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Février\"/>
    </mc:Choice>
  </mc:AlternateContent>
  <xr:revisionPtr revIDLastSave="0" documentId="13_ncr:1_{DB92FA90-83C0-47A5-91F8-C87E59A28A61}" xr6:coauthVersionLast="47" xr6:coauthVersionMax="47" xr10:uidLastSave="{00000000-0000-0000-0000-000000000000}"/>
  <bookViews>
    <workbookView xWindow="-30" yWindow="-30" windowWidth="23430" windowHeight="15480" tabRatio="690" activeTab="3" xr2:uid="{00000000-000D-0000-FFFF-FFFF00000000}"/>
  </bookViews>
  <sheets>
    <sheet name="Relevés" sheetId="114" r:id="rId1"/>
    <sheet name="Février_2025" sheetId="83" r:id="rId2"/>
    <sheet name="Console" sheetId="115" r:id="rId3"/>
    <sheet name="Graphiques" sheetId="106" r:id="rId4"/>
    <sheet name="Marées 2025" sheetId="116" r:id="rId5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5" i="83" l="1"/>
  <c r="P15" i="83"/>
  <c r="J15" i="83"/>
  <c r="P11" i="83"/>
  <c r="J11" i="83"/>
  <c r="V4" i="115"/>
  <c r="Q5" i="114"/>
  <c r="S5" i="114" s="1"/>
  <c r="V471" i="114"/>
  <c r="V15" i="114"/>
  <c r="T569" i="114"/>
  <c r="T369" i="114"/>
  <c r="W369" i="114" s="1"/>
  <c r="W1334" i="114"/>
  <c r="W1335" i="114"/>
  <c r="W1336" i="114"/>
  <c r="W1337" i="114"/>
  <c r="W1338" i="114"/>
  <c r="W1339" i="114"/>
  <c r="W1340" i="114"/>
  <c r="W1341" i="114"/>
  <c r="W1342" i="114"/>
  <c r="W1343" i="114"/>
  <c r="W1344" i="114"/>
  <c r="W1345" i="114"/>
  <c r="W1346" i="114"/>
  <c r="W1347" i="114"/>
  <c r="W1348" i="114"/>
  <c r="W1349" i="114"/>
  <c r="W1350" i="114"/>
  <c r="W1351" i="114"/>
  <c r="W1352" i="114"/>
  <c r="W1353" i="114"/>
  <c r="W1354" i="114"/>
  <c r="W1355" i="114"/>
  <c r="W1356" i="114"/>
  <c r="W1357" i="114"/>
  <c r="W1358" i="114"/>
  <c r="W1359" i="114"/>
  <c r="W1360" i="114"/>
  <c r="W1361" i="114"/>
  <c r="W1362" i="114"/>
  <c r="W1363" i="114"/>
  <c r="W1364" i="114"/>
  <c r="W1365" i="114"/>
  <c r="W1366" i="114"/>
  <c r="W1367" i="114"/>
  <c r="W1368" i="114"/>
  <c r="W1369" i="114"/>
  <c r="W1370" i="114"/>
  <c r="W1371" i="114"/>
  <c r="W1372" i="114"/>
  <c r="W1373" i="114"/>
  <c r="W1374" i="114"/>
  <c r="W1375" i="114"/>
  <c r="W1376" i="114"/>
  <c r="W1377" i="114"/>
  <c r="W1378" i="114"/>
  <c r="W1379" i="114"/>
  <c r="W1380" i="114"/>
  <c r="W1381" i="114"/>
  <c r="W1382" i="114"/>
  <c r="W1383" i="114"/>
  <c r="W1384" i="114"/>
  <c r="W1385" i="114"/>
  <c r="W1386" i="114"/>
  <c r="W1387" i="114"/>
  <c r="W1388" i="114"/>
  <c r="W1389" i="114"/>
  <c r="W1390" i="114"/>
  <c r="W1391" i="114"/>
  <c r="W1392" i="114"/>
  <c r="W1393" i="114"/>
  <c r="W1394" i="114"/>
  <c r="W1395" i="114"/>
  <c r="W1396" i="114"/>
  <c r="W1397" i="114"/>
  <c r="W1398" i="114"/>
  <c r="W1399" i="114"/>
  <c r="W1400" i="114"/>
  <c r="W1401" i="114"/>
  <c r="W1402" i="114"/>
  <c r="W1403" i="114"/>
  <c r="W1404" i="114"/>
  <c r="W1405" i="114"/>
  <c r="W1406" i="114"/>
  <c r="W1407" i="114"/>
  <c r="W1408" i="114"/>
  <c r="W1409" i="114"/>
  <c r="W1410" i="114"/>
  <c r="W1411" i="114"/>
  <c r="W1412" i="114"/>
  <c r="W1413" i="114"/>
  <c r="W1414" i="114"/>
  <c r="W1415" i="114"/>
  <c r="W1416" i="114"/>
  <c r="W1417" i="114"/>
  <c r="W1418" i="114"/>
  <c r="W1419" i="114"/>
  <c r="W1420" i="114"/>
  <c r="W1421" i="114"/>
  <c r="W1422" i="114"/>
  <c r="W1423" i="114"/>
  <c r="W1424" i="114"/>
  <c r="W1425" i="114"/>
  <c r="W1426" i="114"/>
  <c r="W1427" i="114"/>
  <c r="W1428" i="114"/>
  <c r="W1429" i="114"/>
  <c r="W1430" i="114"/>
  <c r="W1431" i="114"/>
  <c r="W1432" i="114"/>
  <c r="W1433" i="114"/>
  <c r="W1434" i="114"/>
  <c r="W1435" i="114"/>
  <c r="W1436" i="114"/>
  <c r="W1437" i="114"/>
  <c r="W1438" i="114"/>
  <c r="W1439" i="114"/>
  <c r="W1440" i="114"/>
  <c r="W1441" i="114"/>
  <c r="W1442" i="114"/>
  <c r="W1443" i="114"/>
  <c r="W1444" i="114"/>
  <c r="W1445" i="114"/>
  <c r="W1446" i="114"/>
  <c r="W1447" i="114"/>
  <c r="W1448" i="114"/>
  <c r="W1449" i="114"/>
  <c r="AA12" i="114"/>
  <c r="BQ77" i="83"/>
  <c r="BN77" i="83"/>
  <c r="BL77" i="83"/>
  <c r="BJ77" i="83"/>
  <c r="P13" i="83"/>
  <c r="J13" i="83"/>
  <c r="V16" i="115" l="1"/>
  <c r="W5" i="114"/>
  <c r="V9" i="114"/>
  <c r="V13" i="114"/>
  <c r="V14" i="114"/>
  <c r="M7" i="114"/>
  <c r="AH11" i="83" l="1"/>
  <c r="D13" i="83"/>
  <c r="D15" i="83" s="1"/>
  <c r="Y11" i="83"/>
  <c r="BE11" i="83"/>
  <c r="AY11" i="83"/>
  <c r="C11" i="83"/>
  <c r="T540" i="114"/>
  <c r="W540" i="114" s="1"/>
  <c r="V22" i="114"/>
  <c r="V369" i="114"/>
  <c r="AG11" i="83" l="1"/>
  <c r="X11" i="83"/>
  <c r="BF11" i="83"/>
  <c r="AX11" i="83"/>
  <c r="BE13" i="83"/>
  <c r="AY13" i="83"/>
  <c r="C13" i="83"/>
  <c r="AH13" i="83"/>
  <c r="Y13" i="83"/>
  <c r="U540" i="114"/>
  <c r="T566" i="114"/>
  <c r="W566" i="114" s="1"/>
  <c r="T567" i="114"/>
  <c r="W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77" i="83" s="1"/>
  <c r="AR5" i="83"/>
  <c r="T1109" i="114"/>
  <c r="W1109" i="114" s="1"/>
  <c r="BF13" i="83" l="1"/>
  <c r="AX13" i="83"/>
  <c r="AG13" i="83"/>
  <c r="X13" i="83"/>
  <c r="U567" i="114"/>
  <c r="U1109" i="114"/>
  <c r="U566" i="114"/>
  <c r="P65" i="83" l="1"/>
  <c r="J65" i="83"/>
  <c r="P63" i="83"/>
  <c r="J63" i="83"/>
  <c r="K5" i="114" l="1"/>
  <c r="AD15" i="115" s="1"/>
  <c r="A35" i="115"/>
  <c r="AD3" i="115"/>
  <c r="M5" i="114" l="1"/>
  <c r="B4" i="116"/>
  <c r="D1" i="106"/>
  <c r="B34" i="115"/>
  <c r="T33" i="115"/>
  <c r="R33" i="115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BA9" i="83"/>
  <c r="BR77" i="83" s="1"/>
  <c r="AL9" i="83"/>
  <c r="AJ9" i="83"/>
  <c r="AA9" i="83"/>
  <c r="BM77" i="83" s="1"/>
  <c r="AX7" i="83"/>
  <c r="AG7" i="83"/>
  <c r="R7" i="83"/>
  <c r="BK77" i="83" s="1"/>
  <c r="L7" i="83"/>
  <c r="BI77" i="83" s="1"/>
  <c r="F7" i="83"/>
  <c r="H7" i="83" s="1"/>
  <c r="AT5" i="83"/>
  <c r="AP5" i="83"/>
  <c r="AN5" i="83"/>
  <c r="AL5" i="83"/>
  <c r="BP77" i="83" s="1"/>
  <c r="BO73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W1333" i="114" s="1"/>
  <c r="V1332" i="114"/>
  <c r="T1332" i="114"/>
  <c r="W1332" i="114" s="1"/>
  <c r="V1331" i="114"/>
  <c r="T1331" i="114"/>
  <c r="W1331" i="114" s="1"/>
  <c r="V1330" i="114"/>
  <c r="T1330" i="114"/>
  <c r="W1330" i="114" s="1"/>
  <c r="V1329" i="114"/>
  <c r="T1329" i="114"/>
  <c r="W1329" i="114" s="1"/>
  <c r="V1328" i="114"/>
  <c r="T1328" i="114"/>
  <c r="W1328" i="114" s="1"/>
  <c r="V1327" i="114"/>
  <c r="T1327" i="114"/>
  <c r="W1327" i="114" s="1"/>
  <c r="V1326" i="114"/>
  <c r="T1326" i="114"/>
  <c r="W1326" i="114" s="1"/>
  <c r="V1325" i="114"/>
  <c r="T1325" i="114"/>
  <c r="W1325" i="114" s="1"/>
  <c r="V1324" i="114"/>
  <c r="T1324" i="114"/>
  <c r="W1324" i="114" s="1"/>
  <c r="V1323" i="114"/>
  <c r="T1323" i="114"/>
  <c r="W1323" i="114" s="1"/>
  <c r="V1322" i="114"/>
  <c r="T1322" i="114"/>
  <c r="W1322" i="114" s="1"/>
  <c r="V1321" i="114"/>
  <c r="T1321" i="114"/>
  <c r="W1321" i="114" s="1"/>
  <c r="V1320" i="114"/>
  <c r="T1320" i="114"/>
  <c r="W1320" i="114" s="1"/>
  <c r="V1319" i="114"/>
  <c r="T1319" i="114"/>
  <c r="W1319" i="114" s="1"/>
  <c r="V1318" i="114"/>
  <c r="T1318" i="114"/>
  <c r="W1318" i="114" s="1"/>
  <c r="V1317" i="114"/>
  <c r="T1317" i="114"/>
  <c r="W1317" i="114" s="1"/>
  <c r="V1316" i="114"/>
  <c r="T1316" i="114"/>
  <c r="W1316" i="114" s="1"/>
  <c r="V1315" i="114"/>
  <c r="T1315" i="114"/>
  <c r="W1315" i="114" s="1"/>
  <c r="V1314" i="114"/>
  <c r="T1314" i="114"/>
  <c r="W1314" i="114" s="1"/>
  <c r="V1313" i="114"/>
  <c r="T1313" i="114"/>
  <c r="W1313" i="114" s="1"/>
  <c r="V1312" i="114"/>
  <c r="T1312" i="114"/>
  <c r="W1312" i="114" s="1"/>
  <c r="V1311" i="114"/>
  <c r="T1311" i="114"/>
  <c r="W1311" i="114" s="1"/>
  <c r="V1310" i="114"/>
  <c r="T1310" i="114"/>
  <c r="W1310" i="114" s="1"/>
  <c r="V1309" i="114"/>
  <c r="T1309" i="114"/>
  <c r="W1309" i="114" s="1"/>
  <c r="V1308" i="114"/>
  <c r="T1308" i="114"/>
  <c r="W1308" i="114" s="1"/>
  <c r="V1307" i="114"/>
  <c r="T1307" i="114"/>
  <c r="W1307" i="114" s="1"/>
  <c r="V1306" i="114"/>
  <c r="T1306" i="114"/>
  <c r="W1306" i="114" s="1"/>
  <c r="V1305" i="114"/>
  <c r="T1305" i="114"/>
  <c r="W1305" i="114" s="1"/>
  <c r="V1304" i="114"/>
  <c r="T1304" i="114"/>
  <c r="W1304" i="114" s="1"/>
  <c r="V1303" i="114"/>
  <c r="T1303" i="114"/>
  <c r="W1303" i="114" s="1"/>
  <c r="V1302" i="114"/>
  <c r="T1302" i="114"/>
  <c r="W1302" i="114" s="1"/>
  <c r="V1301" i="114"/>
  <c r="T1301" i="114"/>
  <c r="W1301" i="114" s="1"/>
  <c r="V1300" i="114"/>
  <c r="T1300" i="114"/>
  <c r="W1300" i="114" s="1"/>
  <c r="V1299" i="114"/>
  <c r="T1299" i="114"/>
  <c r="W1299" i="114" s="1"/>
  <c r="V1298" i="114"/>
  <c r="T1298" i="114"/>
  <c r="W1298" i="114" s="1"/>
  <c r="V1297" i="114"/>
  <c r="T1297" i="114"/>
  <c r="W1297" i="114" s="1"/>
  <c r="V1296" i="114"/>
  <c r="T1296" i="114"/>
  <c r="W1296" i="114" s="1"/>
  <c r="V1295" i="114"/>
  <c r="T1295" i="114"/>
  <c r="W1295" i="114" s="1"/>
  <c r="V1294" i="114"/>
  <c r="T1294" i="114"/>
  <c r="W1294" i="114" s="1"/>
  <c r="V1293" i="114"/>
  <c r="T1293" i="114"/>
  <c r="W1293" i="114" s="1"/>
  <c r="V1292" i="114"/>
  <c r="T1292" i="114"/>
  <c r="W1292" i="114" s="1"/>
  <c r="V1291" i="114"/>
  <c r="T1291" i="114"/>
  <c r="W1291" i="114" s="1"/>
  <c r="V1290" i="114"/>
  <c r="T1290" i="114"/>
  <c r="W1290" i="114" s="1"/>
  <c r="V1289" i="114"/>
  <c r="T1289" i="114"/>
  <c r="W1289" i="114" s="1"/>
  <c r="V1288" i="114"/>
  <c r="T1288" i="114"/>
  <c r="W1288" i="114" s="1"/>
  <c r="V1287" i="114"/>
  <c r="T1287" i="114"/>
  <c r="W1287" i="114" s="1"/>
  <c r="V1286" i="114"/>
  <c r="T1286" i="114"/>
  <c r="W1286" i="114" s="1"/>
  <c r="V1285" i="114"/>
  <c r="T1285" i="114"/>
  <c r="W1285" i="114" s="1"/>
  <c r="V1284" i="114"/>
  <c r="T1284" i="114"/>
  <c r="W1284" i="114" s="1"/>
  <c r="V1283" i="114"/>
  <c r="T1283" i="114"/>
  <c r="W1283" i="114" s="1"/>
  <c r="V1282" i="114"/>
  <c r="T1282" i="114"/>
  <c r="W1282" i="114" s="1"/>
  <c r="V1281" i="114"/>
  <c r="T1281" i="114"/>
  <c r="W1281" i="114" s="1"/>
  <c r="V1280" i="114"/>
  <c r="T1280" i="114"/>
  <c r="W1280" i="114" s="1"/>
  <c r="V1279" i="114"/>
  <c r="T1279" i="114"/>
  <c r="W1279" i="114" s="1"/>
  <c r="V1278" i="114"/>
  <c r="T1278" i="114"/>
  <c r="W1278" i="114" s="1"/>
  <c r="V1277" i="114"/>
  <c r="T1277" i="114"/>
  <c r="W1277" i="114" s="1"/>
  <c r="V1276" i="114"/>
  <c r="T1276" i="114"/>
  <c r="W1276" i="114" s="1"/>
  <c r="V1275" i="114"/>
  <c r="T1275" i="114"/>
  <c r="W1275" i="114" s="1"/>
  <c r="V1274" i="114"/>
  <c r="T1274" i="114"/>
  <c r="W1274" i="114" s="1"/>
  <c r="V1273" i="114"/>
  <c r="T1273" i="114"/>
  <c r="W1273" i="114" s="1"/>
  <c r="V1272" i="114"/>
  <c r="T1272" i="114"/>
  <c r="W1272" i="114" s="1"/>
  <c r="V1271" i="114"/>
  <c r="T1271" i="114"/>
  <c r="W1271" i="114" s="1"/>
  <c r="V1270" i="114"/>
  <c r="T1270" i="114"/>
  <c r="W1270" i="114" s="1"/>
  <c r="V1269" i="114"/>
  <c r="T1269" i="114"/>
  <c r="W1269" i="114" s="1"/>
  <c r="V1268" i="114"/>
  <c r="T1268" i="114"/>
  <c r="W1268" i="114" s="1"/>
  <c r="V1267" i="114"/>
  <c r="T1267" i="114"/>
  <c r="W1267" i="114" s="1"/>
  <c r="V1266" i="114"/>
  <c r="T1266" i="114"/>
  <c r="W1266" i="114" s="1"/>
  <c r="V1265" i="114"/>
  <c r="T1265" i="114"/>
  <c r="W1265" i="114" s="1"/>
  <c r="V1264" i="114"/>
  <c r="T1264" i="114"/>
  <c r="W1264" i="114" s="1"/>
  <c r="V1263" i="114"/>
  <c r="T1263" i="114"/>
  <c r="W1263" i="114" s="1"/>
  <c r="V1262" i="114"/>
  <c r="T1262" i="114"/>
  <c r="W1262" i="114" s="1"/>
  <c r="V1261" i="114"/>
  <c r="T1261" i="114"/>
  <c r="W1261" i="114" s="1"/>
  <c r="V1260" i="114"/>
  <c r="T1260" i="114"/>
  <c r="W1260" i="114" s="1"/>
  <c r="V1259" i="114"/>
  <c r="T1259" i="114"/>
  <c r="W1259" i="114" s="1"/>
  <c r="V1258" i="114"/>
  <c r="T1258" i="114"/>
  <c r="W1258" i="114" s="1"/>
  <c r="V1257" i="114"/>
  <c r="T1257" i="114"/>
  <c r="W1257" i="114" s="1"/>
  <c r="V1256" i="114"/>
  <c r="T1256" i="114"/>
  <c r="W1256" i="114" s="1"/>
  <c r="V1255" i="114"/>
  <c r="T1255" i="114"/>
  <c r="W1255" i="114" s="1"/>
  <c r="V1254" i="114"/>
  <c r="T1254" i="114"/>
  <c r="W1254" i="114" s="1"/>
  <c r="V1253" i="114"/>
  <c r="T1253" i="114"/>
  <c r="W1253" i="114" s="1"/>
  <c r="V1252" i="114"/>
  <c r="T1252" i="114"/>
  <c r="W1252" i="114" s="1"/>
  <c r="V1251" i="114"/>
  <c r="T1251" i="114"/>
  <c r="W1251" i="114" s="1"/>
  <c r="V1250" i="114"/>
  <c r="T1250" i="114"/>
  <c r="W1250" i="114" s="1"/>
  <c r="V1249" i="114"/>
  <c r="T1249" i="114"/>
  <c r="W1249" i="114" s="1"/>
  <c r="V1248" i="114"/>
  <c r="T1248" i="114"/>
  <c r="W1248" i="114" s="1"/>
  <c r="V1247" i="114"/>
  <c r="T1247" i="114"/>
  <c r="W1247" i="114" s="1"/>
  <c r="V1246" i="114"/>
  <c r="T1246" i="114"/>
  <c r="W1246" i="114" s="1"/>
  <c r="V1245" i="114"/>
  <c r="T1245" i="114"/>
  <c r="W1245" i="114" s="1"/>
  <c r="V1244" i="114"/>
  <c r="T1244" i="114"/>
  <c r="W1244" i="114" s="1"/>
  <c r="V1243" i="114"/>
  <c r="T1243" i="114"/>
  <c r="W1243" i="114" s="1"/>
  <c r="V1242" i="114"/>
  <c r="T1242" i="114"/>
  <c r="W1242" i="114" s="1"/>
  <c r="V1241" i="114"/>
  <c r="T1241" i="114"/>
  <c r="W1241" i="114" s="1"/>
  <c r="V1240" i="114"/>
  <c r="T1240" i="114"/>
  <c r="W1240" i="114" s="1"/>
  <c r="V1239" i="114"/>
  <c r="T1239" i="114"/>
  <c r="W1239" i="114" s="1"/>
  <c r="V1238" i="114"/>
  <c r="T1238" i="114"/>
  <c r="W1238" i="114" s="1"/>
  <c r="V1237" i="114"/>
  <c r="T1237" i="114"/>
  <c r="W1237" i="114" s="1"/>
  <c r="V1236" i="114"/>
  <c r="T1236" i="114"/>
  <c r="W1236" i="114" s="1"/>
  <c r="V1235" i="114"/>
  <c r="T1235" i="114"/>
  <c r="W1235" i="114" s="1"/>
  <c r="V1234" i="114"/>
  <c r="T1234" i="114"/>
  <c r="W1234" i="114" s="1"/>
  <c r="V1233" i="114"/>
  <c r="T1233" i="114"/>
  <c r="W1233" i="114" s="1"/>
  <c r="V1232" i="114"/>
  <c r="T1232" i="114"/>
  <c r="W1232" i="114" s="1"/>
  <c r="V1231" i="114"/>
  <c r="T1231" i="114"/>
  <c r="W1231" i="114" s="1"/>
  <c r="V1230" i="114"/>
  <c r="T1230" i="114"/>
  <c r="W1230" i="114" s="1"/>
  <c r="V1229" i="114"/>
  <c r="T1229" i="114"/>
  <c r="W1229" i="114" s="1"/>
  <c r="V1228" i="114"/>
  <c r="T1228" i="114"/>
  <c r="W1228" i="114" s="1"/>
  <c r="V1227" i="114"/>
  <c r="T1227" i="114"/>
  <c r="W1227" i="114" s="1"/>
  <c r="V1226" i="114"/>
  <c r="T1226" i="114"/>
  <c r="W1226" i="114" s="1"/>
  <c r="V1225" i="114"/>
  <c r="T1225" i="114"/>
  <c r="W1225" i="114" s="1"/>
  <c r="V1224" i="114"/>
  <c r="T1224" i="114"/>
  <c r="W1224" i="114" s="1"/>
  <c r="V1223" i="114"/>
  <c r="T1223" i="114"/>
  <c r="W1223" i="114" s="1"/>
  <c r="V1222" i="114"/>
  <c r="T1222" i="114"/>
  <c r="W1222" i="114" s="1"/>
  <c r="V1221" i="114"/>
  <c r="T1221" i="114"/>
  <c r="W1221" i="114" s="1"/>
  <c r="V1220" i="114"/>
  <c r="T1220" i="114"/>
  <c r="W1220" i="114" s="1"/>
  <c r="V1219" i="114"/>
  <c r="T1219" i="114"/>
  <c r="W1219" i="114" s="1"/>
  <c r="V1218" i="114"/>
  <c r="T1218" i="114"/>
  <c r="W1218" i="114" s="1"/>
  <c r="V1217" i="114"/>
  <c r="T1217" i="114"/>
  <c r="W1217" i="114" s="1"/>
  <c r="V1216" i="114"/>
  <c r="T1216" i="114"/>
  <c r="W1216" i="114" s="1"/>
  <c r="V1215" i="114"/>
  <c r="T1215" i="114"/>
  <c r="W1215" i="114" s="1"/>
  <c r="V1214" i="114"/>
  <c r="T1214" i="114"/>
  <c r="W1214" i="114" s="1"/>
  <c r="V1213" i="114"/>
  <c r="T1213" i="114"/>
  <c r="W1213" i="114" s="1"/>
  <c r="V1212" i="114"/>
  <c r="T1212" i="114"/>
  <c r="W1212" i="114" s="1"/>
  <c r="V1211" i="114"/>
  <c r="T1211" i="114"/>
  <c r="W1211" i="114" s="1"/>
  <c r="V1210" i="114"/>
  <c r="T1210" i="114"/>
  <c r="W1210" i="114" s="1"/>
  <c r="V1209" i="114"/>
  <c r="T1209" i="114"/>
  <c r="W1209" i="114" s="1"/>
  <c r="V1208" i="114"/>
  <c r="T1208" i="114"/>
  <c r="W1208" i="114" s="1"/>
  <c r="V1207" i="114"/>
  <c r="T1207" i="114"/>
  <c r="W1207" i="114" s="1"/>
  <c r="V1206" i="114"/>
  <c r="T1206" i="114"/>
  <c r="W1206" i="114" s="1"/>
  <c r="V1205" i="114"/>
  <c r="T1205" i="114"/>
  <c r="W1205" i="114" s="1"/>
  <c r="V1204" i="114"/>
  <c r="T1204" i="114"/>
  <c r="W1204" i="114" s="1"/>
  <c r="V1203" i="114"/>
  <c r="T1203" i="114"/>
  <c r="W1203" i="114" s="1"/>
  <c r="V1202" i="114"/>
  <c r="T1202" i="114"/>
  <c r="W1202" i="114" s="1"/>
  <c r="V1201" i="114"/>
  <c r="T1201" i="114"/>
  <c r="W1201" i="114" s="1"/>
  <c r="T1200" i="114"/>
  <c r="W1200" i="114" s="1"/>
  <c r="V1199" i="114"/>
  <c r="T1199" i="114"/>
  <c r="W1199" i="114" s="1"/>
  <c r="V1198" i="114"/>
  <c r="T1198" i="114"/>
  <c r="W1198" i="114" s="1"/>
  <c r="V1197" i="114"/>
  <c r="T1197" i="114"/>
  <c r="W1197" i="114" s="1"/>
  <c r="V1196" i="114"/>
  <c r="T1196" i="114"/>
  <c r="W1196" i="114" s="1"/>
  <c r="V1195" i="114"/>
  <c r="T1195" i="114"/>
  <c r="W1195" i="114" s="1"/>
  <c r="V1194" i="114"/>
  <c r="T1194" i="114"/>
  <c r="W1194" i="114" s="1"/>
  <c r="V1193" i="114"/>
  <c r="T1193" i="114"/>
  <c r="W1193" i="114" s="1"/>
  <c r="V1192" i="114"/>
  <c r="T1192" i="114"/>
  <c r="W1192" i="114" s="1"/>
  <c r="V1191" i="114"/>
  <c r="T1191" i="114"/>
  <c r="W1191" i="114" s="1"/>
  <c r="V1190" i="114"/>
  <c r="T1190" i="114"/>
  <c r="W1190" i="114" s="1"/>
  <c r="V1189" i="114"/>
  <c r="T1189" i="114"/>
  <c r="W1189" i="114" s="1"/>
  <c r="V1188" i="114"/>
  <c r="T1188" i="114"/>
  <c r="W1188" i="114" s="1"/>
  <c r="V1187" i="114"/>
  <c r="T1187" i="114"/>
  <c r="W1187" i="114" s="1"/>
  <c r="V1186" i="114"/>
  <c r="T1186" i="114"/>
  <c r="W1186" i="114" s="1"/>
  <c r="V1185" i="114"/>
  <c r="T1185" i="114"/>
  <c r="W1185" i="114" s="1"/>
  <c r="V1184" i="114"/>
  <c r="T1184" i="114"/>
  <c r="W1184" i="114" s="1"/>
  <c r="V1183" i="114"/>
  <c r="T1183" i="114"/>
  <c r="W1183" i="114" s="1"/>
  <c r="V1182" i="114"/>
  <c r="T1182" i="114"/>
  <c r="W1182" i="114" s="1"/>
  <c r="V1181" i="114"/>
  <c r="T1181" i="114"/>
  <c r="W1181" i="114" s="1"/>
  <c r="V1180" i="114"/>
  <c r="T1180" i="114"/>
  <c r="W1180" i="114" s="1"/>
  <c r="V1179" i="114"/>
  <c r="T1179" i="114"/>
  <c r="W1179" i="114" s="1"/>
  <c r="V1178" i="114"/>
  <c r="T1178" i="114"/>
  <c r="W1178" i="114" s="1"/>
  <c r="V1177" i="114"/>
  <c r="T1177" i="114"/>
  <c r="W1177" i="114" s="1"/>
  <c r="V1176" i="114"/>
  <c r="T1176" i="114"/>
  <c r="W1176" i="114" s="1"/>
  <c r="V1175" i="114"/>
  <c r="T1175" i="114"/>
  <c r="W1175" i="114" s="1"/>
  <c r="V1174" i="114"/>
  <c r="T1174" i="114"/>
  <c r="W1174" i="114" s="1"/>
  <c r="V1173" i="114"/>
  <c r="T1173" i="114"/>
  <c r="W1173" i="114" s="1"/>
  <c r="V1172" i="114"/>
  <c r="T1172" i="114"/>
  <c r="W1172" i="114" s="1"/>
  <c r="V1171" i="114"/>
  <c r="T1171" i="114"/>
  <c r="W1171" i="114" s="1"/>
  <c r="V1170" i="114"/>
  <c r="T1170" i="114"/>
  <c r="W1170" i="114" s="1"/>
  <c r="V1169" i="114"/>
  <c r="T1169" i="114"/>
  <c r="W1169" i="114" s="1"/>
  <c r="V1168" i="114"/>
  <c r="T1168" i="114"/>
  <c r="W1168" i="114" s="1"/>
  <c r="V1167" i="114"/>
  <c r="T1167" i="114"/>
  <c r="W1167" i="114" s="1"/>
  <c r="V1166" i="114"/>
  <c r="T1166" i="114"/>
  <c r="W1166" i="114" s="1"/>
  <c r="V1165" i="114"/>
  <c r="T1165" i="114"/>
  <c r="W1165" i="114" s="1"/>
  <c r="V1164" i="114"/>
  <c r="T1164" i="114"/>
  <c r="W1164" i="114" s="1"/>
  <c r="V1163" i="114"/>
  <c r="T1163" i="114"/>
  <c r="W1163" i="114" s="1"/>
  <c r="V1162" i="114"/>
  <c r="T1162" i="114"/>
  <c r="W1162" i="114" s="1"/>
  <c r="V1161" i="114"/>
  <c r="T1161" i="114"/>
  <c r="W1161" i="114" s="1"/>
  <c r="V1160" i="114"/>
  <c r="T1160" i="114"/>
  <c r="W1160" i="114" s="1"/>
  <c r="V1159" i="114"/>
  <c r="T1159" i="114"/>
  <c r="W1159" i="114" s="1"/>
  <c r="V1158" i="114"/>
  <c r="T1158" i="114"/>
  <c r="W1158" i="114" s="1"/>
  <c r="V1157" i="114"/>
  <c r="T1157" i="114"/>
  <c r="W1157" i="114" s="1"/>
  <c r="V1156" i="114"/>
  <c r="T1156" i="114"/>
  <c r="W1156" i="114" s="1"/>
  <c r="V1155" i="114"/>
  <c r="T1155" i="114"/>
  <c r="W1155" i="114" s="1"/>
  <c r="V1154" i="114"/>
  <c r="T1154" i="114"/>
  <c r="W1154" i="114" s="1"/>
  <c r="V1153" i="114"/>
  <c r="T1153" i="114"/>
  <c r="W1153" i="114" s="1"/>
  <c r="V1152" i="114"/>
  <c r="T1152" i="114"/>
  <c r="W1152" i="114" s="1"/>
  <c r="V1151" i="114"/>
  <c r="T1151" i="114"/>
  <c r="W1151" i="114" s="1"/>
  <c r="V1150" i="114"/>
  <c r="T1150" i="114"/>
  <c r="W1150" i="114" s="1"/>
  <c r="V1149" i="114"/>
  <c r="T1149" i="114"/>
  <c r="W1149" i="114" s="1"/>
  <c r="V1148" i="114"/>
  <c r="T1148" i="114"/>
  <c r="W1148" i="114" s="1"/>
  <c r="V1147" i="114"/>
  <c r="T1147" i="114"/>
  <c r="W1147" i="114" s="1"/>
  <c r="V1146" i="114"/>
  <c r="T1146" i="114"/>
  <c r="W1146" i="114" s="1"/>
  <c r="V1145" i="114"/>
  <c r="T1145" i="114"/>
  <c r="W1145" i="114" s="1"/>
  <c r="V1144" i="114"/>
  <c r="T1144" i="114"/>
  <c r="W1144" i="114" s="1"/>
  <c r="V1143" i="114"/>
  <c r="T1143" i="114"/>
  <c r="W1143" i="114" s="1"/>
  <c r="V1142" i="114"/>
  <c r="T1142" i="114"/>
  <c r="W1142" i="114" s="1"/>
  <c r="V1141" i="114"/>
  <c r="T1141" i="114"/>
  <c r="W1141" i="114" s="1"/>
  <c r="V1140" i="114"/>
  <c r="T1140" i="114"/>
  <c r="W1140" i="114" s="1"/>
  <c r="V1139" i="114"/>
  <c r="T1139" i="114"/>
  <c r="W1139" i="114" s="1"/>
  <c r="V1138" i="114"/>
  <c r="T1138" i="114"/>
  <c r="W1138" i="114" s="1"/>
  <c r="V1137" i="114"/>
  <c r="T1137" i="114"/>
  <c r="W1137" i="114" s="1"/>
  <c r="V1136" i="114"/>
  <c r="T1136" i="114"/>
  <c r="W1136" i="114" s="1"/>
  <c r="V1135" i="114"/>
  <c r="T1135" i="114"/>
  <c r="W1135" i="114" s="1"/>
  <c r="V1134" i="114"/>
  <c r="T1134" i="114"/>
  <c r="W1134" i="114" s="1"/>
  <c r="V1133" i="114"/>
  <c r="T1133" i="114"/>
  <c r="W1133" i="114" s="1"/>
  <c r="V1132" i="114"/>
  <c r="T1132" i="114"/>
  <c r="W1132" i="114" s="1"/>
  <c r="V1131" i="114"/>
  <c r="T1131" i="114"/>
  <c r="W1131" i="114" s="1"/>
  <c r="V1130" i="114"/>
  <c r="T1130" i="114"/>
  <c r="W1130" i="114" s="1"/>
  <c r="V1129" i="114"/>
  <c r="T1129" i="114"/>
  <c r="W1129" i="114" s="1"/>
  <c r="V1128" i="114"/>
  <c r="T1128" i="114"/>
  <c r="W1128" i="114" s="1"/>
  <c r="V1127" i="114"/>
  <c r="T1127" i="114"/>
  <c r="W1127" i="114" s="1"/>
  <c r="V1126" i="114"/>
  <c r="T1126" i="114"/>
  <c r="W1126" i="114" s="1"/>
  <c r="V1125" i="114"/>
  <c r="T1125" i="114"/>
  <c r="W1125" i="114" s="1"/>
  <c r="V1124" i="114"/>
  <c r="T1124" i="114"/>
  <c r="W1124" i="114" s="1"/>
  <c r="V1123" i="114"/>
  <c r="T1123" i="114"/>
  <c r="W1123" i="114" s="1"/>
  <c r="V1122" i="114"/>
  <c r="T1122" i="114"/>
  <c r="W1122" i="114" s="1"/>
  <c r="V1121" i="114"/>
  <c r="T1121" i="114"/>
  <c r="W1121" i="114" s="1"/>
  <c r="V1120" i="114"/>
  <c r="T1120" i="114"/>
  <c r="W1120" i="114" s="1"/>
  <c r="V1119" i="114"/>
  <c r="T1119" i="114"/>
  <c r="W1119" i="114" s="1"/>
  <c r="V1118" i="114"/>
  <c r="T1118" i="114"/>
  <c r="W1118" i="114" s="1"/>
  <c r="V1117" i="114"/>
  <c r="T1117" i="114"/>
  <c r="W1117" i="114" s="1"/>
  <c r="V1116" i="114"/>
  <c r="T1116" i="114"/>
  <c r="W1116" i="114" s="1"/>
  <c r="V1115" i="114"/>
  <c r="T1115" i="114"/>
  <c r="W1115" i="114" s="1"/>
  <c r="V1114" i="114"/>
  <c r="T1114" i="114"/>
  <c r="W1114" i="114" s="1"/>
  <c r="V1113" i="114"/>
  <c r="T1113" i="114"/>
  <c r="W1113" i="114" s="1"/>
  <c r="V1112" i="114"/>
  <c r="T1112" i="114"/>
  <c r="W1112" i="114" s="1"/>
  <c r="V1111" i="114"/>
  <c r="T1111" i="114"/>
  <c r="W1111" i="114" s="1"/>
  <c r="V1110" i="114"/>
  <c r="T1110" i="114"/>
  <c r="W1110" i="114" s="1"/>
  <c r="V1109" i="114"/>
  <c r="V1108" i="114"/>
  <c r="T1108" i="114"/>
  <c r="W1108" i="114" s="1"/>
  <c r="V1107" i="114"/>
  <c r="T1107" i="114"/>
  <c r="W1107" i="114" s="1"/>
  <c r="V1106" i="114"/>
  <c r="T1106" i="114"/>
  <c r="W1106" i="114" s="1"/>
  <c r="V1105" i="114"/>
  <c r="T1105" i="114"/>
  <c r="W1105" i="114" s="1"/>
  <c r="V1104" i="114"/>
  <c r="T1104" i="114"/>
  <c r="W1104" i="114" s="1"/>
  <c r="V1103" i="114"/>
  <c r="T1103" i="114"/>
  <c r="W1103" i="114" s="1"/>
  <c r="V1102" i="114"/>
  <c r="T1102" i="114"/>
  <c r="W1102" i="114" s="1"/>
  <c r="V1101" i="114"/>
  <c r="T1101" i="114"/>
  <c r="W1101" i="114" s="1"/>
  <c r="V1100" i="114"/>
  <c r="T1100" i="114"/>
  <c r="W1100" i="114" s="1"/>
  <c r="V1099" i="114"/>
  <c r="T1099" i="114"/>
  <c r="W1099" i="114" s="1"/>
  <c r="V1098" i="114"/>
  <c r="T1098" i="114"/>
  <c r="W1098" i="114" s="1"/>
  <c r="V1097" i="114"/>
  <c r="T1097" i="114"/>
  <c r="W1097" i="114" s="1"/>
  <c r="V1096" i="114"/>
  <c r="T1096" i="114"/>
  <c r="W1096" i="114" s="1"/>
  <c r="V1095" i="114"/>
  <c r="T1095" i="114"/>
  <c r="W1095" i="114" s="1"/>
  <c r="V1094" i="114"/>
  <c r="T1094" i="114"/>
  <c r="W1094" i="114" s="1"/>
  <c r="V1093" i="114"/>
  <c r="T1093" i="114"/>
  <c r="W1093" i="114" s="1"/>
  <c r="V1092" i="114"/>
  <c r="T1092" i="114"/>
  <c r="W1092" i="114" s="1"/>
  <c r="V1091" i="114"/>
  <c r="T1091" i="114"/>
  <c r="W1091" i="114" s="1"/>
  <c r="V1090" i="114"/>
  <c r="T1090" i="114"/>
  <c r="W1090" i="114" s="1"/>
  <c r="V1089" i="114"/>
  <c r="T1089" i="114"/>
  <c r="W1089" i="114" s="1"/>
  <c r="V1088" i="114"/>
  <c r="T1088" i="114"/>
  <c r="W1088" i="114" s="1"/>
  <c r="V1087" i="114"/>
  <c r="T1087" i="114"/>
  <c r="W1087" i="114" s="1"/>
  <c r="V1086" i="114"/>
  <c r="T1086" i="114"/>
  <c r="W1086" i="114" s="1"/>
  <c r="V1085" i="114"/>
  <c r="T1085" i="114"/>
  <c r="W1085" i="114" s="1"/>
  <c r="V1084" i="114"/>
  <c r="T1084" i="114"/>
  <c r="W1084" i="114" s="1"/>
  <c r="V1083" i="114"/>
  <c r="T1083" i="114"/>
  <c r="W1083" i="114" s="1"/>
  <c r="V1082" i="114"/>
  <c r="T1082" i="114"/>
  <c r="W1082" i="114" s="1"/>
  <c r="V1081" i="114"/>
  <c r="T1081" i="114"/>
  <c r="W1081" i="114" s="1"/>
  <c r="V1080" i="114"/>
  <c r="T1080" i="114"/>
  <c r="W1080" i="114" s="1"/>
  <c r="V1079" i="114"/>
  <c r="T1079" i="114"/>
  <c r="W1079" i="114" s="1"/>
  <c r="V1078" i="114"/>
  <c r="T1078" i="114"/>
  <c r="W1078" i="114" s="1"/>
  <c r="V1077" i="114"/>
  <c r="T1077" i="114"/>
  <c r="W1077" i="114" s="1"/>
  <c r="V1076" i="114"/>
  <c r="T1076" i="114"/>
  <c r="W1076" i="114" s="1"/>
  <c r="V1075" i="114"/>
  <c r="T1075" i="114"/>
  <c r="W1075" i="114" s="1"/>
  <c r="V1074" i="114"/>
  <c r="T1074" i="114"/>
  <c r="W1074" i="114" s="1"/>
  <c r="V1073" i="114"/>
  <c r="T1073" i="114"/>
  <c r="W1073" i="114" s="1"/>
  <c r="V1072" i="114"/>
  <c r="T1072" i="114"/>
  <c r="W1072" i="114" s="1"/>
  <c r="V1071" i="114"/>
  <c r="T1071" i="114"/>
  <c r="W1071" i="114" s="1"/>
  <c r="V1070" i="114"/>
  <c r="T1070" i="114"/>
  <c r="W1070" i="114" s="1"/>
  <c r="V1069" i="114"/>
  <c r="T1069" i="114"/>
  <c r="W1069" i="114" s="1"/>
  <c r="V1068" i="114"/>
  <c r="T1068" i="114"/>
  <c r="W1068" i="114" s="1"/>
  <c r="V1067" i="114"/>
  <c r="T1067" i="114"/>
  <c r="W1067" i="114" s="1"/>
  <c r="V1066" i="114"/>
  <c r="T1066" i="114"/>
  <c r="W1066" i="114" s="1"/>
  <c r="V1065" i="114"/>
  <c r="T1065" i="114"/>
  <c r="W1065" i="114" s="1"/>
  <c r="V1064" i="114"/>
  <c r="T1064" i="114"/>
  <c r="W1064" i="114" s="1"/>
  <c r="V1063" i="114"/>
  <c r="T1063" i="114"/>
  <c r="W1063" i="114" s="1"/>
  <c r="V1062" i="114"/>
  <c r="T1062" i="114"/>
  <c r="W1062" i="114" s="1"/>
  <c r="V1061" i="114"/>
  <c r="T1061" i="114"/>
  <c r="W1061" i="114" s="1"/>
  <c r="V1060" i="114"/>
  <c r="T1060" i="114"/>
  <c r="W1060" i="114" s="1"/>
  <c r="V1059" i="114"/>
  <c r="T1059" i="114"/>
  <c r="W1059" i="114" s="1"/>
  <c r="V1058" i="114"/>
  <c r="T1058" i="114"/>
  <c r="W1058" i="114" s="1"/>
  <c r="V1057" i="114"/>
  <c r="T1057" i="114"/>
  <c r="W1057" i="114" s="1"/>
  <c r="V1056" i="114"/>
  <c r="T1056" i="114"/>
  <c r="W1056" i="114" s="1"/>
  <c r="V1055" i="114"/>
  <c r="T1055" i="114"/>
  <c r="W1055" i="114" s="1"/>
  <c r="V1054" i="114"/>
  <c r="T1054" i="114"/>
  <c r="W1054" i="114" s="1"/>
  <c r="V1053" i="114"/>
  <c r="T1053" i="114"/>
  <c r="W1053" i="114" s="1"/>
  <c r="V1052" i="114"/>
  <c r="T1052" i="114"/>
  <c r="W1052" i="114" s="1"/>
  <c r="V1051" i="114"/>
  <c r="T1051" i="114"/>
  <c r="W1051" i="114" s="1"/>
  <c r="V1050" i="114"/>
  <c r="T1050" i="114"/>
  <c r="W1050" i="114" s="1"/>
  <c r="V1049" i="114"/>
  <c r="T1049" i="114"/>
  <c r="W1049" i="114" s="1"/>
  <c r="V1048" i="114"/>
  <c r="T1048" i="114"/>
  <c r="W1048" i="114" s="1"/>
  <c r="V1047" i="114"/>
  <c r="T1047" i="114"/>
  <c r="W1047" i="114" s="1"/>
  <c r="V1046" i="114"/>
  <c r="T1046" i="114"/>
  <c r="W1046" i="114" s="1"/>
  <c r="V1045" i="114"/>
  <c r="T1045" i="114"/>
  <c r="W1045" i="114" s="1"/>
  <c r="V1044" i="114"/>
  <c r="T1044" i="114"/>
  <c r="W1044" i="114" s="1"/>
  <c r="V1043" i="114"/>
  <c r="T1043" i="114"/>
  <c r="W1043" i="114" s="1"/>
  <c r="V1042" i="114"/>
  <c r="T1042" i="114"/>
  <c r="W1042" i="114" s="1"/>
  <c r="V1041" i="114"/>
  <c r="T1041" i="114"/>
  <c r="W1041" i="114" s="1"/>
  <c r="V1040" i="114"/>
  <c r="T1040" i="114"/>
  <c r="W1040" i="114" s="1"/>
  <c r="V1039" i="114"/>
  <c r="T1039" i="114"/>
  <c r="W1039" i="114" s="1"/>
  <c r="V1038" i="114"/>
  <c r="T1038" i="114"/>
  <c r="W1038" i="114" s="1"/>
  <c r="V1037" i="114"/>
  <c r="T1037" i="114"/>
  <c r="W1037" i="114" s="1"/>
  <c r="V1036" i="114"/>
  <c r="T1036" i="114"/>
  <c r="W1036" i="114" s="1"/>
  <c r="V1035" i="114"/>
  <c r="T1035" i="114"/>
  <c r="W1035" i="114" s="1"/>
  <c r="V1034" i="114"/>
  <c r="T1034" i="114"/>
  <c r="W1034" i="114" s="1"/>
  <c r="V1033" i="114"/>
  <c r="T1033" i="114"/>
  <c r="W1033" i="114" s="1"/>
  <c r="V1032" i="114"/>
  <c r="T1032" i="114"/>
  <c r="W1032" i="114" s="1"/>
  <c r="V1031" i="114"/>
  <c r="T1031" i="114"/>
  <c r="W1031" i="114" s="1"/>
  <c r="V1030" i="114"/>
  <c r="T1030" i="114"/>
  <c r="W1030" i="114" s="1"/>
  <c r="V1029" i="114"/>
  <c r="T1029" i="114"/>
  <c r="W1029" i="114" s="1"/>
  <c r="V1028" i="114"/>
  <c r="T1028" i="114"/>
  <c r="W1028" i="114" s="1"/>
  <c r="V1027" i="114"/>
  <c r="T1027" i="114"/>
  <c r="W1027" i="114" s="1"/>
  <c r="V1026" i="114"/>
  <c r="T1026" i="114"/>
  <c r="W1026" i="114" s="1"/>
  <c r="V1025" i="114"/>
  <c r="T1025" i="114"/>
  <c r="W1025" i="114" s="1"/>
  <c r="V1024" i="114"/>
  <c r="T1024" i="114"/>
  <c r="W1024" i="114" s="1"/>
  <c r="V1023" i="114"/>
  <c r="T1023" i="114"/>
  <c r="W1023" i="114" s="1"/>
  <c r="V1022" i="114"/>
  <c r="T1022" i="114"/>
  <c r="W1022" i="114" s="1"/>
  <c r="V1021" i="114"/>
  <c r="T1021" i="114"/>
  <c r="W1021" i="114" s="1"/>
  <c r="V1020" i="114"/>
  <c r="T1020" i="114"/>
  <c r="W1020" i="114" s="1"/>
  <c r="V1019" i="114"/>
  <c r="T1019" i="114"/>
  <c r="W1019" i="114" s="1"/>
  <c r="V1018" i="114"/>
  <c r="T1018" i="114"/>
  <c r="W1018" i="114" s="1"/>
  <c r="V1017" i="114"/>
  <c r="T1017" i="114"/>
  <c r="W1017" i="114" s="1"/>
  <c r="V1016" i="114"/>
  <c r="T1016" i="114"/>
  <c r="W1016" i="114" s="1"/>
  <c r="V1015" i="114"/>
  <c r="T1015" i="114"/>
  <c r="W1015" i="114" s="1"/>
  <c r="V1014" i="114"/>
  <c r="T1014" i="114"/>
  <c r="W1014" i="114" s="1"/>
  <c r="V1013" i="114"/>
  <c r="T1013" i="114"/>
  <c r="W1013" i="114" s="1"/>
  <c r="V1012" i="114"/>
  <c r="T1012" i="114"/>
  <c r="W1012" i="114" s="1"/>
  <c r="V1011" i="114"/>
  <c r="T1011" i="114"/>
  <c r="W1011" i="114" s="1"/>
  <c r="V1010" i="114"/>
  <c r="T1010" i="114"/>
  <c r="W1010" i="114" s="1"/>
  <c r="V1009" i="114"/>
  <c r="T1009" i="114"/>
  <c r="W1009" i="114" s="1"/>
  <c r="V1008" i="114"/>
  <c r="T1008" i="114"/>
  <c r="W1008" i="114" s="1"/>
  <c r="V1007" i="114"/>
  <c r="T1007" i="114"/>
  <c r="W1007" i="114" s="1"/>
  <c r="V1006" i="114"/>
  <c r="T1006" i="114"/>
  <c r="W1006" i="114" s="1"/>
  <c r="V1005" i="114"/>
  <c r="T1005" i="114"/>
  <c r="W1005" i="114" s="1"/>
  <c r="V1004" i="114"/>
  <c r="T1004" i="114"/>
  <c r="W1004" i="114" s="1"/>
  <c r="V1003" i="114"/>
  <c r="T1003" i="114"/>
  <c r="W1003" i="114" s="1"/>
  <c r="V1002" i="114"/>
  <c r="T1002" i="114"/>
  <c r="W1002" i="114" s="1"/>
  <c r="V1001" i="114"/>
  <c r="T1001" i="114"/>
  <c r="W1001" i="114" s="1"/>
  <c r="V1000" i="114"/>
  <c r="T1000" i="114"/>
  <c r="W1000" i="114" s="1"/>
  <c r="V999" i="114"/>
  <c r="T999" i="114"/>
  <c r="W999" i="114" s="1"/>
  <c r="V998" i="114"/>
  <c r="T998" i="114"/>
  <c r="W998" i="114" s="1"/>
  <c r="V997" i="114"/>
  <c r="T997" i="114"/>
  <c r="W997" i="114" s="1"/>
  <c r="V996" i="114"/>
  <c r="T996" i="114"/>
  <c r="W996" i="114" s="1"/>
  <c r="V995" i="114"/>
  <c r="T995" i="114"/>
  <c r="W995" i="114" s="1"/>
  <c r="V994" i="114"/>
  <c r="T994" i="114"/>
  <c r="W994" i="114" s="1"/>
  <c r="V993" i="114"/>
  <c r="T993" i="114"/>
  <c r="W993" i="114" s="1"/>
  <c r="V992" i="114"/>
  <c r="T992" i="114"/>
  <c r="W992" i="114" s="1"/>
  <c r="V991" i="114"/>
  <c r="T991" i="114"/>
  <c r="W991" i="114" s="1"/>
  <c r="V990" i="114"/>
  <c r="T990" i="114"/>
  <c r="W990" i="114" s="1"/>
  <c r="V989" i="114"/>
  <c r="T989" i="114"/>
  <c r="W989" i="114" s="1"/>
  <c r="V988" i="114"/>
  <c r="T988" i="114"/>
  <c r="W988" i="114" s="1"/>
  <c r="V987" i="114"/>
  <c r="T987" i="114"/>
  <c r="W987" i="114" s="1"/>
  <c r="V986" i="114"/>
  <c r="T986" i="114"/>
  <c r="W986" i="114" s="1"/>
  <c r="V985" i="114"/>
  <c r="T985" i="114"/>
  <c r="W985" i="114" s="1"/>
  <c r="V984" i="114"/>
  <c r="T984" i="114"/>
  <c r="W984" i="114" s="1"/>
  <c r="V983" i="114"/>
  <c r="T983" i="114"/>
  <c r="W983" i="114" s="1"/>
  <c r="V982" i="114"/>
  <c r="T982" i="114"/>
  <c r="W982" i="114" s="1"/>
  <c r="V981" i="114"/>
  <c r="T981" i="114"/>
  <c r="W981" i="114" s="1"/>
  <c r="V980" i="114"/>
  <c r="T980" i="114"/>
  <c r="W980" i="114" s="1"/>
  <c r="V979" i="114"/>
  <c r="T979" i="114"/>
  <c r="W979" i="114" s="1"/>
  <c r="V978" i="114"/>
  <c r="T978" i="114"/>
  <c r="W978" i="114" s="1"/>
  <c r="V977" i="114"/>
  <c r="T977" i="114"/>
  <c r="W977" i="114" s="1"/>
  <c r="V976" i="114"/>
  <c r="T976" i="114"/>
  <c r="W976" i="114" s="1"/>
  <c r="V975" i="114"/>
  <c r="T975" i="114"/>
  <c r="W975" i="114" s="1"/>
  <c r="V974" i="114"/>
  <c r="T974" i="114"/>
  <c r="W974" i="114" s="1"/>
  <c r="V973" i="114"/>
  <c r="T973" i="114"/>
  <c r="W973" i="114" s="1"/>
  <c r="V972" i="114"/>
  <c r="T972" i="114"/>
  <c r="W972" i="114" s="1"/>
  <c r="V971" i="114"/>
  <c r="T971" i="114"/>
  <c r="W971" i="114" s="1"/>
  <c r="V970" i="114"/>
  <c r="T970" i="114"/>
  <c r="W970" i="114" s="1"/>
  <c r="V969" i="114"/>
  <c r="T969" i="114"/>
  <c r="W969" i="114" s="1"/>
  <c r="V968" i="114"/>
  <c r="T968" i="114"/>
  <c r="W968" i="114" s="1"/>
  <c r="V967" i="114"/>
  <c r="T967" i="114"/>
  <c r="W967" i="114" s="1"/>
  <c r="V966" i="114"/>
  <c r="T966" i="114"/>
  <c r="W966" i="114" s="1"/>
  <c r="V965" i="114"/>
  <c r="T965" i="114"/>
  <c r="W965" i="114" s="1"/>
  <c r="V964" i="114"/>
  <c r="T964" i="114"/>
  <c r="W964" i="114" s="1"/>
  <c r="V963" i="114"/>
  <c r="T963" i="114"/>
  <c r="W963" i="114" s="1"/>
  <c r="V962" i="114"/>
  <c r="T962" i="114"/>
  <c r="W962" i="114" s="1"/>
  <c r="V961" i="114"/>
  <c r="T961" i="114"/>
  <c r="W961" i="114" s="1"/>
  <c r="V960" i="114"/>
  <c r="T960" i="114"/>
  <c r="W960" i="114" s="1"/>
  <c r="V959" i="114"/>
  <c r="T959" i="114"/>
  <c r="W959" i="114" s="1"/>
  <c r="V958" i="114"/>
  <c r="T958" i="114"/>
  <c r="W958" i="114" s="1"/>
  <c r="V957" i="114"/>
  <c r="T957" i="114"/>
  <c r="W957" i="114" s="1"/>
  <c r="V956" i="114"/>
  <c r="T956" i="114"/>
  <c r="W956" i="114" s="1"/>
  <c r="V955" i="114"/>
  <c r="T955" i="114"/>
  <c r="W955" i="114" s="1"/>
  <c r="V954" i="114"/>
  <c r="T954" i="114"/>
  <c r="W954" i="114" s="1"/>
  <c r="V953" i="114"/>
  <c r="T953" i="114"/>
  <c r="W953" i="114" s="1"/>
  <c r="V952" i="114"/>
  <c r="T952" i="114"/>
  <c r="W952" i="114" s="1"/>
  <c r="V951" i="114"/>
  <c r="T951" i="114"/>
  <c r="W951" i="114" s="1"/>
  <c r="V950" i="114"/>
  <c r="T950" i="114"/>
  <c r="W950" i="114" s="1"/>
  <c r="V949" i="114"/>
  <c r="T949" i="114"/>
  <c r="W949" i="114" s="1"/>
  <c r="V948" i="114"/>
  <c r="T948" i="114"/>
  <c r="W948" i="114" s="1"/>
  <c r="V947" i="114"/>
  <c r="T947" i="114"/>
  <c r="W947" i="114" s="1"/>
  <c r="V946" i="114"/>
  <c r="T946" i="114"/>
  <c r="W946" i="114" s="1"/>
  <c r="V945" i="114"/>
  <c r="T945" i="114"/>
  <c r="W945" i="114" s="1"/>
  <c r="V944" i="114"/>
  <c r="T944" i="114"/>
  <c r="W944" i="114" s="1"/>
  <c r="V943" i="114"/>
  <c r="T943" i="114"/>
  <c r="W943" i="114" s="1"/>
  <c r="V942" i="114"/>
  <c r="T942" i="114"/>
  <c r="W942" i="114" s="1"/>
  <c r="V941" i="114"/>
  <c r="T941" i="114"/>
  <c r="W941" i="114" s="1"/>
  <c r="V940" i="114"/>
  <c r="T940" i="114"/>
  <c r="W940" i="114" s="1"/>
  <c r="V939" i="114"/>
  <c r="T939" i="114"/>
  <c r="W939" i="114" s="1"/>
  <c r="V938" i="114"/>
  <c r="T938" i="114"/>
  <c r="W938" i="114" s="1"/>
  <c r="V937" i="114"/>
  <c r="T937" i="114"/>
  <c r="W937" i="114" s="1"/>
  <c r="V936" i="114"/>
  <c r="T936" i="114"/>
  <c r="W936" i="114" s="1"/>
  <c r="V935" i="114"/>
  <c r="T935" i="114"/>
  <c r="W935" i="114" s="1"/>
  <c r="V934" i="114"/>
  <c r="T934" i="114"/>
  <c r="W934" i="114" s="1"/>
  <c r="V933" i="114"/>
  <c r="T933" i="114"/>
  <c r="W933" i="114" s="1"/>
  <c r="V932" i="114"/>
  <c r="T932" i="114"/>
  <c r="W932" i="114" s="1"/>
  <c r="V931" i="114"/>
  <c r="T931" i="114"/>
  <c r="W931" i="114" s="1"/>
  <c r="V930" i="114"/>
  <c r="T930" i="114"/>
  <c r="W930" i="114" s="1"/>
  <c r="V929" i="114"/>
  <c r="T929" i="114"/>
  <c r="W929" i="114" s="1"/>
  <c r="V928" i="114"/>
  <c r="T928" i="114"/>
  <c r="W928" i="114" s="1"/>
  <c r="V927" i="114"/>
  <c r="T927" i="114"/>
  <c r="W927" i="114" s="1"/>
  <c r="V926" i="114"/>
  <c r="T926" i="114"/>
  <c r="W926" i="114" s="1"/>
  <c r="V925" i="114"/>
  <c r="T925" i="114"/>
  <c r="W925" i="114" s="1"/>
  <c r="V924" i="114"/>
  <c r="T924" i="114"/>
  <c r="W924" i="114" s="1"/>
  <c r="V923" i="114"/>
  <c r="T923" i="114"/>
  <c r="W923" i="114" s="1"/>
  <c r="V922" i="114"/>
  <c r="T922" i="114"/>
  <c r="W922" i="114" s="1"/>
  <c r="V921" i="114"/>
  <c r="T921" i="114"/>
  <c r="W921" i="114" s="1"/>
  <c r="V920" i="114"/>
  <c r="T920" i="114"/>
  <c r="W920" i="114" s="1"/>
  <c r="V919" i="114"/>
  <c r="T919" i="114"/>
  <c r="W919" i="114" s="1"/>
  <c r="V918" i="114"/>
  <c r="T918" i="114"/>
  <c r="W918" i="114" s="1"/>
  <c r="V917" i="114"/>
  <c r="T917" i="114"/>
  <c r="W917" i="114" s="1"/>
  <c r="V916" i="114"/>
  <c r="T916" i="114"/>
  <c r="W916" i="114" s="1"/>
  <c r="V915" i="114"/>
  <c r="T915" i="114"/>
  <c r="W915" i="114" s="1"/>
  <c r="V914" i="114"/>
  <c r="T914" i="114"/>
  <c r="W914" i="114" s="1"/>
  <c r="V913" i="114"/>
  <c r="T913" i="114"/>
  <c r="W913" i="114" s="1"/>
  <c r="V912" i="114"/>
  <c r="T912" i="114"/>
  <c r="W912" i="114" s="1"/>
  <c r="V911" i="114"/>
  <c r="T911" i="114"/>
  <c r="W911" i="114" s="1"/>
  <c r="V910" i="114"/>
  <c r="T910" i="114"/>
  <c r="W910" i="114" s="1"/>
  <c r="V909" i="114"/>
  <c r="T909" i="114"/>
  <c r="W909" i="114" s="1"/>
  <c r="V908" i="114"/>
  <c r="T908" i="114"/>
  <c r="W908" i="114" s="1"/>
  <c r="V907" i="114"/>
  <c r="T907" i="114"/>
  <c r="W907" i="114" s="1"/>
  <c r="V906" i="114"/>
  <c r="T906" i="114"/>
  <c r="W906" i="114" s="1"/>
  <c r="V905" i="114"/>
  <c r="T905" i="114"/>
  <c r="W905" i="114" s="1"/>
  <c r="V904" i="114"/>
  <c r="T904" i="114"/>
  <c r="W904" i="114" s="1"/>
  <c r="V903" i="114"/>
  <c r="T903" i="114"/>
  <c r="W903" i="114" s="1"/>
  <c r="V902" i="114"/>
  <c r="T902" i="114"/>
  <c r="W902" i="114" s="1"/>
  <c r="V901" i="114"/>
  <c r="T901" i="114"/>
  <c r="W901" i="114" s="1"/>
  <c r="V900" i="114"/>
  <c r="T900" i="114"/>
  <c r="W900" i="114" s="1"/>
  <c r="V899" i="114"/>
  <c r="T899" i="114"/>
  <c r="W899" i="114" s="1"/>
  <c r="V898" i="114"/>
  <c r="T898" i="114"/>
  <c r="W898" i="114" s="1"/>
  <c r="V897" i="114"/>
  <c r="T897" i="114"/>
  <c r="W897" i="114" s="1"/>
  <c r="V896" i="114"/>
  <c r="T896" i="114"/>
  <c r="W896" i="114" s="1"/>
  <c r="V895" i="114"/>
  <c r="T895" i="114"/>
  <c r="W895" i="114" s="1"/>
  <c r="V894" i="114"/>
  <c r="T894" i="114"/>
  <c r="W894" i="114" s="1"/>
  <c r="V893" i="114"/>
  <c r="T893" i="114"/>
  <c r="W893" i="114" s="1"/>
  <c r="V892" i="114"/>
  <c r="T892" i="114"/>
  <c r="W892" i="114" s="1"/>
  <c r="V891" i="114"/>
  <c r="T891" i="114"/>
  <c r="W891" i="114" s="1"/>
  <c r="V890" i="114"/>
  <c r="T890" i="114"/>
  <c r="W890" i="114" s="1"/>
  <c r="V889" i="114"/>
  <c r="T889" i="114"/>
  <c r="W889" i="114" s="1"/>
  <c r="V888" i="114"/>
  <c r="T888" i="114"/>
  <c r="W888" i="114" s="1"/>
  <c r="V887" i="114"/>
  <c r="T887" i="114"/>
  <c r="W887" i="114" s="1"/>
  <c r="V886" i="114"/>
  <c r="T886" i="114"/>
  <c r="W886" i="114" s="1"/>
  <c r="V885" i="114"/>
  <c r="T885" i="114"/>
  <c r="W885" i="114" s="1"/>
  <c r="V884" i="114"/>
  <c r="T884" i="114"/>
  <c r="W884" i="114" s="1"/>
  <c r="V883" i="114"/>
  <c r="T883" i="114"/>
  <c r="W883" i="114" s="1"/>
  <c r="V882" i="114"/>
  <c r="T882" i="114"/>
  <c r="W882" i="114" s="1"/>
  <c r="V881" i="114"/>
  <c r="T881" i="114"/>
  <c r="W881" i="114" s="1"/>
  <c r="V880" i="114"/>
  <c r="T880" i="114"/>
  <c r="W880" i="114" s="1"/>
  <c r="V879" i="114"/>
  <c r="T879" i="114"/>
  <c r="W879" i="114" s="1"/>
  <c r="V878" i="114"/>
  <c r="T878" i="114"/>
  <c r="W878" i="114" s="1"/>
  <c r="V877" i="114"/>
  <c r="T877" i="114"/>
  <c r="W877" i="114" s="1"/>
  <c r="V876" i="114"/>
  <c r="T876" i="114"/>
  <c r="W876" i="114" s="1"/>
  <c r="V875" i="114"/>
  <c r="T875" i="114"/>
  <c r="W875" i="114" s="1"/>
  <c r="V874" i="114"/>
  <c r="T874" i="114"/>
  <c r="W874" i="114" s="1"/>
  <c r="V873" i="114"/>
  <c r="T873" i="114"/>
  <c r="W873" i="114" s="1"/>
  <c r="V872" i="114"/>
  <c r="T872" i="114"/>
  <c r="W872" i="114" s="1"/>
  <c r="V871" i="114"/>
  <c r="T871" i="114"/>
  <c r="W871" i="114" s="1"/>
  <c r="V870" i="114"/>
  <c r="T870" i="114"/>
  <c r="W870" i="114" s="1"/>
  <c r="V869" i="114"/>
  <c r="T869" i="114"/>
  <c r="W869" i="114" s="1"/>
  <c r="V868" i="114"/>
  <c r="T868" i="114"/>
  <c r="W868" i="114" s="1"/>
  <c r="V867" i="114"/>
  <c r="T867" i="114"/>
  <c r="W867" i="114" s="1"/>
  <c r="V866" i="114"/>
  <c r="T866" i="114"/>
  <c r="W866" i="114" s="1"/>
  <c r="V865" i="114"/>
  <c r="T865" i="114"/>
  <c r="W865" i="114" s="1"/>
  <c r="V864" i="114"/>
  <c r="T864" i="114"/>
  <c r="W864" i="114" s="1"/>
  <c r="V863" i="114"/>
  <c r="T863" i="114"/>
  <c r="W863" i="114" s="1"/>
  <c r="V862" i="114"/>
  <c r="T862" i="114"/>
  <c r="W862" i="114" s="1"/>
  <c r="V861" i="114"/>
  <c r="T861" i="114"/>
  <c r="W861" i="114" s="1"/>
  <c r="V860" i="114"/>
  <c r="T860" i="114"/>
  <c r="W860" i="114" s="1"/>
  <c r="V859" i="114"/>
  <c r="T859" i="114"/>
  <c r="W859" i="114" s="1"/>
  <c r="V858" i="114"/>
  <c r="T858" i="114"/>
  <c r="W858" i="114" s="1"/>
  <c r="V857" i="114"/>
  <c r="T857" i="114"/>
  <c r="W857" i="114" s="1"/>
  <c r="V856" i="114"/>
  <c r="T856" i="114"/>
  <c r="W856" i="114" s="1"/>
  <c r="V855" i="114"/>
  <c r="T855" i="114"/>
  <c r="W855" i="114" s="1"/>
  <c r="V854" i="114"/>
  <c r="T854" i="114"/>
  <c r="W854" i="114" s="1"/>
  <c r="V853" i="114"/>
  <c r="T853" i="114"/>
  <c r="W853" i="114" s="1"/>
  <c r="V852" i="114"/>
  <c r="T852" i="114"/>
  <c r="W852" i="114" s="1"/>
  <c r="V851" i="114"/>
  <c r="T851" i="114"/>
  <c r="W851" i="114" s="1"/>
  <c r="V850" i="114"/>
  <c r="T850" i="114"/>
  <c r="W850" i="114" s="1"/>
  <c r="V849" i="114"/>
  <c r="T849" i="114"/>
  <c r="W849" i="114" s="1"/>
  <c r="V848" i="114"/>
  <c r="T848" i="114"/>
  <c r="W848" i="114" s="1"/>
  <c r="V847" i="114"/>
  <c r="T847" i="114"/>
  <c r="W847" i="114" s="1"/>
  <c r="V846" i="114"/>
  <c r="T846" i="114"/>
  <c r="W846" i="114" s="1"/>
  <c r="V845" i="114"/>
  <c r="T845" i="114"/>
  <c r="W845" i="114" s="1"/>
  <c r="V844" i="114"/>
  <c r="T844" i="114"/>
  <c r="W844" i="114" s="1"/>
  <c r="V843" i="114"/>
  <c r="T843" i="114"/>
  <c r="W843" i="114" s="1"/>
  <c r="V842" i="114"/>
  <c r="T842" i="114"/>
  <c r="W842" i="114" s="1"/>
  <c r="V841" i="114"/>
  <c r="T841" i="114"/>
  <c r="W841" i="114" s="1"/>
  <c r="V840" i="114"/>
  <c r="T840" i="114"/>
  <c r="W840" i="114" s="1"/>
  <c r="V839" i="114"/>
  <c r="T839" i="114"/>
  <c r="W839" i="114" s="1"/>
  <c r="V838" i="114"/>
  <c r="T838" i="114"/>
  <c r="W838" i="114" s="1"/>
  <c r="V837" i="114"/>
  <c r="T837" i="114"/>
  <c r="W837" i="114" s="1"/>
  <c r="V836" i="114"/>
  <c r="T836" i="114"/>
  <c r="W836" i="114" s="1"/>
  <c r="V835" i="114"/>
  <c r="T835" i="114"/>
  <c r="W835" i="114" s="1"/>
  <c r="V834" i="114"/>
  <c r="T834" i="114"/>
  <c r="W834" i="114" s="1"/>
  <c r="V833" i="114"/>
  <c r="T833" i="114"/>
  <c r="W833" i="114" s="1"/>
  <c r="V832" i="114"/>
  <c r="T832" i="114"/>
  <c r="W832" i="114" s="1"/>
  <c r="V831" i="114"/>
  <c r="T831" i="114"/>
  <c r="W831" i="114" s="1"/>
  <c r="V830" i="114"/>
  <c r="T830" i="114"/>
  <c r="W830" i="114" s="1"/>
  <c r="V829" i="114"/>
  <c r="T829" i="114"/>
  <c r="W829" i="114" s="1"/>
  <c r="V828" i="114"/>
  <c r="T828" i="114"/>
  <c r="W828" i="114" s="1"/>
  <c r="V827" i="114"/>
  <c r="T827" i="114"/>
  <c r="W827" i="114" s="1"/>
  <c r="V826" i="114"/>
  <c r="T826" i="114"/>
  <c r="W826" i="114" s="1"/>
  <c r="V825" i="114"/>
  <c r="T825" i="114"/>
  <c r="W825" i="114" s="1"/>
  <c r="V824" i="114"/>
  <c r="T824" i="114"/>
  <c r="W824" i="114" s="1"/>
  <c r="V823" i="114"/>
  <c r="T823" i="114"/>
  <c r="W823" i="114" s="1"/>
  <c r="V822" i="114"/>
  <c r="T822" i="114"/>
  <c r="W822" i="114" s="1"/>
  <c r="V821" i="114"/>
  <c r="T821" i="114"/>
  <c r="W821" i="114" s="1"/>
  <c r="V820" i="114"/>
  <c r="T820" i="114"/>
  <c r="W820" i="114" s="1"/>
  <c r="V819" i="114"/>
  <c r="T819" i="114"/>
  <c r="W819" i="114" s="1"/>
  <c r="V818" i="114"/>
  <c r="T818" i="114"/>
  <c r="W818" i="114" s="1"/>
  <c r="V817" i="114"/>
  <c r="T817" i="114"/>
  <c r="W817" i="114" s="1"/>
  <c r="V816" i="114"/>
  <c r="T816" i="114"/>
  <c r="W816" i="114" s="1"/>
  <c r="V815" i="114"/>
  <c r="T815" i="114"/>
  <c r="W815" i="114" s="1"/>
  <c r="V814" i="114"/>
  <c r="T814" i="114"/>
  <c r="W814" i="114" s="1"/>
  <c r="V813" i="114"/>
  <c r="T813" i="114"/>
  <c r="W813" i="114" s="1"/>
  <c r="V812" i="114"/>
  <c r="T812" i="114"/>
  <c r="W812" i="114" s="1"/>
  <c r="V811" i="114"/>
  <c r="T811" i="114"/>
  <c r="W811" i="114" s="1"/>
  <c r="V810" i="114"/>
  <c r="T810" i="114"/>
  <c r="W810" i="114" s="1"/>
  <c r="V809" i="114"/>
  <c r="T809" i="114"/>
  <c r="W809" i="114" s="1"/>
  <c r="V808" i="114"/>
  <c r="T808" i="114"/>
  <c r="W808" i="114" s="1"/>
  <c r="V807" i="114"/>
  <c r="T807" i="114"/>
  <c r="W807" i="114" s="1"/>
  <c r="V806" i="114"/>
  <c r="T806" i="114"/>
  <c r="W806" i="114" s="1"/>
  <c r="V805" i="114"/>
  <c r="T805" i="114"/>
  <c r="W805" i="114" s="1"/>
  <c r="V804" i="114"/>
  <c r="T804" i="114"/>
  <c r="W804" i="114" s="1"/>
  <c r="V803" i="114"/>
  <c r="T803" i="114"/>
  <c r="W803" i="114" s="1"/>
  <c r="V802" i="114"/>
  <c r="T802" i="114"/>
  <c r="W802" i="114" s="1"/>
  <c r="V801" i="114"/>
  <c r="T801" i="114"/>
  <c r="W801" i="114" s="1"/>
  <c r="V800" i="114"/>
  <c r="T800" i="114"/>
  <c r="W800" i="114" s="1"/>
  <c r="V799" i="114"/>
  <c r="T799" i="114"/>
  <c r="W799" i="114" s="1"/>
  <c r="V798" i="114"/>
  <c r="T798" i="114"/>
  <c r="W798" i="114" s="1"/>
  <c r="V797" i="114"/>
  <c r="T797" i="114"/>
  <c r="W797" i="114" s="1"/>
  <c r="V796" i="114"/>
  <c r="T796" i="114"/>
  <c r="W796" i="114" s="1"/>
  <c r="V795" i="114"/>
  <c r="T795" i="114"/>
  <c r="W795" i="114" s="1"/>
  <c r="V794" i="114"/>
  <c r="T794" i="114"/>
  <c r="W794" i="114" s="1"/>
  <c r="V793" i="114"/>
  <c r="T793" i="114"/>
  <c r="W793" i="114" s="1"/>
  <c r="V792" i="114"/>
  <c r="T792" i="114"/>
  <c r="W792" i="114" s="1"/>
  <c r="V791" i="114"/>
  <c r="T791" i="114"/>
  <c r="W791" i="114" s="1"/>
  <c r="V790" i="114"/>
  <c r="T790" i="114"/>
  <c r="W790" i="114" s="1"/>
  <c r="V789" i="114"/>
  <c r="T789" i="114"/>
  <c r="W789" i="114" s="1"/>
  <c r="V788" i="114"/>
  <c r="T788" i="114"/>
  <c r="W788" i="114" s="1"/>
  <c r="T787" i="114"/>
  <c r="W787" i="114" s="1"/>
  <c r="V786" i="114"/>
  <c r="T786" i="114"/>
  <c r="W786" i="114" s="1"/>
  <c r="V785" i="114"/>
  <c r="T785" i="114"/>
  <c r="W785" i="114" s="1"/>
  <c r="V784" i="114"/>
  <c r="T784" i="114"/>
  <c r="W784" i="114" s="1"/>
  <c r="V783" i="114"/>
  <c r="T783" i="114"/>
  <c r="W783" i="114" s="1"/>
  <c r="V782" i="114"/>
  <c r="T782" i="114"/>
  <c r="W782" i="114" s="1"/>
  <c r="V781" i="114"/>
  <c r="T781" i="114"/>
  <c r="W781" i="114" s="1"/>
  <c r="V780" i="114"/>
  <c r="T780" i="114"/>
  <c r="W780" i="114" s="1"/>
  <c r="V779" i="114"/>
  <c r="T779" i="114"/>
  <c r="W779" i="114" s="1"/>
  <c r="V778" i="114"/>
  <c r="T778" i="114"/>
  <c r="W778" i="114" s="1"/>
  <c r="V777" i="114"/>
  <c r="T777" i="114"/>
  <c r="V776" i="114"/>
  <c r="T776" i="114"/>
  <c r="V775" i="114"/>
  <c r="T775" i="114"/>
  <c r="V774" i="114"/>
  <c r="T774" i="114"/>
  <c r="V773" i="114"/>
  <c r="T773" i="114"/>
  <c r="V772" i="114"/>
  <c r="T772" i="114"/>
  <c r="V771" i="114"/>
  <c r="T771" i="114"/>
  <c r="V770" i="114"/>
  <c r="T770" i="114"/>
  <c r="V769" i="114"/>
  <c r="T769" i="114"/>
  <c r="V768" i="114"/>
  <c r="T768" i="114"/>
  <c r="V767" i="114"/>
  <c r="T767" i="114"/>
  <c r="V766" i="114"/>
  <c r="T766" i="114"/>
  <c r="V765" i="114"/>
  <c r="T765" i="114"/>
  <c r="V764" i="114"/>
  <c r="T764" i="114"/>
  <c r="V763" i="114"/>
  <c r="T763" i="114"/>
  <c r="V762" i="114"/>
  <c r="T762" i="114"/>
  <c r="V761" i="114"/>
  <c r="T761" i="114"/>
  <c r="V760" i="114"/>
  <c r="T760" i="114"/>
  <c r="V759" i="114"/>
  <c r="T759" i="114"/>
  <c r="V758" i="114"/>
  <c r="T758" i="114"/>
  <c r="V757" i="114"/>
  <c r="T757" i="114"/>
  <c r="V756" i="114"/>
  <c r="T756" i="114"/>
  <c r="V755" i="114"/>
  <c r="T755" i="114"/>
  <c r="V754" i="114"/>
  <c r="T754" i="114"/>
  <c r="V753" i="114"/>
  <c r="T753" i="114"/>
  <c r="V752" i="114"/>
  <c r="T752" i="114"/>
  <c r="V751" i="114"/>
  <c r="T751" i="114"/>
  <c r="V750" i="114"/>
  <c r="T750" i="114"/>
  <c r="V749" i="114"/>
  <c r="T749" i="114"/>
  <c r="V748" i="114"/>
  <c r="T748" i="114"/>
  <c r="V747" i="114"/>
  <c r="T747" i="114"/>
  <c r="V746" i="114"/>
  <c r="T746" i="114"/>
  <c r="V745" i="114"/>
  <c r="T745" i="114"/>
  <c r="V744" i="114"/>
  <c r="T744" i="114"/>
  <c r="V743" i="114"/>
  <c r="T743" i="114"/>
  <c r="V742" i="114"/>
  <c r="T742" i="114"/>
  <c r="V741" i="114"/>
  <c r="T741" i="114"/>
  <c r="V740" i="114"/>
  <c r="T740" i="114"/>
  <c r="V739" i="114"/>
  <c r="T739" i="114"/>
  <c r="V738" i="114"/>
  <c r="T738" i="114"/>
  <c r="V737" i="114"/>
  <c r="T737" i="114"/>
  <c r="V736" i="114"/>
  <c r="T736" i="114"/>
  <c r="V735" i="114"/>
  <c r="T735" i="114"/>
  <c r="V734" i="114"/>
  <c r="T734" i="114"/>
  <c r="V733" i="114"/>
  <c r="T733" i="114"/>
  <c r="V732" i="114"/>
  <c r="T732" i="114"/>
  <c r="V731" i="114"/>
  <c r="T731" i="114"/>
  <c r="V730" i="114"/>
  <c r="T730" i="114"/>
  <c r="V729" i="114"/>
  <c r="T729" i="114"/>
  <c r="V728" i="114"/>
  <c r="T728" i="114"/>
  <c r="V727" i="114"/>
  <c r="T727" i="114"/>
  <c r="V726" i="114"/>
  <c r="T726" i="114"/>
  <c r="V725" i="114"/>
  <c r="T725" i="114"/>
  <c r="V724" i="114"/>
  <c r="T724" i="114"/>
  <c r="V723" i="114"/>
  <c r="T723" i="114"/>
  <c r="V722" i="114"/>
  <c r="T722" i="114"/>
  <c r="V721" i="114"/>
  <c r="T721" i="114"/>
  <c r="V720" i="114"/>
  <c r="T720" i="114"/>
  <c r="V719" i="114"/>
  <c r="T719" i="114"/>
  <c r="V718" i="114"/>
  <c r="T718" i="114"/>
  <c r="V717" i="114"/>
  <c r="T717" i="114"/>
  <c r="V716" i="114"/>
  <c r="T716" i="114"/>
  <c r="V715" i="114"/>
  <c r="T715" i="114"/>
  <c r="V714" i="114"/>
  <c r="T714" i="114"/>
  <c r="V713" i="114"/>
  <c r="T713" i="114"/>
  <c r="V712" i="114"/>
  <c r="T712" i="114"/>
  <c r="V711" i="114"/>
  <c r="T711" i="114"/>
  <c r="V710" i="114"/>
  <c r="T710" i="114"/>
  <c r="V709" i="114"/>
  <c r="T709" i="114"/>
  <c r="V708" i="114"/>
  <c r="T708" i="114"/>
  <c r="V707" i="114"/>
  <c r="T707" i="114"/>
  <c r="V706" i="114"/>
  <c r="T706" i="114"/>
  <c r="V705" i="114"/>
  <c r="T705" i="114"/>
  <c r="V704" i="114"/>
  <c r="T704" i="114"/>
  <c r="V703" i="114"/>
  <c r="T703" i="114"/>
  <c r="V702" i="114"/>
  <c r="T702" i="114"/>
  <c r="V701" i="114"/>
  <c r="T701" i="114"/>
  <c r="V700" i="114"/>
  <c r="T700" i="114"/>
  <c r="V699" i="114"/>
  <c r="T699" i="114"/>
  <c r="V698" i="114"/>
  <c r="T698" i="114"/>
  <c r="V697" i="114"/>
  <c r="T697" i="114"/>
  <c r="V696" i="114"/>
  <c r="T696" i="114"/>
  <c r="V695" i="114"/>
  <c r="T695" i="114"/>
  <c r="V694" i="114"/>
  <c r="T694" i="114"/>
  <c r="V693" i="114"/>
  <c r="T693" i="114"/>
  <c r="V692" i="114"/>
  <c r="T692" i="114"/>
  <c r="V691" i="114"/>
  <c r="T691" i="114"/>
  <c r="V690" i="114"/>
  <c r="T690" i="114"/>
  <c r="V689" i="114"/>
  <c r="T689" i="114"/>
  <c r="V688" i="114"/>
  <c r="T688" i="114"/>
  <c r="V687" i="114"/>
  <c r="T687" i="114"/>
  <c r="V686" i="114"/>
  <c r="T686" i="114"/>
  <c r="V685" i="114"/>
  <c r="T685" i="114"/>
  <c r="V684" i="114"/>
  <c r="T684" i="114"/>
  <c r="V683" i="114"/>
  <c r="T683" i="114"/>
  <c r="V682" i="114"/>
  <c r="T682" i="114"/>
  <c r="V681" i="114"/>
  <c r="T681" i="114"/>
  <c r="V680" i="114"/>
  <c r="T680" i="114"/>
  <c r="V679" i="114"/>
  <c r="T679" i="114"/>
  <c r="V678" i="114"/>
  <c r="T678" i="114"/>
  <c r="V677" i="114"/>
  <c r="T677" i="114"/>
  <c r="V676" i="114"/>
  <c r="T676" i="114"/>
  <c r="V675" i="114"/>
  <c r="T675" i="114"/>
  <c r="V674" i="114"/>
  <c r="T674" i="114"/>
  <c r="V673" i="114"/>
  <c r="T673" i="114"/>
  <c r="V672" i="114"/>
  <c r="T672" i="114"/>
  <c r="V671" i="114"/>
  <c r="T671" i="114"/>
  <c r="V670" i="114"/>
  <c r="T670" i="114"/>
  <c r="V669" i="114"/>
  <c r="T669" i="114"/>
  <c r="V668" i="114"/>
  <c r="T668" i="114"/>
  <c r="V667" i="114"/>
  <c r="T667" i="114"/>
  <c r="V666" i="114"/>
  <c r="T666" i="114"/>
  <c r="V665" i="114"/>
  <c r="T665" i="114"/>
  <c r="V664" i="114"/>
  <c r="T664" i="114"/>
  <c r="V663" i="114"/>
  <c r="T663" i="114"/>
  <c r="V662" i="114"/>
  <c r="T662" i="114"/>
  <c r="V661" i="114"/>
  <c r="T661" i="114"/>
  <c r="V660" i="114"/>
  <c r="T660" i="114"/>
  <c r="V659" i="114"/>
  <c r="T659" i="114"/>
  <c r="V658" i="114"/>
  <c r="T658" i="114"/>
  <c r="V657" i="114"/>
  <c r="T657" i="114"/>
  <c r="V656" i="114"/>
  <c r="T656" i="114"/>
  <c r="V655" i="114"/>
  <c r="T655" i="114"/>
  <c r="T654" i="114"/>
  <c r="T653" i="114"/>
  <c r="V652" i="114"/>
  <c r="T652" i="114"/>
  <c r="V651" i="114"/>
  <c r="T651" i="114"/>
  <c r="V650" i="114"/>
  <c r="T650" i="114"/>
  <c r="V649" i="114"/>
  <c r="T649" i="114"/>
  <c r="V648" i="114"/>
  <c r="T648" i="114"/>
  <c r="V647" i="114"/>
  <c r="T647" i="114"/>
  <c r="V646" i="114"/>
  <c r="T646" i="114"/>
  <c r="V645" i="114"/>
  <c r="T645" i="114"/>
  <c r="V644" i="114"/>
  <c r="T644" i="114"/>
  <c r="V643" i="114"/>
  <c r="T643" i="114"/>
  <c r="V642" i="114"/>
  <c r="T642" i="114"/>
  <c r="V641" i="114"/>
  <c r="T641" i="114"/>
  <c r="V640" i="114"/>
  <c r="T640" i="114"/>
  <c r="V639" i="114"/>
  <c r="T639" i="114"/>
  <c r="V638" i="114"/>
  <c r="T638" i="114"/>
  <c r="V637" i="114"/>
  <c r="T637" i="114"/>
  <c r="V636" i="114"/>
  <c r="T636" i="114"/>
  <c r="V635" i="114"/>
  <c r="T635" i="114"/>
  <c r="V634" i="114"/>
  <c r="T634" i="114"/>
  <c r="V633" i="114"/>
  <c r="T633" i="114"/>
  <c r="V632" i="114"/>
  <c r="T632" i="114"/>
  <c r="V631" i="114"/>
  <c r="T631" i="114"/>
  <c r="V630" i="114"/>
  <c r="T630" i="114"/>
  <c r="V629" i="114"/>
  <c r="T629" i="114"/>
  <c r="V628" i="114"/>
  <c r="T628" i="114"/>
  <c r="V627" i="114"/>
  <c r="T627" i="114"/>
  <c r="V626" i="114"/>
  <c r="T626" i="114"/>
  <c r="V625" i="114"/>
  <c r="T625" i="114"/>
  <c r="V624" i="114"/>
  <c r="T624" i="114"/>
  <c r="V623" i="114"/>
  <c r="T623" i="114"/>
  <c r="V622" i="114"/>
  <c r="T622" i="114"/>
  <c r="V621" i="114"/>
  <c r="T621" i="114"/>
  <c r="V620" i="114"/>
  <c r="T620" i="114"/>
  <c r="V619" i="114"/>
  <c r="T619" i="114"/>
  <c r="V618" i="114"/>
  <c r="T618" i="114"/>
  <c r="V617" i="114"/>
  <c r="T617" i="114"/>
  <c r="V616" i="114"/>
  <c r="T616" i="114"/>
  <c r="V615" i="114"/>
  <c r="T615" i="114"/>
  <c r="V614" i="114"/>
  <c r="T614" i="114"/>
  <c r="V613" i="114"/>
  <c r="T613" i="114"/>
  <c r="V612" i="114"/>
  <c r="T612" i="114"/>
  <c r="V611" i="114"/>
  <c r="T611" i="114"/>
  <c r="V610" i="114"/>
  <c r="T610" i="114"/>
  <c r="V609" i="114"/>
  <c r="T609" i="114"/>
  <c r="V608" i="114"/>
  <c r="T608" i="114"/>
  <c r="V607" i="114"/>
  <c r="T607" i="114"/>
  <c r="V606" i="114"/>
  <c r="T606" i="114"/>
  <c r="V605" i="114"/>
  <c r="T605" i="114"/>
  <c r="W605" i="114" s="1"/>
  <c r="V604" i="114"/>
  <c r="T604" i="114"/>
  <c r="W604" i="114" s="1"/>
  <c r="V603" i="114"/>
  <c r="T603" i="114"/>
  <c r="W603" i="114" s="1"/>
  <c r="V602" i="114"/>
  <c r="T602" i="114"/>
  <c r="W602" i="114" s="1"/>
  <c r="V601" i="114"/>
  <c r="T601" i="114"/>
  <c r="W601" i="114" s="1"/>
  <c r="V600" i="114"/>
  <c r="T600" i="114"/>
  <c r="W600" i="114" s="1"/>
  <c r="V599" i="114"/>
  <c r="T599" i="114"/>
  <c r="W599" i="114" s="1"/>
  <c r="V598" i="114"/>
  <c r="T598" i="114"/>
  <c r="W598" i="114" s="1"/>
  <c r="V597" i="114"/>
  <c r="T597" i="114"/>
  <c r="W597" i="114" s="1"/>
  <c r="V596" i="114"/>
  <c r="T596" i="114"/>
  <c r="W596" i="114" s="1"/>
  <c r="V595" i="114"/>
  <c r="T595" i="114"/>
  <c r="W595" i="114" s="1"/>
  <c r="V594" i="114"/>
  <c r="T594" i="114"/>
  <c r="W594" i="114" s="1"/>
  <c r="V593" i="114"/>
  <c r="T593" i="114"/>
  <c r="W593" i="114" s="1"/>
  <c r="V592" i="114"/>
  <c r="T592" i="114"/>
  <c r="W592" i="114" s="1"/>
  <c r="V591" i="114"/>
  <c r="T591" i="114"/>
  <c r="W591" i="114" s="1"/>
  <c r="V590" i="114"/>
  <c r="T590" i="114"/>
  <c r="W590" i="114" s="1"/>
  <c r="V589" i="114"/>
  <c r="T589" i="114"/>
  <c r="W589" i="114" s="1"/>
  <c r="V588" i="114"/>
  <c r="T588" i="114"/>
  <c r="W588" i="114" s="1"/>
  <c r="V587" i="114"/>
  <c r="T587" i="114"/>
  <c r="W587" i="114" s="1"/>
  <c r="V586" i="114"/>
  <c r="T586" i="114"/>
  <c r="W586" i="114" s="1"/>
  <c r="V585" i="114"/>
  <c r="T585" i="114"/>
  <c r="W585" i="114" s="1"/>
  <c r="V584" i="114"/>
  <c r="T584" i="114"/>
  <c r="W584" i="114" s="1"/>
  <c r="V583" i="114"/>
  <c r="T583" i="114"/>
  <c r="W583" i="114" s="1"/>
  <c r="V582" i="114"/>
  <c r="T582" i="114"/>
  <c r="W582" i="114" s="1"/>
  <c r="V581" i="114"/>
  <c r="T581" i="114"/>
  <c r="W581" i="114" s="1"/>
  <c r="V580" i="114"/>
  <c r="T580" i="114"/>
  <c r="W580" i="114" s="1"/>
  <c r="V579" i="114"/>
  <c r="T579" i="114"/>
  <c r="W579" i="114" s="1"/>
  <c r="V578" i="114"/>
  <c r="T578" i="114"/>
  <c r="W578" i="114" s="1"/>
  <c r="V577" i="114"/>
  <c r="T577" i="114"/>
  <c r="W577" i="114" s="1"/>
  <c r="V576" i="114"/>
  <c r="T576" i="114"/>
  <c r="W576" i="114" s="1"/>
  <c r="V575" i="114"/>
  <c r="T575" i="114"/>
  <c r="W575" i="114" s="1"/>
  <c r="V574" i="114"/>
  <c r="T574" i="114"/>
  <c r="W574" i="114" s="1"/>
  <c r="V573" i="114"/>
  <c r="T573" i="114"/>
  <c r="W573" i="114" s="1"/>
  <c r="V572" i="114"/>
  <c r="T572" i="114"/>
  <c r="W572" i="114" s="1"/>
  <c r="V571" i="114"/>
  <c r="T571" i="114"/>
  <c r="W571" i="114" s="1"/>
  <c r="V570" i="114"/>
  <c r="T570" i="114"/>
  <c r="W570" i="114" s="1"/>
  <c r="V569" i="114"/>
  <c r="W569" i="114"/>
  <c r="V568" i="114"/>
  <c r="T568" i="114"/>
  <c r="W568" i="114" s="1"/>
  <c r="V567" i="114"/>
  <c r="V566" i="114"/>
  <c r="V565" i="114"/>
  <c r="T565" i="114"/>
  <c r="W565" i="114" s="1"/>
  <c r="V564" i="114"/>
  <c r="T564" i="114"/>
  <c r="W564" i="114" s="1"/>
  <c r="V563" i="114"/>
  <c r="T563" i="114"/>
  <c r="W563" i="114" s="1"/>
  <c r="V562" i="114"/>
  <c r="T562" i="114"/>
  <c r="W562" i="114" s="1"/>
  <c r="V561" i="114"/>
  <c r="T561" i="114"/>
  <c r="W561" i="114" s="1"/>
  <c r="V560" i="114"/>
  <c r="T560" i="114"/>
  <c r="W560" i="114" s="1"/>
  <c r="V559" i="114"/>
  <c r="T559" i="114"/>
  <c r="W559" i="114" s="1"/>
  <c r="V558" i="114"/>
  <c r="T558" i="114"/>
  <c r="W558" i="114" s="1"/>
  <c r="V557" i="114"/>
  <c r="T557" i="114"/>
  <c r="W557" i="114" s="1"/>
  <c r="V556" i="114"/>
  <c r="T556" i="114"/>
  <c r="W556" i="114" s="1"/>
  <c r="T555" i="114"/>
  <c r="W555" i="114" s="1"/>
  <c r="V554" i="114"/>
  <c r="T554" i="114"/>
  <c r="W554" i="114" s="1"/>
  <c r="V553" i="114"/>
  <c r="T553" i="114"/>
  <c r="W553" i="114" s="1"/>
  <c r="V552" i="114"/>
  <c r="T552" i="114"/>
  <c r="W552" i="114" s="1"/>
  <c r="V551" i="114"/>
  <c r="T551" i="114"/>
  <c r="W551" i="114" s="1"/>
  <c r="V550" i="114"/>
  <c r="T550" i="114"/>
  <c r="W550" i="114" s="1"/>
  <c r="V549" i="114"/>
  <c r="T549" i="114"/>
  <c r="W549" i="114" s="1"/>
  <c r="V548" i="114"/>
  <c r="T548" i="114"/>
  <c r="W548" i="114" s="1"/>
  <c r="V547" i="114"/>
  <c r="T547" i="114"/>
  <c r="W547" i="114" s="1"/>
  <c r="V546" i="114"/>
  <c r="T546" i="114"/>
  <c r="W546" i="114" s="1"/>
  <c r="V545" i="114"/>
  <c r="T545" i="114"/>
  <c r="W545" i="114" s="1"/>
  <c r="V544" i="114"/>
  <c r="T544" i="114"/>
  <c r="W544" i="114" s="1"/>
  <c r="V543" i="114"/>
  <c r="T543" i="114"/>
  <c r="W543" i="114" s="1"/>
  <c r="V542" i="114"/>
  <c r="T542" i="114"/>
  <c r="W542" i="114" s="1"/>
  <c r="V541" i="114"/>
  <c r="T541" i="114"/>
  <c r="W541" i="114" s="1"/>
  <c r="V540" i="114"/>
  <c r="V539" i="114"/>
  <c r="T539" i="114"/>
  <c r="W539" i="114" s="1"/>
  <c r="V538" i="114"/>
  <c r="T538" i="114"/>
  <c r="W538" i="114" s="1"/>
  <c r="V537" i="114"/>
  <c r="T537" i="114"/>
  <c r="W537" i="114" s="1"/>
  <c r="V536" i="114"/>
  <c r="T536" i="114"/>
  <c r="W536" i="114" s="1"/>
  <c r="V535" i="114"/>
  <c r="T535" i="114"/>
  <c r="W535" i="114" s="1"/>
  <c r="V534" i="114"/>
  <c r="T534" i="114"/>
  <c r="W534" i="114" s="1"/>
  <c r="V533" i="114"/>
  <c r="T533" i="114"/>
  <c r="W533" i="114" s="1"/>
  <c r="V532" i="114"/>
  <c r="T532" i="114"/>
  <c r="W532" i="114" s="1"/>
  <c r="V531" i="114"/>
  <c r="T531" i="114"/>
  <c r="W531" i="114" s="1"/>
  <c r="V530" i="114"/>
  <c r="T530" i="114"/>
  <c r="W530" i="114" s="1"/>
  <c r="V529" i="114"/>
  <c r="T529" i="114"/>
  <c r="W529" i="114" s="1"/>
  <c r="V528" i="114"/>
  <c r="T528" i="114"/>
  <c r="W528" i="114" s="1"/>
  <c r="V527" i="114"/>
  <c r="T527" i="114"/>
  <c r="W527" i="114" s="1"/>
  <c r="V526" i="114"/>
  <c r="T526" i="114"/>
  <c r="W526" i="114" s="1"/>
  <c r="V525" i="114"/>
  <c r="T525" i="114"/>
  <c r="W525" i="114" s="1"/>
  <c r="V524" i="114"/>
  <c r="T524" i="114"/>
  <c r="W524" i="114" s="1"/>
  <c r="V523" i="114"/>
  <c r="T523" i="114"/>
  <c r="W523" i="114" s="1"/>
  <c r="V522" i="114"/>
  <c r="T522" i="114"/>
  <c r="W522" i="114" s="1"/>
  <c r="V521" i="114"/>
  <c r="T521" i="114"/>
  <c r="W521" i="114" s="1"/>
  <c r="V520" i="114"/>
  <c r="T520" i="114"/>
  <c r="W520" i="114" s="1"/>
  <c r="V519" i="114"/>
  <c r="T519" i="114"/>
  <c r="W519" i="114" s="1"/>
  <c r="V518" i="114"/>
  <c r="T518" i="114"/>
  <c r="W518" i="114" s="1"/>
  <c r="V517" i="114"/>
  <c r="T517" i="114"/>
  <c r="W517" i="114" s="1"/>
  <c r="V516" i="114"/>
  <c r="T516" i="114"/>
  <c r="W516" i="114" s="1"/>
  <c r="V515" i="114"/>
  <c r="T515" i="114"/>
  <c r="W515" i="114" s="1"/>
  <c r="V514" i="114"/>
  <c r="T514" i="114"/>
  <c r="W514" i="114" s="1"/>
  <c r="V513" i="114"/>
  <c r="T513" i="114"/>
  <c r="W513" i="114" s="1"/>
  <c r="V512" i="114"/>
  <c r="T512" i="114"/>
  <c r="W512" i="114" s="1"/>
  <c r="V511" i="114"/>
  <c r="T511" i="114"/>
  <c r="W511" i="114" s="1"/>
  <c r="V510" i="114"/>
  <c r="T510" i="114"/>
  <c r="W510" i="114" s="1"/>
  <c r="V509" i="114"/>
  <c r="T509" i="114"/>
  <c r="W509" i="114" s="1"/>
  <c r="V508" i="114"/>
  <c r="T508" i="114"/>
  <c r="W508" i="114" s="1"/>
  <c r="V507" i="114"/>
  <c r="T507" i="114"/>
  <c r="W507" i="114" s="1"/>
  <c r="V506" i="114"/>
  <c r="T506" i="114"/>
  <c r="W506" i="114" s="1"/>
  <c r="V505" i="114"/>
  <c r="T505" i="114"/>
  <c r="W505" i="114" s="1"/>
  <c r="V504" i="114"/>
  <c r="T504" i="114"/>
  <c r="W504" i="114" s="1"/>
  <c r="V503" i="114"/>
  <c r="T503" i="114"/>
  <c r="W503" i="114" s="1"/>
  <c r="V502" i="114"/>
  <c r="T502" i="114"/>
  <c r="W502" i="114" s="1"/>
  <c r="V501" i="114"/>
  <c r="T501" i="114"/>
  <c r="W501" i="114" s="1"/>
  <c r="V500" i="114"/>
  <c r="T500" i="114"/>
  <c r="W500" i="114" s="1"/>
  <c r="V499" i="114"/>
  <c r="T499" i="114"/>
  <c r="W499" i="114" s="1"/>
  <c r="V498" i="114"/>
  <c r="T498" i="114"/>
  <c r="W498" i="114" s="1"/>
  <c r="V497" i="114"/>
  <c r="T497" i="114"/>
  <c r="W497" i="114" s="1"/>
  <c r="V496" i="114"/>
  <c r="T496" i="114"/>
  <c r="W496" i="114" s="1"/>
  <c r="V495" i="114"/>
  <c r="T495" i="114"/>
  <c r="W495" i="114" s="1"/>
  <c r="V494" i="114"/>
  <c r="T494" i="114"/>
  <c r="W494" i="114" s="1"/>
  <c r="V493" i="114"/>
  <c r="T493" i="114"/>
  <c r="W493" i="114" s="1"/>
  <c r="V492" i="114"/>
  <c r="T492" i="114"/>
  <c r="W492" i="114" s="1"/>
  <c r="V491" i="114"/>
  <c r="T491" i="114"/>
  <c r="W491" i="114" s="1"/>
  <c r="V490" i="114"/>
  <c r="T490" i="114"/>
  <c r="W490" i="114" s="1"/>
  <c r="V489" i="114"/>
  <c r="T489" i="114"/>
  <c r="W489" i="114" s="1"/>
  <c r="V488" i="114"/>
  <c r="T488" i="114"/>
  <c r="W488" i="114" s="1"/>
  <c r="V487" i="114"/>
  <c r="T487" i="114"/>
  <c r="W487" i="114" s="1"/>
  <c r="V486" i="114"/>
  <c r="T486" i="114"/>
  <c r="W486" i="114" s="1"/>
  <c r="V485" i="114"/>
  <c r="T485" i="114"/>
  <c r="W485" i="114" s="1"/>
  <c r="V484" i="114"/>
  <c r="T484" i="114"/>
  <c r="W484" i="114" s="1"/>
  <c r="V483" i="114"/>
  <c r="T483" i="114"/>
  <c r="W483" i="114" s="1"/>
  <c r="V482" i="114"/>
  <c r="T482" i="114"/>
  <c r="W482" i="114" s="1"/>
  <c r="V481" i="114"/>
  <c r="T481" i="114"/>
  <c r="W481" i="114" s="1"/>
  <c r="V480" i="114"/>
  <c r="T480" i="114"/>
  <c r="W480" i="114" s="1"/>
  <c r="V479" i="114"/>
  <c r="T479" i="114"/>
  <c r="W479" i="114" s="1"/>
  <c r="V478" i="114"/>
  <c r="T478" i="114"/>
  <c r="W478" i="114" s="1"/>
  <c r="V477" i="114"/>
  <c r="T477" i="114"/>
  <c r="W477" i="114" s="1"/>
  <c r="V476" i="114"/>
  <c r="T476" i="114"/>
  <c r="W476" i="114" s="1"/>
  <c r="V475" i="114"/>
  <c r="T475" i="114"/>
  <c r="W475" i="114" s="1"/>
  <c r="V474" i="114"/>
  <c r="T474" i="114"/>
  <c r="W474" i="114" s="1"/>
  <c r="V473" i="114"/>
  <c r="T473" i="114"/>
  <c r="W473" i="114" s="1"/>
  <c r="V472" i="114"/>
  <c r="T472" i="114"/>
  <c r="W472" i="114" s="1"/>
  <c r="T471" i="114"/>
  <c r="W471" i="114" s="1"/>
  <c r="V470" i="114"/>
  <c r="T470" i="114"/>
  <c r="W470" i="114" s="1"/>
  <c r="V469" i="114"/>
  <c r="T469" i="114"/>
  <c r="W469" i="114" s="1"/>
  <c r="V468" i="114"/>
  <c r="T468" i="114"/>
  <c r="W468" i="114" s="1"/>
  <c r="V467" i="114"/>
  <c r="T467" i="114"/>
  <c r="W467" i="114" s="1"/>
  <c r="V466" i="114"/>
  <c r="T466" i="114"/>
  <c r="W466" i="114" s="1"/>
  <c r="V465" i="114"/>
  <c r="T465" i="114"/>
  <c r="W465" i="114" s="1"/>
  <c r="V464" i="114"/>
  <c r="T464" i="114"/>
  <c r="W464" i="114" s="1"/>
  <c r="V463" i="114"/>
  <c r="T463" i="114"/>
  <c r="W463" i="114" s="1"/>
  <c r="V462" i="114"/>
  <c r="T462" i="114"/>
  <c r="W462" i="114" s="1"/>
  <c r="V461" i="114"/>
  <c r="T461" i="114"/>
  <c r="W461" i="114" s="1"/>
  <c r="V460" i="114"/>
  <c r="T460" i="114"/>
  <c r="W460" i="114" s="1"/>
  <c r="V459" i="114"/>
  <c r="T459" i="114"/>
  <c r="W459" i="114" s="1"/>
  <c r="V458" i="114"/>
  <c r="T458" i="114"/>
  <c r="W458" i="114" s="1"/>
  <c r="V457" i="114"/>
  <c r="T457" i="114"/>
  <c r="W457" i="114" s="1"/>
  <c r="V456" i="114"/>
  <c r="T456" i="114"/>
  <c r="W456" i="114" s="1"/>
  <c r="V455" i="114"/>
  <c r="T455" i="114"/>
  <c r="W455" i="114" s="1"/>
  <c r="V454" i="114"/>
  <c r="T454" i="114"/>
  <c r="W454" i="114" s="1"/>
  <c r="V453" i="114"/>
  <c r="T453" i="114"/>
  <c r="W453" i="114" s="1"/>
  <c r="V452" i="114"/>
  <c r="T452" i="114"/>
  <c r="W452" i="114" s="1"/>
  <c r="V451" i="114"/>
  <c r="T451" i="114"/>
  <c r="W451" i="114" s="1"/>
  <c r="V450" i="114"/>
  <c r="T450" i="114"/>
  <c r="W450" i="114" s="1"/>
  <c r="V449" i="114"/>
  <c r="T449" i="114"/>
  <c r="W449" i="114" s="1"/>
  <c r="V448" i="114"/>
  <c r="T448" i="114"/>
  <c r="W448" i="114" s="1"/>
  <c r="V447" i="114"/>
  <c r="T447" i="114"/>
  <c r="W447" i="114" s="1"/>
  <c r="V446" i="114"/>
  <c r="T446" i="114"/>
  <c r="W446" i="114" s="1"/>
  <c r="V445" i="114"/>
  <c r="T445" i="114"/>
  <c r="W445" i="114" s="1"/>
  <c r="V444" i="114"/>
  <c r="T444" i="114"/>
  <c r="W444" i="114" s="1"/>
  <c r="V443" i="114"/>
  <c r="T443" i="114"/>
  <c r="W443" i="114" s="1"/>
  <c r="V442" i="114"/>
  <c r="T442" i="114"/>
  <c r="W442" i="114" s="1"/>
  <c r="V441" i="114"/>
  <c r="T441" i="114"/>
  <c r="W441" i="114" s="1"/>
  <c r="V440" i="114"/>
  <c r="T440" i="114"/>
  <c r="W440" i="114" s="1"/>
  <c r="V439" i="114"/>
  <c r="T439" i="114"/>
  <c r="W439" i="114" s="1"/>
  <c r="V438" i="114"/>
  <c r="T438" i="114"/>
  <c r="W438" i="114" s="1"/>
  <c r="V437" i="114"/>
  <c r="T437" i="114"/>
  <c r="W437" i="114" s="1"/>
  <c r="V436" i="114"/>
  <c r="T436" i="114"/>
  <c r="W436" i="114" s="1"/>
  <c r="V435" i="114"/>
  <c r="T435" i="114"/>
  <c r="W435" i="114" s="1"/>
  <c r="V434" i="114"/>
  <c r="T434" i="114"/>
  <c r="W434" i="114" s="1"/>
  <c r="V433" i="114"/>
  <c r="T433" i="114"/>
  <c r="W433" i="114" s="1"/>
  <c r="V432" i="114"/>
  <c r="T432" i="114"/>
  <c r="W432" i="114" s="1"/>
  <c r="V431" i="114"/>
  <c r="T431" i="114"/>
  <c r="W431" i="114" s="1"/>
  <c r="V430" i="114"/>
  <c r="T430" i="114"/>
  <c r="W430" i="114" s="1"/>
  <c r="V429" i="114"/>
  <c r="T429" i="114"/>
  <c r="W429" i="114" s="1"/>
  <c r="V428" i="114"/>
  <c r="T428" i="114"/>
  <c r="W428" i="114" s="1"/>
  <c r="V427" i="114"/>
  <c r="T427" i="114"/>
  <c r="W427" i="114" s="1"/>
  <c r="V426" i="114"/>
  <c r="T426" i="114"/>
  <c r="W426" i="114" s="1"/>
  <c r="V425" i="114"/>
  <c r="T425" i="114"/>
  <c r="W425" i="114" s="1"/>
  <c r="V424" i="114"/>
  <c r="T424" i="114"/>
  <c r="W424" i="114" s="1"/>
  <c r="V423" i="114"/>
  <c r="T423" i="114"/>
  <c r="W423" i="114" s="1"/>
  <c r="V422" i="114"/>
  <c r="T422" i="114"/>
  <c r="W422" i="114" s="1"/>
  <c r="V421" i="114"/>
  <c r="T421" i="114"/>
  <c r="W421" i="114" s="1"/>
  <c r="V420" i="114"/>
  <c r="T420" i="114"/>
  <c r="W420" i="114" s="1"/>
  <c r="V419" i="114"/>
  <c r="T419" i="114"/>
  <c r="W419" i="114" s="1"/>
  <c r="V418" i="114"/>
  <c r="T418" i="114"/>
  <c r="W418" i="114" s="1"/>
  <c r="V417" i="114"/>
  <c r="T417" i="114"/>
  <c r="W417" i="114" s="1"/>
  <c r="V416" i="114"/>
  <c r="T416" i="114"/>
  <c r="W416" i="114" s="1"/>
  <c r="V415" i="114"/>
  <c r="T415" i="114"/>
  <c r="W415" i="114" s="1"/>
  <c r="V414" i="114"/>
  <c r="T414" i="114"/>
  <c r="W414" i="114" s="1"/>
  <c r="V413" i="114"/>
  <c r="T413" i="114"/>
  <c r="W413" i="114" s="1"/>
  <c r="V412" i="114"/>
  <c r="T412" i="114"/>
  <c r="W412" i="114" s="1"/>
  <c r="V411" i="114"/>
  <c r="T411" i="114"/>
  <c r="W411" i="114" s="1"/>
  <c r="V410" i="114"/>
  <c r="T410" i="114"/>
  <c r="W410" i="114" s="1"/>
  <c r="V409" i="114"/>
  <c r="T409" i="114"/>
  <c r="W409" i="114" s="1"/>
  <c r="V408" i="114"/>
  <c r="T408" i="114"/>
  <c r="W408" i="114" s="1"/>
  <c r="V407" i="114"/>
  <c r="T407" i="114"/>
  <c r="W407" i="114" s="1"/>
  <c r="V406" i="114"/>
  <c r="T406" i="114"/>
  <c r="W406" i="114" s="1"/>
  <c r="V405" i="114"/>
  <c r="T405" i="114"/>
  <c r="W405" i="114" s="1"/>
  <c r="V404" i="114"/>
  <c r="T404" i="114"/>
  <c r="W404" i="114" s="1"/>
  <c r="V403" i="114"/>
  <c r="T403" i="114"/>
  <c r="W403" i="114" s="1"/>
  <c r="V402" i="114"/>
  <c r="T402" i="114"/>
  <c r="W402" i="114" s="1"/>
  <c r="V401" i="114"/>
  <c r="T401" i="114"/>
  <c r="W401" i="114" s="1"/>
  <c r="V400" i="114"/>
  <c r="T400" i="114"/>
  <c r="W400" i="114" s="1"/>
  <c r="V399" i="114"/>
  <c r="T399" i="114"/>
  <c r="W399" i="114" s="1"/>
  <c r="V398" i="114"/>
  <c r="T398" i="114"/>
  <c r="W398" i="114" s="1"/>
  <c r="V397" i="114"/>
  <c r="T397" i="114"/>
  <c r="W397" i="114" s="1"/>
  <c r="V396" i="114"/>
  <c r="T396" i="114"/>
  <c r="W396" i="114" s="1"/>
  <c r="V395" i="114"/>
  <c r="T395" i="114"/>
  <c r="W395" i="114" s="1"/>
  <c r="V394" i="114"/>
  <c r="T394" i="114"/>
  <c r="W394" i="114" s="1"/>
  <c r="V393" i="114"/>
  <c r="T393" i="114"/>
  <c r="W393" i="114" s="1"/>
  <c r="V392" i="114"/>
  <c r="T392" i="114"/>
  <c r="V391" i="114"/>
  <c r="T391" i="114"/>
  <c r="V390" i="114"/>
  <c r="T390" i="114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W390" i="114" l="1"/>
  <c r="U390" i="114"/>
  <c r="W370" i="114"/>
  <c r="U370" i="114"/>
  <c r="W374" i="114"/>
  <c r="U374" i="114"/>
  <c r="W378" i="114"/>
  <c r="U378" i="114"/>
  <c r="W382" i="114"/>
  <c r="U382" i="114"/>
  <c r="W386" i="114"/>
  <c r="U386" i="114"/>
  <c r="W371" i="114"/>
  <c r="U371" i="114"/>
  <c r="W375" i="114"/>
  <c r="U375" i="114"/>
  <c r="W383" i="114"/>
  <c r="U383" i="114"/>
  <c r="W387" i="114"/>
  <c r="U387" i="114"/>
  <c r="W391" i="114"/>
  <c r="U391" i="114"/>
  <c r="W379" i="114"/>
  <c r="U379" i="114"/>
  <c r="W372" i="114"/>
  <c r="U372" i="114"/>
  <c r="W376" i="114"/>
  <c r="U376" i="114"/>
  <c r="W380" i="114"/>
  <c r="U380" i="114"/>
  <c r="W384" i="114"/>
  <c r="U384" i="114"/>
  <c r="W388" i="114"/>
  <c r="U388" i="114"/>
  <c r="W392" i="114"/>
  <c r="U392" i="114"/>
  <c r="W373" i="114"/>
  <c r="U373" i="114"/>
  <c r="W377" i="114"/>
  <c r="U377" i="114"/>
  <c r="W381" i="114"/>
  <c r="U381" i="114"/>
  <c r="W385" i="114"/>
  <c r="U385" i="114"/>
  <c r="W389" i="114"/>
  <c r="U389" i="114"/>
  <c r="U616" i="114"/>
  <c r="W616" i="114"/>
  <c r="U640" i="114"/>
  <c r="W640" i="114"/>
  <c r="U665" i="114"/>
  <c r="W665" i="114"/>
  <c r="U685" i="114"/>
  <c r="W685" i="114"/>
  <c r="U709" i="114"/>
  <c r="W709" i="114"/>
  <c r="U725" i="114"/>
  <c r="W725" i="114"/>
  <c r="U749" i="114"/>
  <c r="W749" i="114"/>
  <c r="U761" i="114"/>
  <c r="W761" i="114"/>
  <c r="U608" i="114"/>
  <c r="W608" i="114"/>
  <c r="U636" i="114"/>
  <c r="W636" i="114"/>
  <c r="U661" i="114"/>
  <c r="W661" i="114"/>
  <c r="U673" i="114"/>
  <c r="W673" i="114"/>
  <c r="U697" i="114"/>
  <c r="W697" i="114"/>
  <c r="U717" i="114"/>
  <c r="W717" i="114"/>
  <c r="U745" i="114"/>
  <c r="W745" i="114"/>
  <c r="U769" i="114"/>
  <c r="W769" i="114"/>
  <c r="U609" i="114"/>
  <c r="W609" i="114"/>
  <c r="U613" i="114"/>
  <c r="W613" i="114"/>
  <c r="U617" i="114"/>
  <c r="W617" i="114"/>
  <c r="U621" i="114"/>
  <c r="W621" i="114"/>
  <c r="U625" i="114"/>
  <c r="W625" i="114"/>
  <c r="U629" i="114"/>
  <c r="W629" i="114"/>
  <c r="U633" i="114"/>
  <c r="W633" i="114"/>
  <c r="U637" i="114"/>
  <c r="W637" i="114"/>
  <c r="U641" i="114"/>
  <c r="W641" i="114"/>
  <c r="U645" i="114"/>
  <c r="W645" i="114"/>
  <c r="U649" i="114"/>
  <c r="W649" i="114"/>
  <c r="U653" i="114"/>
  <c r="W653" i="114"/>
  <c r="U658" i="114"/>
  <c r="W658" i="114"/>
  <c r="U662" i="114"/>
  <c r="W662" i="114"/>
  <c r="U666" i="114"/>
  <c r="W666" i="114"/>
  <c r="U670" i="114"/>
  <c r="W670" i="114"/>
  <c r="U674" i="114"/>
  <c r="W674" i="114"/>
  <c r="U678" i="114"/>
  <c r="W678" i="114"/>
  <c r="U682" i="114"/>
  <c r="W682" i="114"/>
  <c r="U686" i="114"/>
  <c r="W686" i="114"/>
  <c r="U690" i="114"/>
  <c r="W690" i="114"/>
  <c r="U694" i="114"/>
  <c r="W694" i="114"/>
  <c r="U698" i="114"/>
  <c r="W698" i="114"/>
  <c r="U702" i="114"/>
  <c r="W702" i="114"/>
  <c r="U706" i="114"/>
  <c r="W706" i="114"/>
  <c r="U710" i="114"/>
  <c r="W710" i="114"/>
  <c r="U714" i="114"/>
  <c r="W714" i="114"/>
  <c r="U718" i="114"/>
  <c r="W718" i="114"/>
  <c r="U722" i="114"/>
  <c r="W722" i="114"/>
  <c r="U726" i="114"/>
  <c r="W726" i="114"/>
  <c r="U730" i="114"/>
  <c r="W730" i="114"/>
  <c r="U734" i="114"/>
  <c r="W734" i="114"/>
  <c r="U738" i="114"/>
  <c r="W738" i="114"/>
  <c r="U742" i="114"/>
  <c r="W742" i="114"/>
  <c r="U746" i="114"/>
  <c r="W746" i="114"/>
  <c r="U750" i="114"/>
  <c r="W750" i="114"/>
  <c r="U754" i="114"/>
  <c r="W754" i="114"/>
  <c r="U758" i="114"/>
  <c r="W758" i="114"/>
  <c r="U762" i="114"/>
  <c r="W762" i="114"/>
  <c r="U766" i="114"/>
  <c r="W766" i="114"/>
  <c r="U770" i="114"/>
  <c r="W770" i="114"/>
  <c r="U774" i="114"/>
  <c r="W774" i="114"/>
  <c r="U620" i="114"/>
  <c r="W620" i="114"/>
  <c r="U632" i="114"/>
  <c r="W632" i="114"/>
  <c r="U652" i="114"/>
  <c r="W652" i="114"/>
  <c r="U669" i="114"/>
  <c r="W669" i="114"/>
  <c r="U689" i="114"/>
  <c r="W689" i="114"/>
  <c r="U701" i="114"/>
  <c r="W701" i="114"/>
  <c r="U721" i="114"/>
  <c r="W721" i="114"/>
  <c r="U733" i="114"/>
  <c r="W733" i="114"/>
  <c r="U737" i="114"/>
  <c r="W737" i="114"/>
  <c r="U753" i="114"/>
  <c r="W753" i="114"/>
  <c r="U773" i="114"/>
  <c r="W773" i="114"/>
  <c r="U654" i="114"/>
  <c r="W654" i="114"/>
  <c r="U606" i="114"/>
  <c r="W606" i="114"/>
  <c r="U610" i="114"/>
  <c r="W610" i="114"/>
  <c r="U614" i="114"/>
  <c r="W614" i="114"/>
  <c r="U618" i="114"/>
  <c r="W618" i="114"/>
  <c r="U622" i="114"/>
  <c r="W622" i="114"/>
  <c r="U626" i="114"/>
  <c r="W626" i="114"/>
  <c r="U630" i="114"/>
  <c r="W630" i="114"/>
  <c r="U634" i="114"/>
  <c r="W634" i="114"/>
  <c r="U638" i="114"/>
  <c r="W638" i="114"/>
  <c r="U642" i="114"/>
  <c r="W642" i="114"/>
  <c r="U646" i="114"/>
  <c r="W646" i="114"/>
  <c r="U650" i="114"/>
  <c r="W650" i="114"/>
  <c r="U655" i="114"/>
  <c r="W655" i="114"/>
  <c r="U659" i="114"/>
  <c r="W659" i="114"/>
  <c r="U663" i="114"/>
  <c r="W663" i="114"/>
  <c r="U667" i="114"/>
  <c r="W667" i="114"/>
  <c r="U671" i="114"/>
  <c r="W671" i="114"/>
  <c r="U675" i="114"/>
  <c r="W675" i="114"/>
  <c r="U679" i="114"/>
  <c r="W679" i="114"/>
  <c r="U683" i="114"/>
  <c r="W683" i="114"/>
  <c r="U687" i="114"/>
  <c r="W687" i="114"/>
  <c r="U691" i="114"/>
  <c r="W691" i="114"/>
  <c r="U695" i="114"/>
  <c r="W695" i="114"/>
  <c r="U699" i="114"/>
  <c r="W699" i="114"/>
  <c r="U703" i="114"/>
  <c r="W703" i="114"/>
  <c r="U707" i="114"/>
  <c r="W707" i="114"/>
  <c r="U711" i="114"/>
  <c r="W711" i="114"/>
  <c r="U715" i="114"/>
  <c r="W715" i="114"/>
  <c r="U719" i="114"/>
  <c r="W719" i="114"/>
  <c r="U723" i="114"/>
  <c r="W723" i="114"/>
  <c r="U727" i="114"/>
  <c r="W727" i="114"/>
  <c r="U731" i="114"/>
  <c r="W731" i="114"/>
  <c r="U735" i="114"/>
  <c r="W735" i="114"/>
  <c r="U739" i="114"/>
  <c r="W739" i="114"/>
  <c r="U743" i="114"/>
  <c r="W743" i="114"/>
  <c r="U747" i="114"/>
  <c r="W747" i="114"/>
  <c r="U751" i="114"/>
  <c r="W751" i="114"/>
  <c r="U755" i="114"/>
  <c r="W755" i="114"/>
  <c r="U759" i="114"/>
  <c r="W759" i="114"/>
  <c r="U763" i="114"/>
  <c r="W763" i="114"/>
  <c r="U767" i="114"/>
  <c r="W767" i="114"/>
  <c r="U771" i="114"/>
  <c r="W771" i="114"/>
  <c r="U775" i="114"/>
  <c r="W775" i="114"/>
  <c r="U628" i="114"/>
  <c r="W628" i="114"/>
  <c r="U657" i="114"/>
  <c r="W657" i="114"/>
  <c r="U681" i="114"/>
  <c r="W681" i="114"/>
  <c r="U705" i="114"/>
  <c r="W705" i="114"/>
  <c r="U729" i="114"/>
  <c r="W729" i="114"/>
  <c r="U757" i="114"/>
  <c r="W757" i="114"/>
  <c r="U777" i="114"/>
  <c r="W777" i="114"/>
  <c r="U624" i="114"/>
  <c r="W624" i="114"/>
  <c r="U648" i="114"/>
  <c r="W648" i="114"/>
  <c r="U677" i="114"/>
  <c r="W677" i="114"/>
  <c r="U713" i="114"/>
  <c r="W713" i="114"/>
  <c r="U741" i="114"/>
  <c r="W741" i="114"/>
  <c r="U607" i="114"/>
  <c r="W607" i="114"/>
  <c r="U611" i="114"/>
  <c r="W611" i="114"/>
  <c r="U615" i="114"/>
  <c r="W615" i="114"/>
  <c r="U619" i="114"/>
  <c r="W619" i="114"/>
  <c r="U623" i="114"/>
  <c r="W623" i="114"/>
  <c r="U627" i="114"/>
  <c r="W627" i="114"/>
  <c r="U631" i="114"/>
  <c r="W631" i="114"/>
  <c r="U635" i="114"/>
  <c r="W635" i="114"/>
  <c r="U639" i="114"/>
  <c r="W639" i="114"/>
  <c r="U643" i="114"/>
  <c r="W643" i="114"/>
  <c r="U647" i="114"/>
  <c r="W647" i="114"/>
  <c r="U651" i="114"/>
  <c r="W651" i="114"/>
  <c r="U656" i="114"/>
  <c r="W656" i="114"/>
  <c r="U660" i="114"/>
  <c r="W660" i="114"/>
  <c r="U664" i="114"/>
  <c r="W664" i="114"/>
  <c r="U668" i="114"/>
  <c r="W668" i="114"/>
  <c r="U672" i="114"/>
  <c r="W672" i="114"/>
  <c r="U676" i="114"/>
  <c r="W676" i="114"/>
  <c r="U680" i="114"/>
  <c r="W680" i="114"/>
  <c r="U684" i="114"/>
  <c r="W684" i="114"/>
  <c r="U688" i="114"/>
  <c r="W688" i="114"/>
  <c r="U692" i="114"/>
  <c r="W692" i="114"/>
  <c r="U696" i="114"/>
  <c r="W696" i="114"/>
  <c r="U700" i="114"/>
  <c r="W700" i="114"/>
  <c r="U704" i="114"/>
  <c r="W704" i="114"/>
  <c r="U708" i="114"/>
  <c r="W708" i="114"/>
  <c r="U712" i="114"/>
  <c r="W712" i="114"/>
  <c r="U716" i="114"/>
  <c r="W716" i="114"/>
  <c r="U720" i="114"/>
  <c r="W720" i="114"/>
  <c r="U724" i="114"/>
  <c r="W724" i="114"/>
  <c r="U728" i="114"/>
  <c r="W728" i="114"/>
  <c r="U732" i="114"/>
  <c r="W732" i="114"/>
  <c r="U736" i="114"/>
  <c r="W736" i="114"/>
  <c r="U740" i="114"/>
  <c r="W740" i="114"/>
  <c r="U744" i="114"/>
  <c r="W744" i="114"/>
  <c r="U748" i="114"/>
  <c r="W748" i="114"/>
  <c r="U752" i="114"/>
  <c r="W752" i="114"/>
  <c r="U756" i="114"/>
  <c r="W756" i="114"/>
  <c r="U760" i="114"/>
  <c r="W760" i="114"/>
  <c r="U764" i="114"/>
  <c r="W764" i="114"/>
  <c r="U768" i="114"/>
  <c r="W768" i="114"/>
  <c r="U772" i="114"/>
  <c r="W772" i="114"/>
  <c r="U776" i="114"/>
  <c r="W776" i="114"/>
  <c r="U612" i="114"/>
  <c r="W612" i="114"/>
  <c r="U644" i="114"/>
  <c r="W644" i="114"/>
  <c r="U693" i="114"/>
  <c r="W693" i="114"/>
  <c r="U765" i="114"/>
  <c r="W765" i="114"/>
  <c r="U410" i="114"/>
  <c r="U442" i="114"/>
  <c r="U470" i="114"/>
  <c r="U543" i="114"/>
  <c r="U568" i="114"/>
  <c r="U596" i="114"/>
  <c r="U1150" i="114"/>
  <c r="U479" i="114"/>
  <c r="U507" i="114"/>
  <c r="U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94" i="114"/>
  <c r="U422" i="114"/>
  <c r="U450" i="114"/>
  <c r="U559" i="114"/>
  <c r="U588" i="114"/>
  <c r="U781" i="114"/>
  <c r="U1126" i="114"/>
  <c r="U1158" i="114"/>
  <c r="U1178" i="114"/>
  <c r="U1198" i="114"/>
  <c r="U487" i="114"/>
  <c r="U503" i="114"/>
  <c r="U519" i="114"/>
  <c r="U535" i="114"/>
  <c r="U399" i="114"/>
  <c r="U411" i="114"/>
  <c r="U423" i="114"/>
  <c r="U435" i="114"/>
  <c r="U455" i="114"/>
  <c r="U467" i="114"/>
  <c r="U552" i="114"/>
  <c r="U569" i="114"/>
  <c r="U581" i="114"/>
  <c r="U593" i="114"/>
  <c r="U605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U476" i="114"/>
  <c r="U480" i="114"/>
  <c r="U484" i="114"/>
  <c r="U488" i="114"/>
  <c r="U492" i="114"/>
  <c r="U496" i="114"/>
  <c r="U500" i="114"/>
  <c r="U504" i="114"/>
  <c r="U508" i="114"/>
  <c r="U512" i="114"/>
  <c r="U516" i="114"/>
  <c r="U520" i="114"/>
  <c r="U524" i="114"/>
  <c r="U528" i="114"/>
  <c r="U532" i="114"/>
  <c r="U536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98" i="114"/>
  <c r="U414" i="114"/>
  <c r="U430" i="114"/>
  <c r="U446" i="114"/>
  <c r="U462" i="114"/>
  <c r="U551" i="114"/>
  <c r="U584" i="114"/>
  <c r="U1110" i="114"/>
  <c r="U1122" i="114"/>
  <c r="U1134" i="114"/>
  <c r="U1146" i="114"/>
  <c r="U1162" i="114"/>
  <c r="U1174" i="114"/>
  <c r="U1186" i="114"/>
  <c r="U1194" i="114"/>
  <c r="U515" i="114"/>
  <c r="U403" i="114"/>
  <c r="U415" i="114"/>
  <c r="U427" i="114"/>
  <c r="U439" i="114"/>
  <c r="U451" i="114"/>
  <c r="U463" i="114"/>
  <c r="U548" i="114"/>
  <c r="U560" i="114"/>
  <c r="U573" i="114"/>
  <c r="U589" i="114"/>
  <c r="U601" i="114"/>
  <c r="U786" i="114"/>
  <c r="U1115" i="114"/>
  <c r="U396" i="114"/>
  <c r="U400" i="114"/>
  <c r="U404" i="114"/>
  <c r="U408" i="114"/>
  <c r="U412" i="114"/>
  <c r="U416" i="114"/>
  <c r="U420" i="114"/>
  <c r="U424" i="114"/>
  <c r="U428" i="114"/>
  <c r="U432" i="114"/>
  <c r="U436" i="114"/>
  <c r="U440" i="114"/>
  <c r="U444" i="114"/>
  <c r="U448" i="114"/>
  <c r="U452" i="114"/>
  <c r="U456" i="114"/>
  <c r="U460" i="114"/>
  <c r="U464" i="114"/>
  <c r="U468" i="114"/>
  <c r="U541" i="114"/>
  <c r="U545" i="114"/>
  <c r="U549" i="114"/>
  <c r="U553" i="114"/>
  <c r="U557" i="114"/>
  <c r="U561" i="114"/>
  <c r="U565" i="114"/>
  <c r="U570" i="114"/>
  <c r="U574" i="114"/>
  <c r="U578" i="114"/>
  <c r="U582" i="114"/>
  <c r="U586" i="114"/>
  <c r="U590" i="114"/>
  <c r="U594" i="114"/>
  <c r="U598" i="114"/>
  <c r="U602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406" i="114"/>
  <c r="U426" i="114"/>
  <c r="U434" i="114"/>
  <c r="U454" i="114"/>
  <c r="U466" i="114"/>
  <c r="U555" i="114"/>
  <c r="U580" i="114"/>
  <c r="U604" i="114"/>
  <c r="U1118" i="114"/>
  <c r="U1130" i="114"/>
  <c r="U1138" i="114"/>
  <c r="U1142" i="114"/>
  <c r="U1154" i="114"/>
  <c r="U1166" i="114"/>
  <c r="U1182" i="114"/>
  <c r="U1190" i="114"/>
  <c r="U475" i="114"/>
  <c r="U483" i="114"/>
  <c r="U491" i="114"/>
  <c r="U495" i="114"/>
  <c r="U499" i="114"/>
  <c r="U511" i="114"/>
  <c r="U523" i="114"/>
  <c r="U531" i="114"/>
  <c r="U539" i="114"/>
  <c r="U395" i="114"/>
  <c r="U407" i="114"/>
  <c r="U419" i="114"/>
  <c r="U431" i="114"/>
  <c r="U443" i="114"/>
  <c r="U447" i="114"/>
  <c r="U459" i="114"/>
  <c r="U471" i="114"/>
  <c r="U544" i="114"/>
  <c r="U556" i="114"/>
  <c r="U564" i="114"/>
  <c r="U577" i="114"/>
  <c r="U585" i="114"/>
  <c r="U597" i="114"/>
  <c r="U782" i="114"/>
  <c r="U473" i="114"/>
  <c r="U477" i="114"/>
  <c r="U481" i="114"/>
  <c r="U485" i="114"/>
  <c r="U489" i="114"/>
  <c r="U493" i="114"/>
  <c r="U497" i="114"/>
  <c r="U501" i="114"/>
  <c r="U505" i="114"/>
  <c r="U509" i="114"/>
  <c r="U513" i="114"/>
  <c r="U517" i="114"/>
  <c r="U521" i="114"/>
  <c r="U525" i="114"/>
  <c r="U529" i="114"/>
  <c r="U533" i="114"/>
  <c r="U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402" i="114"/>
  <c r="U418" i="114"/>
  <c r="U438" i="114"/>
  <c r="U458" i="114"/>
  <c r="U563" i="114"/>
  <c r="U576" i="114"/>
  <c r="U600" i="114"/>
  <c r="U785" i="114"/>
  <c r="U1114" i="114"/>
  <c r="U1170" i="114"/>
  <c r="U393" i="114"/>
  <c r="U397" i="114"/>
  <c r="U401" i="114"/>
  <c r="U405" i="114"/>
  <c r="U409" i="114"/>
  <c r="U413" i="114"/>
  <c r="U417" i="114"/>
  <c r="U421" i="114"/>
  <c r="U425" i="114"/>
  <c r="U429" i="114"/>
  <c r="U433" i="114"/>
  <c r="U437" i="114"/>
  <c r="U441" i="114"/>
  <c r="U445" i="114"/>
  <c r="U449" i="114"/>
  <c r="U453" i="114"/>
  <c r="U457" i="114"/>
  <c r="U461" i="114"/>
  <c r="U465" i="114"/>
  <c r="U469" i="114"/>
  <c r="U542" i="114"/>
  <c r="U546" i="114"/>
  <c r="U550" i="114"/>
  <c r="U554" i="114"/>
  <c r="U558" i="114"/>
  <c r="U562" i="114"/>
  <c r="U571" i="114"/>
  <c r="U575" i="114"/>
  <c r="U579" i="114"/>
  <c r="U583" i="114"/>
  <c r="U587" i="114"/>
  <c r="U591" i="114"/>
  <c r="U595" i="114"/>
  <c r="U599" i="114"/>
  <c r="U603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547" i="114"/>
  <c r="U572" i="114"/>
  <c r="U592" i="114"/>
  <c r="U474" i="114"/>
  <c r="U478" i="114"/>
  <c r="U482" i="114"/>
  <c r="U486" i="114"/>
  <c r="U490" i="114"/>
  <c r="U494" i="114"/>
  <c r="U498" i="114"/>
  <c r="U502" i="114"/>
  <c r="U506" i="114"/>
  <c r="U510" i="114"/>
  <c r="U514" i="114"/>
  <c r="U518" i="114"/>
  <c r="U522" i="114"/>
  <c r="U526" i="114"/>
  <c r="U530" i="114"/>
  <c r="U534" i="114"/>
  <c r="U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3" i="83"/>
  <c r="AF54" i="115" s="1"/>
  <c r="BM75" i="83"/>
  <c r="BK75" i="83"/>
  <c r="BI75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3" i="83"/>
  <c r="BR75" i="83"/>
  <c r="BO75" i="83"/>
  <c r="BO72" i="83"/>
  <c r="T9" i="83"/>
  <c r="AE6" i="114"/>
  <c r="AC6" i="114"/>
  <c r="P5" i="114"/>
  <c r="V1450" i="114"/>
  <c r="Y5" i="114" s="1"/>
  <c r="AA6" i="114"/>
  <c r="J5" i="114"/>
  <c r="D2" i="116"/>
  <c r="E3" i="116"/>
  <c r="C2" i="116"/>
  <c r="D3" i="116"/>
  <c r="E2" i="116"/>
  <c r="L5" i="83" l="1"/>
  <c r="N5" i="83"/>
  <c r="T5" i="83"/>
  <c r="R5" i="83"/>
  <c r="X9" i="83"/>
  <c r="V6" i="115"/>
  <c r="Y10" i="115"/>
  <c r="Y20" i="115"/>
  <c r="V29" i="115"/>
  <c r="V31" i="115" s="1"/>
  <c r="C15" i="83"/>
  <c r="AF5" i="114"/>
  <c r="AB5" i="114"/>
  <c r="W1450" i="114"/>
  <c r="AI4" i="114" s="1"/>
  <c r="V18" i="115"/>
  <c r="V10" i="115"/>
  <c r="AF9" i="115" l="1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5" i="83" l="1"/>
  <c r="D17" i="83"/>
  <c r="C17" i="83" s="1"/>
  <c r="Y15" i="83"/>
  <c r="AY15" i="83"/>
  <c r="BE15" i="83"/>
  <c r="V22" i="115"/>
  <c r="V24" i="115" s="1"/>
  <c r="BE17" i="83" l="1"/>
  <c r="Y17" i="83"/>
  <c r="T7" i="83" s="1"/>
  <c r="AY17" i="83"/>
  <c r="AH17" i="83"/>
  <c r="D19" i="83"/>
  <c r="C19" i="83" s="1"/>
  <c r="AX15" i="83"/>
  <c r="AG15" i="83"/>
  <c r="X15" i="83"/>
  <c r="BF15" i="83"/>
  <c r="AH19" i="83" l="1"/>
  <c r="AY19" i="83"/>
  <c r="D21" i="83"/>
  <c r="C21" i="83" s="1"/>
  <c r="Y19" i="83"/>
  <c r="BE19" i="83"/>
  <c r="X17" i="83"/>
  <c r="BF17" i="83"/>
  <c r="AX17" i="83"/>
  <c r="AG17" i="83"/>
  <c r="BE21" i="83" l="1"/>
  <c r="D23" i="83"/>
  <c r="C23" i="83" s="1"/>
  <c r="AY21" i="83"/>
  <c r="AH21" i="83"/>
  <c r="Y21" i="83"/>
  <c r="AX19" i="83"/>
  <c r="AG19" i="83"/>
  <c r="X19" i="83"/>
  <c r="BF19" i="83"/>
  <c r="X21" i="83" l="1"/>
  <c r="BF21" i="83"/>
  <c r="AX21" i="83"/>
  <c r="AG21" i="83"/>
  <c r="AH23" i="83"/>
  <c r="D25" i="83"/>
  <c r="C25" i="83" s="1"/>
  <c r="Y23" i="83"/>
  <c r="AY23" i="83"/>
  <c r="BE23" i="83"/>
  <c r="BE25" i="83" l="1"/>
  <c r="Y25" i="83"/>
  <c r="AY25" i="83"/>
  <c r="AH25" i="83"/>
  <c r="D27" i="83"/>
  <c r="C27" i="83" s="1"/>
  <c r="AX23" i="83"/>
  <c r="AG23" i="83"/>
  <c r="X23" i="83"/>
  <c r="BF23" i="83"/>
  <c r="X25" i="83" l="1"/>
  <c r="BF25" i="83"/>
  <c r="AX25" i="83"/>
  <c r="AG25" i="83"/>
  <c r="AH27" i="83"/>
  <c r="AY27" i="83"/>
  <c r="D29" i="83"/>
  <c r="C29" i="83" s="1"/>
  <c r="Y27" i="83"/>
  <c r="BE27" i="83"/>
  <c r="BE29" i="83" l="1"/>
  <c r="BA7" i="83" s="1"/>
  <c r="D31" i="83"/>
  <c r="C31" i="83" s="1"/>
  <c r="AY29" i="83"/>
  <c r="AH29" i="83"/>
  <c r="Y29" i="83"/>
  <c r="AX27" i="83"/>
  <c r="AG27" i="83"/>
  <c r="X27" i="83"/>
  <c r="BF27" i="83"/>
  <c r="X29" i="83" l="1"/>
  <c r="BF29" i="83"/>
  <c r="AX29" i="83"/>
  <c r="AG29" i="83"/>
  <c r="AH31" i="83"/>
  <c r="D33" i="83"/>
  <c r="C33" i="83" s="1"/>
  <c r="Y31" i="83"/>
  <c r="N7" i="83" s="1"/>
  <c r="AY31" i="83"/>
  <c r="BE31" i="83"/>
  <c r="BE33" i="83" l="1"/>
  <c r="Y33" i="83"/>
  <c r="AY33" i="83"/>
  <c r="AH33" i="83"/>
  <c r="D35" i="83"/>
  <c r="C35" i="83" s="1"/>
  <c r="AX31" i="83"/>
  <c r="AG31" i="83"/>
  <c r="X31" i="83"/>
  <c r="BF31" i="83"/>
  <c r="AH35" i="83" l="1"/>
  <c r="AY35" i="83"/>
  <c r="D37" i="83"/>
  <c r="C37" i="83" s="1"/>
  <c r="Y35" i="83"/>
  <c r="BE35" i="83"/>
  <c r="X33" i="83"/>
  <c r="BF33" i="83"/>
  <c r="AX33" i="83"/>
  <c r="AG33" i="83"/>
  <c r="BE37" i="83" l="1"/>
  <c r="D39" i="83"/>
  <c r="C39" i="83" s="1"/>
  <c r="AY37" i="83"/>
  <c r="AH37" i="83"/>
  <c r="Y37" i="83"/>
  <c r="AX35" i="83"/>
  <c r="AG35" i="83"/>
  <c r="X35" i="83"/>
  <c r="BF35" i="83"/>
  <c r="X37" i="83" l="1"/>
  <c r="BF37" i="83"/>
  <c r="AX37" i="83"/>
  <c r="AG37" i="83"/>
  <c r="AH39" i="83"/>
  <c r="D41" i="83"/>
  <c r="C41" i="83" s="1"/>
  <c r="Y39" i="83"/>
  <c r="AY39" i="83"/>
  <c r="BE39" i="83"/>
  <c r="BE41" i="83" l="1"/>
  <c r="AY41" i="83"/>
  <c r="AH41" i="83"/>
  <c r="D43" i="83"/>
  <c r="C43" i="83" s="1"/>
  <c r="Y41" i="83"/>
  <c r="AX39" i="83"/>
  <c r="AG39" i="83"/>
  <c r="X39" i="83"/>
  <c r="BF39" i="83"/>
  <c r="AH43" i="83" l="1"/>
  <c r="AY43" i="83"/>
  <c r="D45" i="83"/>
  <c r="C45" i="83" s="1"/>
  <c r="Y43" i="83"/>
  <c r="BE43" i="83"/>
  <c r="X41" i="83"/>
  <c r="BF41" i="83"/>
  <c r="AX41" i="83"/>
  <c r="AG41" i="83"/>
  <c r="BE45" i="83" l="1"/>
  <c r="AY45" i="83"/>
  <c r="AH45" i="83"/>
  <c r="AC9" i="83" s="1"/>
  <c r="D47" i="83"/>
  <c r="C47" i="83" s="1"/>
  <c r="Y45" i="83"/>
  <c r="AX43" i="83"/>
  <c r="AG43" i="83"/>
  <c r="X43" i="83"/>
  <c r="BF43" i="83"/>
  <c r="AJ7" i="83" l="1"/>
  <c r="AL7" i="83"/>
  <c r="AH47" i="83"/>
  <c r="D49" i="83"/>
  <c r="C49" i="83" s="1"/>
  <c r="Y47" i="83"/>
  <c r="AY47" i="83"/>
  <c r="BE47" i="83"/>
  <c r="X45" i="83"/>
  <c r="BF45" i="83"/>
  <c r="AX45" i="83"/>
  <c r="AG45" i="83"/>
  <c r="BE49" i="83" l="1"/>
  <c r="Y49" i="83"/>
  <c r="AY49" i="83"/>
  <c r="AH49" i="83"/>
  <c r="D51" i="83"/>
  <c r="C51" i="83" s="1"/>
  <c r="AX47" i="83"/>
  <c r="AG47" i="83"/>
  <c r="X47" i="83"/>
  <c r="BF47" i="83"/>
  <c r="AH51" i="83" l="1"/>
  <c r="AY51" i="83"/>
  <c r="D53" i="83"/>
  <c r="C53" i="83" s="1"/>
  <c r="Y51" i="83"/>
  <c r="BE51" i="83"/>
  <c r="X49" i="83"/>
  <c r="BF49" i="83"/>
  <c r="AX49" i="83"/>
  <c r="AG49" i="83"/>
  <c r="AX51" i="83" l="1"/>
  <c r="AG51" i="83"/>
  <c r="X51" i="83"/>
  <c r="BF51" i="83"/>
  <c r="BE53" i="83"/>
  <c r="Y53" i="83"/>
  <c r="AY53" i="83"/>
  <c r="AH53" i="83"/>
  <c r="D55" i="83"/>
  <c r="C55" i="83" s="1"/>
  <c r="AH55" i="83" l="1"/>
  <c r="AY55" i="83"/>
  <c r="D57" i="83"/>
  <c r="C57" i="83" s="1"/>
  <c r="Y55" i="83"/>
  <c r="BE55" i="83"/>
  <c r="X53" i="83"/>
  <c r="BF53" i="83"/>
  <c r="AX53" i="83"/>
  <c r="AG53" i="83"/>
  <c r="D59" i="83" l="1"/>
  <c r="C59" i="83" s="1"/>
  <c r="BE57" i="83"/>
  <c r="Y57" i="83"/>
  <c r="AY57" i="83"/>
  <c r="AH57" i="83"/>
  <c r="AX55" i="83"/>
  <c r="AG55" i="83"/>
  <c r="X55" i="83"/>
  <c r="BF55" i="83"/>
  <c r="X57" i="83" l="1"/>
  <c r="BF57" i="83"/>
  <c r="AX57" i="83"/>
  <c r="AG57" i="83"/>
  <c r="AH59" i="83"/>
  <c r="AY59" i="83"/>
  <c r="D61" i="83"/>
  <c r="Y59" i="83"/>
  <c r="BE59" i="83"/>
  <c r="D63" i="83" l="1"/>
  <c r="BE61" i="83"/>
  <c r="AY61" i="83"/>
  <c r="C61" i="83"/>
  <c r="Y61" i="83"/>
  <c r="AH61" i="83"/>
  <c r="AX59" i="83"/>
  <c r="AG59" i="83"/>
  <c r="X59" i="83"/>
  <c r="BF59" i="83"/>
  <c r="AH63" i="83" l="1"/>
  <c r="D65" i="83"/>
  <c r="Y63" i="83"/>
  <c r="BE63" i="83"/>
  <c r="AY63" i="83"/>
  <c r="C63" i="83"/>
  <c r="X61" i="83"/>
  <c r="BF61" i="83"/>
  <c r="AX61" i="83"/>
  <c r="AG61" i="83"/>
  <c r="AG63" i="83" l="1"/>
  <c r="X63" i="83"/>
  <c r="AX63" i="83"/>
  <c r="BF63" i="83"/>
  <c r="BE65" i="83"/>
  <c r="AY65" i="83"/>
  <c r="C65" i="83"/>
  <c r="AH65" i="83"/>
  <c r="Y65" i="83"/>
  <c r="BF65" i="83" l="1"/>
  <c r="AX65" i="83"/>
  <c r="AG65" i="83"/>
  <c r="X65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3" authorId="0" shapeId="0" xr:uid="{BF7EEA42-34CF-4F45-A988-3C979949B32C}">
      <text>
        <r>
          <rPr>
            <b/>
            <sz val="8"/>
            <color indexed="81"/>
            <rFont val="Arial"/>
            <family val="2"/>
          </rPr>
          <t xml:space="preserve">il a plu:
de 09h51 à 10h49
</t>
        </r>
      </text>
    </comment>
  </commentList>
</comments>
</file>

<file path=xl/sharedStrings.xml><?xml version="1.0" encoding="utf-8"?>
<sst xmlns="http://schemas.openxmlformats.org/spreadsheetml/2006/main" count="545" uniqueCount="253">
  <si>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</si>
  <si>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</si>
  <si>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</si>
  <si>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</si>
  <si>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</si>
  <si>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</si>
  <si>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</si>
  <si>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</si>
  <si>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</si>
  <si>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</si>
  <si>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</si>
  <si>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</si>
  <si>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</si>
  <si>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</si>
  <si>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</si>
  <si>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</si>
  <si>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</si>
  <si>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</si>
  <si>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</si>
  <si>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</si>
  <si>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</si>
  <si>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</si>
  <si>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</si>
  <si>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</si>
  <si>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</si>
  <si>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</si>
  <si>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</si>
  <si>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</si>
  <si>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</si>
  <si>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</si>
  <si>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</si>
  <si>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</si>
  <si>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</si>
  <si>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</si>
  <si>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</si>
  <si>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</si>
  <si>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</si>
  <si>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</si>
  <si>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</si>
  <si>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</si>
  <si>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</si>
  <si>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</si>
  <si>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</si>
  <si>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</si>
  <si>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</si>
  <si>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</si>
  <si>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</si>
  <si>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</si>
  <si>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</si>
  <si>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</si>
  <si>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</si>
  <si>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</si>
  <si>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</si>
  <si>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</si>
  <si>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</si>
  <si>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</si>
  <si>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</si>
  <si>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</si>
  <si>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</si>
  <si>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</si>
  <si>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</si>
  <si>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</si>
  <si>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</si>
  <si>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</si>
  <si>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</si>
  <si>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</si>
  <si>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</si>
  <si>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</si>
  <si>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</si>
  <si>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</si>
  <si>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</si>
  <si>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</si>
  <si>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</si>
  <si>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</si>
  <si>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</si>
  <si>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</si>
  <si>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</si>
  <si>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</si>
  <si>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</si>
  <si>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</si>
  <si>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</si>
  <si>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</si>
  <si>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</si>
  <si>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</si>
  <si>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</si>
  <si>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</si>
  <si>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</si>
  <si>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</si>
  <si>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</si>
  <si>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</si>
  <si>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</si>
  <si>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</si>
  <si>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</si>
  <si>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</si>
  <si>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</si>
  <si>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</si>
  <si>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</si>
  <si>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</si>
  <si>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</si>
  <si>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</si>
  <si>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</si>
  <si>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</si>
  <si>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</si>
  <si>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</si>
  <si>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</si>
  <si>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</si>
  <si>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</si>
  <si>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</si>
  <si>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</si>
  <si>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</si>
  <si>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</si>
  <si>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</si>
  <si>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</si>
  <si>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</si>
  <si>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</si>
  <si>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</si>
  <si>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</si>
  <si>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</si>
  <si>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</si>
  <si>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</si>
  <si>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</si>
  <si>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</si>
  <si>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</si>
  <si>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</si>
  <si>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</si>
  <si>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</si>
  <si>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</si>
  <si>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</si>
  <si>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</si>
  <si>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</si>
  <si>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</si>
  <si>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</si>
  <si>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</si>
  <si>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</si>
  <si>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</si>
  <si>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</si>
  <si>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</si>
  <si>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</si>
  <si>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</si>
  <si>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</si>
  <si>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</si>
  <si>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</si>
  <si>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</si>
  <si>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</si>
  <si>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</si>
  <si>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</si>
  <si>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</si>
  <si>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</si>
  <si>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</si>
  <si>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</si>
  <si>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</si>
  <si>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</si>
  <si>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</si>
  <si>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</si>
  <si>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</si>
  <si>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</si>
  <si>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</si>
  <si>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</si>
  <si>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</si>
  <si>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</si>
  <si>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</si>
  <si>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</si>
  <si>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</si>
  <si>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</si>
  <si>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</si>
  <si>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</si>
  <si>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</si>
  <si>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</si>
  <si>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</si>
  <si>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</si>
  <si>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</si>
  <si>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</si>
  <si>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</si>
  <si>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</si>
  <si>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</si>
  <si>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</si>
  <si>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</si>
  <si>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</si>
  <si>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</si>
  <si>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</si>
  <si>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</si>
  <si>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</si>
  <si>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</si>
  <si>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</si>
  <si>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</si>
  <si>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</si>
  <si>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</si>
  <si>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</si>
  <si>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</si>
  <si>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</si>
  <si>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</si>
  <si>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</si>
  <si>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</si>
  <si>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</si>
  <si>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</si>
  <si>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</si>
  <si>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</si>
  <si>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</si>
  <si>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</si>
  <si>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</si>
  <si>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</si>
  <si>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</si>
  <si>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</si>
  <si>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</si>
  <si>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</si>
  <si>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</si>
  <si>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</si>
  <si>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</si>
  <si>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</si>
  <si>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</si>
  <si>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</si>
  <si>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</si>
  <si>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</si>
  <si>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</si>
  <si>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</si>
  <si>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</si>
  <si>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</si>
  <si>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</si>
  <si>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</si>
  <si>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</si>
  <si>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</si>
  <si>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</si>
  <si>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</si>
  <si>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</si>
  <si>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</si>
  <si>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</si>
  <si>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</si>
  <si>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</si>
  <si>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</si>
  <si>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</si>
  <si>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</si>
  <si>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</si>
  <si>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</si>
  <si>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</si>
  <si>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</si>
  <si>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</si>
  <si>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</si>
  <si>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</si>
  <si>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</si>
  <si>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</si>
  <si>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</si>
  <si>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</si>
  <si>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de 0 à 5h59</t>
  </si>
  <si>
    <t>6h à 11h59</t>
  </si>
  <si>
    <t>12h à 17h59</t>
  </si>
  <si>
    <t>18h à 23h59</t>
  </si>
  <si>
    <t>https://www.meteociel.fr/climatologie/obs_villes.php?code2=7316&amp;mois=01&amp;annee=2025</t>
  </si>
  <si>
    <t>Février_2025</t>
  </si>
  <si>
    <t>=SI(OU($L$1="";$L$11="");"";SI($L$11&gt;$L$1;"»";SI($L$11&lt;$L$1;"¼";"¹º")))</t>
  </si>
  <si>
    <t>=SI(OU($R$1="";$R$11="");"";SI($R$11&gt;$R$1;"»";SI($R$11&lt;$R$1;"¼";"¹º")))</t>
  </si>
  <si>
    <t>20250203</t>
  </si>
  <si>
    <t>--</t>
  </si>
  <si>
    <t>20250204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</si>
</sst>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sz val="11"/>
      <color rgb="FF0033CC"/>
      <name val="Calibri"/>
      <family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6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1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0" fontId="0" fillId="48" borderId="98" xfId="0" applyFill="1" applyBorder="1"/>
    <xf numFmtId="0" fontId="2" fillId="5" borderId="98" xfId="0" applyFont="1" applyFill="1" applyBorder="1"/>
    <xf numFmtId="0" fontId="0" fillId="5" borderId="99" xfId="0" applyFill="1" applyBorder="1"/>
    <xf numFmtId="0" fontId="0" fillId="5" borderId="100" xfId="0" applyFill="1" applyBorder="1" applyAlignment="1">
      <alignment vertical="center"/>
    </xf>
    <xf numFmtId="0" fontId="0" fillId="5" borderId="98" xfId="0" applyFill="1" applyBorder="1"/>
    <xf numFmtId="0" fontId="30" fillId="5" borderId="100" xfId="0" applyFont="1" applyFill="1" applyBorder="1" applyAlignment="1">
      <alignment horizontal="center" vertical="center"/>
    </xf>
    <xf numFmtId="0" fontId="0" fillId="73" borderId="101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1" xfId="0" applyFill="1" applyBorder="1"/>
    <xf numFmtId="20" fontId="0" fillId="52" borderId="0" xfId="0" applyNumberFormat="1" applyFill="1"/>
    <xf numFmtId="0" fontId="0" fillId="54" borderId="101" xfId="0" applyFill="1" applyBorder="1"/>
    <xf numFmtId="0" fontId="2" fillId="5" borderId="102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3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4" xfId="0" applyFont="1" applyBorder="1" applyAlignment="1">
      <alignment horizontal="center" vertical="center"/>
    </xf>
    <xf numFmtId="0" fontId="61" fillId="0" borderId="104" xfId="0" applyFont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0" fillId="0" borderId="104" xfId="0" applyBorder="1" applyAlignment="1">
      <alignment horizontal="center" vertical="center"/>
    </xf>
    <xf numFmtId="0" fontId="0" fillId="4" borderId="0" xfId="0" quotePrefix="1" applyFill="1"/>
    <xf numFmtId="0" fontId="0" fillId="0" borderId="84" xfId="0" applyBorder="1" applyAlignment="1">
      <alignment horizontal="center"/>
    </xf>
    <xf numFmtId="0" fontId="0" fillId="0" borderId="86" xfId="0" applyBorder="1" applyAlignment="1">
      <alignment horizontal="center"/>
    </xf>
    <xf numFmtId="0" fontId="0" fillId="0" borderId="85" xfId="0" applyBorder="1" applyAlignment="1">
      <alignment horizontal="center"/>
    </xf>
    <xf numFmtId="0" fontId="0" fillId="0" borderId="74" xfId="0" applyBorder="1" applyAlignment="1">
      <alignment horizont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2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405</c:v>
                </c:pt>
                <c:pt idx="1">
                  <c:v>30</c:v>
                </c:pt>
                <c:pt idx="2">
                  <c:v>595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87</c:v>
                </c:pt>
                <c:pt idx="1">
                  <c:v>4</c:v>
                </c:pt>
                <c:pt idx="2">
                  <c:v>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15.5</c:v>
                </c:pt>
                <c:pt idx="1">
                  <c:v>2.5</c:v>
                </c:pt>
                <c:pt idx="2">
                  <c:v>142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27</c:v>
                </c:pt>
                <c:pt idx="1">
                  <c:v>3</c:v>
                </c:pt>
                <c:pt idx="2">
                  <c:v>130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15</c:v>
                </c:pt>
                <c:pt idx="1">
                  <c:v>3</c:v>
                </c:pt>
                <c:pt idx="2">
                  <c:v>142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10.8</c:v>
                </c:pt>
                <c:pt idx="1">
                  <c:v>1.5</c:v>
                </c:pt>
                <c:pt idx="2">
                  <c:v>47.7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-2.6</c:v>
                </c:pt>
                <c:pt idx="1">
                  <c:v>1.5</c:v>
                </c:pt>
                <c:pt idx="2">
                  <c:v>61.1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19.998181818181816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19.998181818181816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19.991666666666671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19.991666666666671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94</c:v>
                </c:pt>
                <c:pt idx="1">
                  <c:v>94</c:v>
                </c:pt>
                <c:pt idx="2">
                  <c:v>94</c:v>
                </c:pt>
                <c:pt idx="3">
                  <c:v>94</c:v>
                </c:pt>
                <c:pt idx="4">
                  <c:v>94</c:v>
                </c:pt>
                <c:pt idx="5">
                  <c:v>94</c:v>
                </c:pt>
                <c:pt idx="6">
                  <c:v>94</c:v>
                </c:pt>
                <c:pt idx="7">
                  <c:v>94</c:v>
                </c:pt>
                <c:pt idx="8">
                  <c:v>94</c:v>
                </c:pt>
                <c:pt idx="9">
                  <c:v>94</c:v>
                </c:pt>
                <c:pt idx="10">
                  <c:v>94</c:v>
                </c:pt>
                <c:pt idx="11">
                  <c:v>94</c:v>
                </c:pt>
                <c:pt idx="12">
                  <c:v>94</c:v>
                </c:pt>
                <c:pt idx="13">
                  <c:v>94</c:v>
                </c:pt>
                <c:pt idx="14">
                  <c:v>94</c:v>
                </c:pt>
                <c:pt idx="15">
                  <c:v>94</c:v>
                </c:pt>
                <c:pt idx="16">
                  <c:v>94</c:v>
                </c:pt>
                <c:pt idx="17">
                  <c:v>94</c:v>
                </c:pt>
                <c:pt idx="18">
                  <c:v>94</c:v>
                </c:pt>
                <c:pt idx="19">
                  <c:v>94</c:v>
                </c:pt>
                <c:pt idx="20">
                  <c:v>94</c:v>
                </c:pt>
                <c:pt idx="21">
                  <c:v>94</c:v>
                </c:pt>
                <c:pt idx="22">
                  <c:v>94</c:v>
                </c:pt>
                <c:pt idx="23">
                  <c:v>94</c:v>
                </c:pt>
                <c:pt idx="24">
                  <c:v>94</c:v>
                </c:pt>
                <c:pt idx="25">
                  <c:v>94</c:v>
                </c:pt>
                <c:pt idx="26">
                  <c:v>94</c:v>
                </c:pt>
                <c:pt idx="27">
                  <c:v>94</c:v>
                </c:pt>
                <c:pt idx="28">
                  <c:v>94</c:v>
                </c:pt>
                <c:pt idx="29">
                  <c:v>94</c:v>
                </c:pt>
                <c:pt idx="30">
                  <c:v>94</c:v>
                </c:pt>
                <c:pt idx="31">
                  <c:v>94</c:v>
                </c:pt>
                <c:pt idx="32">
                  <c:v>94</c:v>
                </c:pt>
                <c:pt idx="33">
                  <c:v>94</c:v>
                </c:pt>
                <c:pt idx="34">
                  <c:v>94</c:v>
                </c:pt>
                <c:pt idx="35">
                  <c:v>94</c:v>
                </c:pt>
                <c:pt idx="36">
                  <c:v>94</c:v>
                </c:pt>
                <c:pt idx="37">
                  <c:v>94</c:v>
                </c:pt>
                <c:pt idx="38">
                  <c:v>94</c:v>
                </c:pt>
                <c:pt idx="39">
                  <c:v>94</c:v>
                </c:pt>
                <c:pt idx="40">
                  <c:v>94</c:v>
                </c:pt>
                <c:pt idx="41">
                  <c:v>94</c:v>
                </c:pt>
                <c:pt idx="42">
                  <c:v>94</c:v>
                </c:pt>
                <c:pt idx="43">
                  <c:v>94</c:v>
                </c:pt>
                <c:pt idx="44">
                  <c:v>94</c:v>
                </c:pt>
                <c:pt idx="45">
                  <c:v>94</c:v>
                </c:pt>
                <c:pt idx="46">
                  <c:v>94</c:v>
                </c:pt>
                <c:pt idx="47">
                  <c:v>94</c:v>
                </c:pt>
                <c:pt idx="48">
                  <c:v>94</c:v>
                </c:pt>
                <c:pt idx="49">
                  <c:v>94</c:v>
                </c:pt>
                <c:pt idx="50">
                  <c:v>94</c:v>
                </c:pt>
                <c:pt idx="51">
                  <c:v>94</c:v>
                </c:pt>
                <c:pt idx="52">
                  <c:v>94</c:v>
                </c:pt>
                <c:pt idx="53">
                  <c:v>94</c:v>
                </c:pt>
                <c:pt idx="54">
                  <c:v>94</c:v>
                </c:pt>
                <c:pt idx="55">
                  <c:v>94</c:v>
                </c:pt>
                <c:pt idx="56">
                  <c:v>94</c:v>
                </c:pt>
                <c:pt idx="57">
                  <c:v>94</c:v>
                </c:pt>
                <c:pt idx="58">
                  <c:v>94</c:v>
                </c:pt>
                <c:pt idx="59">
                  <c:v>94</c:v>
                </c:pt>
                <c:pt idx="60">
                  <c:v>94</c:v>
                </c:pt>
                <c:pt idx="61">
                  <c:v>94</c:v>
                </c:pt>
                <c:pt idx="62">
                  <c:v>94</c:v>
                </c:pt>
                <c:pt idx="63">
                  <c:v>94</c:v>
                </c:pt>
                <c:pt idx="64">
                  <c:v>94</c:v>
                </c:pt>
                <c:pt idx="65">
                  <c:v>94</c:v>
                </c:pt>
                <c:pt idx="66">
                  <c:v>94</c:v>
                </c:pt>
                <c:pt idx="67">
                  <c:v>94</c:v>
                </c:pt>
                <c:pt idx="68">
                  <c:v>94</c:v>
                </c:pt>
                <c:pt idx="69">
                  <c:v>94</c:v>
                </c:pt>
                <c:pt idx="70">
                  <c:v>94</c:v>
                </c:pt>
                <c:pt idx="71">
                  <c:v>94</c:v>
                </c:pt>
                <c:pt idx="72">
                  <c:v>94</c:v>
                </c:pt>
                <c:pt idx="73">
                  <c:v>94</c:v>
                </c:pt>
                <c:pt idx="74">
                  <c:v>94</c:v>
                </c:pt>
                <c:pt idx="75">
                  <c:v>94</c:v>
                </c:pt>
                <c:pt idx="76">
                  <c:v>94</c:v>
                </c:pt>
                <c:pt idx="77">
                  <c:v>94</c:v>
                </c:pt>
                <c:pt idx="78">
                  <c:v>94</c:v>
                </c:pt>
                <c:pt idx="79">
                  <c:v>94</c:v>
                </c:pt>
                <c:pt idx="80">
                  <c:v>94</c:v>
                </c:pt>
                <c:pt idx="81">
                  <c:v>94</c:v>
                </c:pt>
                <c:pt idx="82">
                  <c:v>94</c:v>
                </c:pt>
                <c:pt idx="83">
                  <c:v>94</c:v>
                </c:pt>
                <c:pt idx="84">
                  <c:v>94</c:v>
                </c:pt>
                <c:pt idx="85">
                  <c:v>94</c:v>
                </c:pt>
                <c:pt idx="86">
                  <c:v>94</c:v>
                </c:pt>
                <c:pt idx="87">
                  <c:v>94</c:v>
                </c:pt>
                <c:pt idx="88">
                  <c:v>94</c:v>
                </c:pt>
                <c:pt idx="89">
                  <c:v>94</c:v>
                </c:pt>
                <c:pt idx="90">
                  <c:v>94</c:v>
                </c:pt>
                <c:pt idx="91">
                  <c:v>94</c:v>
                </c:pt>
                <c:pt idx="92">
                  <c:v>94</c:v>
                </c:pt>
                <c:pt idx="93">
                  <c:v>94</c:v>
                </c:pt>
                <c:pt idx="94">
                  <c:v>94</c:v>
                </c:pt>
                <c:pt idx="95">
                  <c:v>94</c:v>
                </c:pt>
                <c:pt idx="96">
                  <c:v>94</c:v>
                </c:pt>
                <c:pt idx="97">
                  <c:v>94</c:v>
                </c:pt>
                <c:pt idx="98">
                  <c:v>94</c:v>
                </c:pt>
                <c:pt idx="99">
                  <c:v>94</c:v>
                </c:pt>
                <c:pt idx="100">
                  <c:v>94</c:v>
                </c:pt>
                <c:pt idx="101">
                  <c:v>94</c:v>
                </c:pt>
                <c:pt idx="102">
                  <c:v>94</c:v>
                </c:pt>
                <c:pt idx="103">
                  <c:v>94</c:v>
                </c:pt>
                <c:pt idx="104">
                  <c:v>94</c:v>
                </c:pt>
                <c:pt idx="105">
                  <c:v>94</c:v>
                </c:pt>
                <c:pt idx="106">
                  <c:v>94</c:v>
                </c:pt>
                <c:pt idx="107">
                  <c:v>94</c:v>
                </c:pt>
                <c:pt idx="108">
                  <c:v>94</c:v>
                </c:pt>
                <c:pt idx="109">
                  <c:v>94</c:v>
                </c:pt>
                <c:pt idx="110">
                  <c:v>94</c:v>
                </c:pt>
                <c:pt idx="111">
                  <c:v>94</c:v>
                </c:pt>
                <c:pt idx="112">
                  <c:v>94</c:v>
                </c:pt>
                <c:pt idx="113">
                  <c:v>94</c:v>
                </c:pt>
                <c:pt idx="114">
                  <c:v>94</c:v>
                </c:pt>
                <c:pt idx="115">
                  <c:v>94</c:v>
                </c:pt>
                <c:pt idx="116">
                  <c:v>94</c:v>
                </c:pt>
                <c:pt idx="117">
                  <c:v>94</c:v>
                </c:pt>
                <c:pt idx="118">
                  <c:v>94</c:v>
                </c:pt>
                <c:pt idx="119">
                  <c:v>94</c:v>
                </c:pt>
                <c:pt idx="120">
                  <c:v>94</c:v>
                </c:pt>
                <c:pt idx="121">
                  <c:v>94</c:v>
                </c:pt>
                <c:pt idx="122">
                  <c:v>94</c:v>
                </c:pt>
                <c:pt idx="123">
                  <c:v>94</c:v>
                </c:pt>
                <c:pt idx="124">
                  <c:v>94</c:v>
                </c:pt>
                <c:pt idx="125">
                  <c:v>94</c:v>
                </c:pt>
                <c:pt idx="126">
                  <c:v>94</c:v>
                </c:pt>
                <c:pt idx="127">
                  <c:v>94</c:v>
                </c:pt>
                <c:pt idx="128">
                  <c:v>94</c:v>
                </c:pt>
                <c:pt idx="129">
                  <c:v>94</c:v>
                </c:pt>
                <c:pt idx="130">
                  <c:v>94</c:v>
                </c:pt>
                <c:pt idx="131">
                  <c:v>94</c:v>
                </c:pt>
                <c:pt idx="132">
                  <c:v>94</c:v>
                </c:pt>
                <c:pt idx="133">
                  <c:v>94</c:v>
                </c:pt>
                <c:pt idx="134">
                  <c:v>94</c:v>
                </c:pt>
                <c:pt idx="135">
                  <c:v>94</c:v>
                </c:pt>
                <c:pt idx="136">
                  <c:v>94</c:v>
                </c:pt>
                <c:pt idx="137">
                  <c:v>94</c:v>
                </c:pt>
                <c:pt idx="138">
                  <c:v>94</c:v>
                </c:pt>
                <c:pt idx="139">
                  <c:v>94</c:v>
                </c:pt>
                <c:pt idx="140">
                  <c:v>94</c:v>
                </c:pt>
                <c:pt idx="141">
                  <c:v>94</c:v>
                </c:pt>
                <c:pt idx="142">
                  <c:v>94</c:v>
                </c:pt>
                <c:pt idx="143">
                  <c:v>94</c:v>
                </c:pt>
                <c:pt idx="144">
                  <c:v>94</c:v>
                </c:pt>
                <c:pt idx="145">
                  <c:v>94</c:v>
                </c:pt>
                <c:pt idx="146">
                  <c:v>94</c:v>
                </c:pt>
                <c:pt idx="147">
                  <c:v>94</c:v>
                </c:pt>
                <c:pt idx="148">
                  <c:v>94</c:v>
                </c:pt>
                <c:pt idx="149">
                  <c:v>94</c:v>
                </c:pt>
                <c:pt idx="150">
                  <c:v>94</c:v>
                </c:pt>
                <c:pt idx="151">
                  <c:v>94</c:v>
                </c:pt>
                <c:pt idx="152">
                  <c:v>94</c:v>
                </c:pt>
                <c:pt idx="153">
                  <c:v>94</c:v>
                </c:pt>
                <c:pt idx="154">
                  <c:v>94</c:v>
                </c:pt>
                <c:pt idx="155">
                  <c:v>94</c:v>
                </c:pt>
                <c:pt idx="156">
                  <c:v>94</c:v>
                </c:pt>
                <c:pt idx="157">
                  <c:v>94</c:v>
                </c:pt>
                <c:pt idx="158">
                  <c:v>94</c:v>
                </c:pt>
                <c:pt idx="159">
                  <c:v>94</c:v>
                </c:pt>
                <c:pt idx="160">
                  <c:v>94</c:v>
                </c:pt>
                <c:pt idx="161">
                  <c:v>94</c:v>
                </c:pt>
                <c:pt idx="162">
                  <c:v>94</c:v>
                </c:pt>
                <c:pt idx="163">
                  <c:v>94</c:v>
                </c:pt>
                <c:pt idx="164">
                  <c:v>94</c:v>
                </c:pt>
                <c:pt idx="165">
                  <c:v>94</c:v>
                </c:pt>
                <c:pt idx="166">
                  <c:v>94</c:v>
                </c:pt>
                <c:pt idx="167">
                  <c:v>94</c:v>
                </c:pt>
                <c:pt idx="168">
                  <c:v>94</c:v>
                </c:pt>
                <c:pt idx="169">
                  <c:v>94</c:v>
                </c:pt>
                <c:pt idx="170">
                  <c:v>94</c:v>
                </c:pt>
                <c:pt idx="171">
                  <c:v>94</c:v>
                </c:pt>
                <c:pt idx="172">
                  <c:v>94</c:v>
                </c:pt>
                <c:pt idx="173">
                  <c:v>94</c:v>
                </c:pt>
                <c:pt idx="174">
                  <c:v>94</c:v>
                </c:pt>
                <c:pt idx="175">
                  <c:v>94</c:v>
                </c:pt>
                <c:pt idx="176">
                  <c:v>94</c:v>
                </c:pt>
                <c:pt idx="177">
                  <c:v>94</c:v>
                </c:pt>
                <c:pt idx="178">
                  <c:v>94</c:v>
                </c:pt>
                <c:pt idx="179">
                  <c:v>94</c:v>
                </c:pt>
                <c:pt idx="180">
                  <c:v>94</c:v>
                </c:pt>
                <c:pt idx="181">
                  <c:v>94</c:v>
                </c:pt>
                <c:pt idx="182">
                  <c:v>94</c:v>
                </c:pt>
                <c:pt idx="183">
                  <c:v>94</c:v>
                </c:pt>
                <c:pt idx="184">
                  <c:v>94</c:v>
                </c:pt>
                <c:pt idx="185">
                  <c:v>94</c:v>
                </c:pt>
                <c:pt idx="186">
                  <c:v>94</c:v>
                </c:pt>
                <c:pt idx="187">
                  <c:v>94</c:v>
                </c:pt>
                <c:pt idx="188">
                  <c:v>94</c:v>
                </c:pt>
                <c:pt idx="189">
                  <c:v>94</c:v>
                </c:pt>
                <c:pt idx="190">
                  <c:v>94</c:v>
                </c:pt>
                <c:pt idx="191">
                  <c:v>94</c:v>
                </c:pt>
                <c:pt idx="192">
                  <c:v>94</c:v>
                </c:pt>
                <c:pt idx="193">
                  <c:v>94</c:v>
                </c:pt>
                <c:pt idx="194">
                  <c:v>94</c:v>
                </c:pt>
                <c:pt idx="195">
                  <c:v>94</c:v>
                </c:pt>
                <c:pt idx="196">
                  <c:v>94</c:v>
                </c:pt>
                <c:pt idx="197">
                  <c:v>94</c:v>
                </c:pt>
                <c:pt idx="198">
                  <c:v>94</c:v>
                </c:pt>
                <c:pt idx="199">
                  <c:v>94</c:v>
                </c:pt>
                <c:pt idx="200">
                  <c:v>94</c:v>
                </c:pt>
                <c:pt idx="201">
                  <c:v>94</c:v>
                </c:pt>
                <c:pt idx="202">
                  <c:v>94</c:v>
                </c:pt>
                <c:pt idx="203">
                  <c:v>94</c:v>
                </c:pt>
                <c:pt idx="204">
                  <c:v>94</c:v>
                </c:pt>
                <c:pt idx="205">
                  <c:v>94</c:v>
                </c:pt>
                <c:pt idx="206">
                  <c:v>94</c:v>
                </c:pt>
                <c:pt idx="207">
                  <c:v>94</c:v>
                </c:pt>
                <c:pt idx="208">
                  <c:v>94</c:v>
                </c:pt>
                <c:pt idx="209">
                  <c:v>94</c:v>
                </c:pt>
                <c:pt idx="210">
                  <c:v>94</c:v>
                </c:pt>
                <c:pt idx="211">
                  <c:v>94</c:v>
                </c:pt>
                <c:pt idx="212">
                  <c:v>94</c:v>
                </c:pt>
                <c:pt idx="213">
                  <c:v>94</c:v>
                </c:pt>
                <c:pt idx="214">
                  <c:v>94</c:v>
                </c:pt>
                <c:pt idx="215">
                  <c:v>94</c:v>
                </c:pt>
                <c:pt idx="216">
                  <c:v>94</c:v>
                </c:pt>
                <c:pt idx="217">
                  <c:v>94</c:v>
                </c:pt>
                <c:pt idx="218">
                  <c:v>94</c:v>
                </c:pt>
                <c:pt idx="219">
                  <c:v>94</c:v>
                </c:pt>
                <c:pt idx="220">
                  <c:v>94</c:v>
                </c:pt>
                <c:pt idx="221">
                  <c:v>94</c:v>
                </c:pt>
                <c:pt idx="222">
                  <c:v>94</c:v>
                </c:pt>
                <c:pt idx="223">
                  <c:v>94</c:v>
                </c:pt>
                <c:pt idx="224">
                  <c:v>94</c:v>
                </c:pt>
                <c:pt idx="225">
                  <c:v>94</c:v>
                </c:pt>
                <c:pt idx="226">
                  <c:v>94</c:v>
                </c:pt>
                <c:pt idx="227">
                  <c:v>94</c:v>
                </c:pt>
                <c:pt idx="228">
                  <c:v>94</c:v>
                </c:pt>
                <c:pt idx="229">
                  <c:v>94</c:v>
                </c:pt>
                <c:pt idx="230">
                  <c:v>94</c:v>
                </c:pt>
                <c:pt idx="231">
                  <c:v>94</c:v>
                </c:pt>
                <c:pt idx="232">
                  <c:v>94</c:v>
                </c:pt>
                <c:pt idx="233">
                  <c:v>94</c:v>
                </c:pt>
                <c:pt idx="234">
                  <c:v>94</c:v>
                </c:pt>
                <c:pt idx="235">
                  <c:v>94</c:v>
                </c:pt>
                <c:pt idx="236">
                  <c:v>94</c:v>
                </c:pt>
                <c:pt idx="237">
                  <c:v>94</c:v>
                </c:pt>
                <c:pt idx="238">
                  <c:v>94</c:v>
                </c:pt>
                <c:pt idx="239">
                  <c:v>94</c:v>
                </c:pt>
                <c:pt idx="240">
                  <c:v>94</c:v>
                </c:pt>
                <c:pt idx="241">
                  <c:v>94</c:v>
                </c:pt>
                <c:pt idx="242">
                  <c:v>94</c:v>
                </c:pt>
                <c:pt idx="243">
                  <c:v>94</c:v>
                </c:pt>
                <c:pt idx="244">
                  <c:v>94</c:v>
                </c:pt>
                <c:pt idx="245">
                  <c:v>94</c:v>
                </c:pt>
                <c:pt idx="246">
                  <c:v>94</c:v>
                </c:pt>
                <c:pt idx="247">
                  <c:v>94</c:v>
                </c:pt>
                <c:pt idx="248">
                  <c:v>94</c:v>
                </c:pt>
                <c:pt idx="249">
                  <c:v>94</c:v>
                </c:pt>
                <c:pt idx="250">
                  <c:v>94</c:v>
                </c:pt>
                <c:pt idx="251">
                  <c:v>94</c:v>
                </c:pt>
                <c:pt idx="252">
                  <c:v>94</c:v>
                </c:pt>
                <c:pt idx="253">
                  <c:v>94</c:v>
                </c:pt>
                <c:pt idx="254">
                  <c:v>94</c:v>
                </c:pt>
                <c:pt idx="255">
                  <c:v>94</c:v>
                </c:pt>
                <c:pt idx="256">
                  <c:v>94</c:v>
                </c:pt>
                <c:pt idx="257">
                  <c:v>94</c:v>
                </c:pt>
                <c:pt idx="258">
                  <c:v>94</c:v>
                </c:pt>
                <c:pt idx="259">
                  <c:v>94</c:v>
                </c:pt>
                <c:pt idx="260">
                  <c:v>94</c:v>
                </c:pt>
                <c:pt idx="261">
                  <c:v>94</c:v>
                </c:pt>
                <c:pt idx="262">
                  <c:v>94</c:v>
                </c:pt>
                <c:pt idx="263">
                  <c:v>94</c:v>
                </c:pt>
                <c:pt idx="264">
                  <c:v>94</c:v>
                </c:pt>
                <c:pt idx="265">
                  <c:v>94</c:v>
                </c:pt>
                <c:pt idx="266">
                  <c:v>94</c:v>
                </c:pt>
                <c:pt idx="267">
                  <c:v>94</c:v>
                </c:pt>
                <c:pt idx="268">
                  <c:v>94</c:v>
                </c:pt>
                <c:pt idx="269">
                  <c:v>94</c:v>
                </c:pt>
                <c:pt idx="270">
                  <c:v>94</c:v>
                </c:pt>
                <c:pt idx="271">
                  <c:v>94</c:v>
                </c:pt>
                <c:pt idx="272">
                  <c:v>94</c:v>
                </c:pt>
                <c:pt idx="273">
                  <c:v>94</c:v>
                </c:pt>
                <c:pt idx="274">
                  <c:v>94</c:v>
                </c:pt>
                <c:pt idx="275">
                  <c:v>94</c:v>
                </c:pt>
                <c:pt idx="276">
                  <c:v>94</c:v>
                </c:pt>
                <c:pt idx="277">
                  <c:v>94</c:v>
                </c:pt>
                <c:pt idx="278">
                  <c:v>94</c:v>
                </c:pt>
                <c:pt idx="279">
                  <c:v>94</c:v>
                </c:pt>
                <c:pt idx="280">
                  <c:v>94</c:v>
                </c:pt>
                <c:pt idx="281">
                  <c:v>94</c:v>
                </c:pt>
                <c:pt idx="282">
                  <c:v>94</c:v>
                </c:pt>
                <c:pt idx="283">
                  <c:v>94</c:v>
                </c:pt>
                <c:pt idx="284">
                  <c:v>94</c:v>
                </c:pt>
                <c:pt idx="285">
                  <c:v>94</c:v>
                </c:pt>
                <c:pt idx="286">
                  <c:v>94</c:v>
                </c:pt>
                <c:pt idx="287">
                  <c:v>94</c:v>
                </c:pt>
                <c:pt idx="288">
                  <c:v>94</c:v>
                </c:pt>
                <c:pt idx="289">
                  <c:v>94</c:v>
                </c:pt>
                <c:pt idx="290">
                  <c:v>94</c:v>
                </c:pt>
                <c:pt idx="291">
                  <c:v>94</c:v>
                </c:pt>
                <c:pt idx="292">
                  <c:v>94</c:v>
                </c:pt>
                <c:pt idx="293">
                  <c:v>94</c:v>
                </c:pt>
                <c:pt idx="294">
                  <c:v>94</c:v>
                </c:pt>
                <c:pt idx="295">
                  <c:v>94</c:v>
                </c:pt>
                <c:pt idx="296">
                  <c:v>94</c:v>
                </c:pt>
                <c:pt idx="297">
                  <c:v>94</c:v>
                </c:pt>
                <c:pt idx="298">
                  <c:v>94</c:v>
                </c:pt>
                <c:pt idx="299">
                  <c:v>94</c:v>
                </c:pt>
                <c:pt idx="300">
                  <c:v>94</c:v>
                </c:pt>
                <c:pt idx="301">
                  <c:v>94</c:v>
                </c:pt>
                <c:pt idx="302">
                  <c:v>94</c:v>
                </c:pt>
                <c:pt idx="303">
                  <c:v>94</c:v>
                </c:pt>
                <c:pt idx="304">
                  <c:v>94</c:v>
                </c:pt>
                <c:pt idx="305">
                  <c:v>94</c:v>
                </c:pt>
                <c:pt idx="306">
                  <c:v>94</c:v>
                </c:pt>
                <c:pt idx="307">
                  <c:v>94</c:v>
                </c:pt>
                <c:pt idx="308">
                  <c:v>94</c:v>
                </c:pt>
                <c:pt idx="309">
                  <c:v>94</c:v>
                </c:pt>
                <c:pt idx="310">
                  <c:v>94</c:v>
                </c:pt>
                <c:pt idx="311">
                  <c:v>94</c:v>
                </c:pt>
                <c:pt idx="312">
                  <c:v>94</c:v>
                </c:pt>
                <c:pt idx="313">
                  <c:v>94</c:v>
                </c:pt>
                <c:pt idx="314">
                  <c:v>94</c:v>
                </c:pt>
                <c:pt idx="315">
                  <c:v>94</c:v>
                </c:pt>
                <c:pt idx="316">
                  <c:v>94</c:v>
                </c:pt>
                <c:pt idx="317">
                  <c:v>94</c:v>
                </c:pt>
                <c:pt idx="318">
                  <c:v>94</c:v>
                </c:pt>
                <c:pt idx="319">
                  <c:v>94</c:v>
                </c:pt>
                <c:pt idx="320">
                  <c:v>94</c:v>
                </c:pt>
                <c:pt idx="321">
                  <c:v>94</c:v>
                </c:pt>
                <c:pt idx="322">
                  <c:v>94</c:v>
                </c:pt>
                <c:pt idx="323">
                  <c:v>94</c:v>
                </c:pt>
                <c:pt idx="324">
                  <c:v>94</c:v>
                </c:pt>
                <c:pt idx="325">
                  <c:v>94</c:v>
                </c:pt>
                <c:pt idx="326">
                  <c:v>94</c:v>
                </c:pt>
                <c:pt idx="327">
                  <c:v>94</c:v>
                </c:pt>
                <c:pt idx="328">
                  <c:v>94</c:v>
                </c:pt>
                <c:pt idx="329">
                  <c:v>94</c:v>
                </c:pt>
                <c:pt idx="330">
                  <c:v>94</c:v>
                </c:pt>
                <c:pt idx="331">
                  <c:v>94</c:v>
                </c:pt>
                <c:pt idx="332">
                  <c:v>94</c:v>
                </c:pt>
                <c:pt idx="333">
                  <c:v>94</c:v>
                </c:pt>
                <c:pt idx="334">
                  <c:v>94</c:v>
                </c:pt>
                <c:pt idx="335">
                  <c:v>94</c:v>
                </c:pt>
                <c:pt idx="336">
                  <c:v>94</c:v>
                </c:pt>
                <c:pt idx="337">
                  <c:v>94</c:v>
                </c:pt>
                <c:pt idx="338">
                  <c:v>94</c:v>
                </c:pt>
                <c:pt idx="339">
                  <c:v>94</c:v>
                </c:pt>
                <c:pt idx="340">
                  <c:v>94</c:v>
                </c:pt>
                <c:pt idx="341">
                  <c:v>94</c:v>
                </c:pt>
                <c:pt idx="342">
                  <c:v>94</c:v>
                </c:pt>
                <c:pt idx="343">
                  <c:v>94</c:v>
                </c:pt>
                <c:pt idx="344">
                  <c:v>94</c:v>
                </c:pt>
                <c:pt idx="345">
                  <c:v>94</c:v>
                </c:pt>
                <c:pt idx="346">
                  <c:v>94</c:v>
                </c:pt>
                <c:pt idx="347">
                  <c:v>94</c:v>
                </c:pt>
                <c:pt idx="348">
                  <c:v>94</c:v>
                </c:pt>
                <c:pt idx="349">
                  <c:v>94</c:v>
                </c:pt>
                <c:pt idx="350">
                  <c:v>94</c:v>
                </c:pt>
                <c:pt idx="351">
                  <c:v>94</c:v>
                </c:pt>
                <c:pt idx="352">
                  <c:v>94</c:v>
                </c:pt>
                <c:pt idx="353">
                  <c:v>94</c:v>
                </c:pt>
                <c:pt idx="354">
                  <c:v>94</c:v>
                </c:pt>
                <c:pt idx="355">
                  <c:v>94</c:v>
                </c:pt>
                <c:pt idx="356">
                  <c:v>94</c:v>
                </c:pt>
                <c:pt idx="357">
                  <c:v>94</c:v>
                </c:pt>
                <c:pt idx="358">
                  <c:v>94</c:v>
                </c:pt>
                <c:pt idx="359">
                  <c:v>94</c:v>
                </c:pt>
                <c:pt idx="360">
                  <c:v>94</c:v>
                </c:pt>
                <c:pt idx="361">
                  <c:v>94</c:v>
                </c:pt>
                <c:pt idx="362">
                  <c:v>94</c:v>
                </c:pt>
                <c:pt idx="363">
                  <c:v>94</c:v>
                </c:pt>
                <c:pt idx="364">
                  <c:v>94</c:v>
                </c:pt>
                <c:pt idx="365">
                  <c:v>94</c:v>
                </c:pt>
                <c:pt idx="366">
                  <c:v>94</c:v>
                </c:pt>
                <c:pt idx="367">
                  <c:v>94</c:v>
                </c:pt>
                <c:pt idx="368">
                  <c:v>94</c:v>
                </c:pt>
                <c:pt idx="369">
                  <c:v>94</c:v>
                </c:pt>
                <c:pt idx="370">
                  <c:v>94</c:v>
                </c:pt>
                <c:pt idx="371">
                  <c:v>94</c:v>
                </c:pt>
                <c:pt idx="372">
                  <c:v>94</c:v>
                </c:pt>
                <c:pt idx="373">
                  <c:v>94</c:v>
                </c:pt>
                <c:pt idx="374">
                  <c:v>94</c:v>
                </c:pt>
                <c:pt idx="375">
                  <c:v>94</c:v>
                </c:pt>
                <c:pt idx="376">
                  <c:v>94</c:v>
                </c:pt>
                <c:pt idx="377">
                  <c:v>94</c:v>
                </c:pt>
                <c:pt idx="378">
                  <c:v>94</c:v>
                </c:pt>
                <c:pt idx="379">
                  <c:v>94</c:v>
                </c:pt>
                <c:pt idx="380">
                  <c:v>94</c:v>
                </c:pt>
                <c:pt idx="381">
                  <c:v>94</c:v>
                </c:pt>
                <c:pt idx="382">
                  <c:v>94</c:v>
                </c:pt>
                <c:pt idx="383">
                  <c:v>94</c:v>
                </c:pt>
                <c:pt idx="384">
                  <c:v>94</c:v>
                </c:pt>
                <c:pt idx="385">
                  <c:v>94</c:v>
                </c:pt>
                <c:pt idx="386">
                  <c:v>94</c:v>
                </c:pt>
                <c:pt idx="387">
                  <c:v>94</c:v>
                </c:pt>
                <c:pt idx="388">
                  <c:v>94</c:v>
                </c:pt>
                <c:pt idx="389">
                  <c:v>94</c:v>
                </c:pt>
                <c:pt idx="390">
                  <c:v>94</c:v>
                </c:pt>
                <c:pt idx="391">
                  <c:v>94</c:v>
                </c:pt>
                <c:pt idx="392">
                  <c:v>94</c:v>
                </c:pt>
                <c:pt idx="393">
                  <c:v>94</c:v>
                </c:pt>
                <c:pt idx="394">
                  <c:v>94</c:v>
                </c:pt>
                <c:pt idx="395">
                  <c:v>94</c:v>
                </c:pt>
                <c:pt idx="396">
                  <c:v>94</c:v>
                </c:pt>
                <c:pt idx="397">
                  <c:v>94</c:v>
                </c:pt>
                <c:pt idx="398">
                  <c:v>94</c:v>
                </c:pt>
                <c:pt idx="399">
                  <c:v>94</c:v>
                </c:pt>
                <c:pt idx="400">
                  <c:v>94</c:v>
                </c:pt>
                <c:pt idx="401">
                  <c:v>94</c:v>
                </c:pt>
                <c:pt idx="402">
                  <c:v>94</c:v>
                </c:pt>
                <c:pt idx="403">
                  <c:v>94</c:v>
                </c:pt>
                <c:pt idx="404">
                  <c:v>94</c:v>
                </c:pt>
                <c:pt idx="405">
                  <c:v>94</c:v>
                </c:pt>
                <c:pt idx="406">
                  <c:v>94</c:v>
                </c:pt>
                <c:pt idx="407">
                  <c:v>94</c:v>
                </c:pt>
                <c:pt idx="408">
                  <c:v>94</c:v>
                </c:pt>
                <c:pt idx="409">
                  <c:v>94</c:v>
                </c:pt>
                <c:pt idx="410">
                  <c:v>94</c:v>
                </c:pt>
                <c:pt idx="411">
                  <c:v>94</c:v>
                </c:pt>
                <c:pt idx="412">
                  <c:v>94</c:v>
                </c:pt>
                <c:pt idx="413">
                  <c:v>94</c:v>
                </c:pt>
                <c:pt idx="414">
                  <c:v>94</c:v>
                </c:pt>
                <c:pt idx="415">
                  <c:v>94</c:v>
                </c:pt>
                <c:pt idx="416">
                  <c:v>94</c:v>
                </c:pt>
                <c:pt idx="417">
                  <c:v>94</c:v>
                </c:pt>
                <c:pt idx="418">
                  <c:v>94</c:v>
                </c:pt>
                <c:pt idx="419">
                  <c:v>94</c:v>
                </c:pt>
                <c:pt idx="420">
                  <c:v>94</c:v>
                </c:pt>
                <c:pt idx="421">
                  <c:v>94</c:v>
                </c:pt>
                <c:pt idx="422">
                  <c:v>94</c:v>
                </c:pt>
                <c:pt idx="423">
                  <c:v>94</c:v>
                </c:pt>
                <c:pt idx="424">
                  <c:v>94</c:v>
                </c:pt>
                <c:pt idx="425">
                  <c:v>94</c:v>
                </c:pt>
                <c:pt idx="426">
                  <c:v>94</c:v>
                </c:pt>
                <c:pt idx="427">
                  <c:v>94</c:v>
                </c:pt>
                <c:pt idx="428">
                  <c:v>94</c:v>
                </c:pt>
                <c:pt idx="429">
                  <c:v>94</c:v>
                </c:pt>
                <c:pt idx="430">
                  <c:v>94</c:v>
                </c:pt>
                <c:pt idx="431">
                  <c:v>94</c:v>
                </c:pt>
                <c:pt idx="432">
                  <c:v>94</c:v>
                </c:pt>
                <c:pt idx="433">
                  <c:v>94</c:v>
                </c:pt>
                <c:pt idx="434">
                  <c:v>94</c:v>
                </c:pt>
                <c:pt idx="435">
                  <c:v>94</c:v>
                </c:pt>
                <c:pt idx="436">
                  <c:v>94</c:v>
                </c:pt>
                <c:pt idx="437">
                  <c:v>94</c:v>
                </c:pt>
                <c:pt idx="438">
                  <c:v>94</c:v>
                </c:pt>
                <c:pt idx="439">
                  <c:v>94</c:v>
                </c:pt>
                <c:pt idx="440">
                  <c:v>94</c:v>
                </c:pt>
                <c:pt idx="441">
                  <c:v>94</c:v>
                </c:pt>
                <c:pt idx="442">
                  <c:v>94</c:v>
                </c:pt>
                <c:pt idx="443">
                  <c:v>94</c:v>
                </c:pt>
                <c:pt idx="444">
                  <c:v>94</c:v>
                </c:pt>
                <c:pt idx="445">
                  <c:v>94</c:v>
                </c:pt>
                <c:pt idx="446">
                  <c:v>94</c:v>
                </c:pt>
                <c:pt idx="447">
                  <c:v>94</c:v>
                </c:pt>
                <c:pt idx="448">
                  <c:v>94</c:v>
                </c:pt>
                <c:pt idx="449">
                  <c:v>94</c:v>
                </c:pt>
                <c:pt idx="450">
                  <c:v>94</c:v>
                </c:pt>
                <c:pt idx="451">
                  <c:v>94</c:v>
                </c:pt>
                <c:pt idx="452">
                  <c:v>94</c:v>
                </c:pt>
                <c:pt idx="453">
                  <c:v>94</c:v>
                </c:pt>
                <c:pt idx="454">
                  <c:v>94</c:v>
                </c:pt>
                <c:pt idx="455">
                  <c:v>94</c:v>
                </c:pt>
                <c:pt idx="456">
                  <c:v>94</c:v>
                </c:pt>
                <c:pt idx="457">
                  <c:v>94</c:v>
                </c:pt>
                <c:pt idx="458">
                  <c:v>94</c:v>
                </c:pt>
                <c:pt idx="459">
                  <c:v>94</c:v>
                </c:pt>
                <c:pt idx="460">
                  <c:v>94</c:v>
                </c:pt>
                <c:pt idx="461">
                  <c:v>94</c:v>
                </c:pt>
                <c:pt idx="462">
                  <c:v>94</c:v>
                </c:pt>
                <c:pt idx="463">
                  <c:v>94</c:v>
                </c:pt>
                <c:pt idx="464">
                  <c:v>94</c:v>
                </c:pt>
                <c:pt idx="465">
                  <c:v>94</c:v>
                </c:pt>
                <c:pt idx="466">
                  <c:v>94</c:v>
                </c:pt>
                <c:pt idx="467">
                  <c:v>94</c:v>
                </c:pt>
                <c:pt idx="468">
                  <c:v>94</c:v>
                </c:pt>
                <c:pt idx="469">
                  <c:v>94</c:v>
                </c:pt>
                <c:pt idx="470">
                  <c:v>94</c:v>
                </c:pt>
                <c:pt idx="471">
                  <c:v>94</c:v>
                </c:pt>
                <c:pt idx="472">
                  <c:v>94</c:v>
                </c:pt>
                <c:pt idx="473">
                  <c:v>94</c:v>
                </c:pt>
                <c:pt idx="474">
                  <c:v>94</c:v>
                </c:pt>
                <c:pt idx="475">
                  <c:v>94</c:v>
                </c:pt>
                <c:pt idx="476">
                  <c:v>94</c:v>
                </c:pt>
                <c:pt idx="477">
                  <c:v>94</c:v>
                </c:pt>
                <c:pt idx="478">
                  <c:v>94</c:v>
                </c:pt>
                <c:pt idx="479">
                  <c:v>94</c:v>
                </c:pt>
                <c:pt idx="480">
                  <c:v>94</c:v>
                </c:pt>
                <c:pt idx="481">
                  <c:v>94</c:v>
                </c:pt>
                <c:pt idx="482">
                  <c:v>94</c:v>
                </c:pt>
                <c:pt idx="483">
                  <c:v>94</c:v>
                </c:pt>
                <c:pt idx="484">
                  <c:v>94</c:v>
                </c:pt>
                <c:pt idx="485">
                  <c:v>94</c:v>
                </c:pt>
                <c:pt idx="486">
                  <c:v>94</c:v>
                </c:pt>
                <c:pt idx="487">
                  <c:v>94</c:v>
                </c:pt>
                <c:pt idx="488">
                  <c:v>94</c:v>
                </c:pt>
                <c:pt idx="489">
                  <c:v>94</c:v>
                </c:pt>
                <c:pt idx="490">
                  <c:v>94</c:v>
                </c:pt>
                <c:pt idx="491">
                  <c:v>94</c:v>
                </c:pt>
                <c:pt idx="492">
                  <c:v>94</c:v>
                </c:pt>
                <c:pt idx="493">
                  <c:v>94</c:v>
                </c:pt>
                <c:pt idx="494">
                  <c:v>94</c:v>
                </c:pt>
                <c:pt idx="495">
                  <c:v>94</c:v>
                </c:pt>
                <c:pt idx="496">
                  <c:v>94</c:v>
                </c:pt>
                <c:pt idx="497">
                  <c:v>94</c:v>
                </c:pt>
                <c:pt idx="498">
                  <c:v>94</c:v>
                </c:pt>
                <c:pt idx="499">
                  <c:v>94</c:v>
                </c:pt>
                <c:pt idx="500">
                  <c:v>94</c:v>
                </c:pt>
                <c:pt idx="501">
                  <c:v>94</c:v>
                </c:pt>
                <c:pt idx="502">
                  <c:v>94</c:v>
                </c:pt>
                <c:pt idx="503">
                  <c:v>94</c:v>
                </c:pt>
                <c:pt idx="504">
                  <c:v>94</c:v>
                </c:pt>
                <c:pt idx="505">
                  <c:v>94</c:v>
                </c:pt>
                <c:pt idx="506">
                  <c:v>94</c:v>
                </c:pt>
                <c:pt idx="507">
                  <c:v>94</c:v>
                </c:pt>
                <c:pt idx="508">
                  <c:v>94</c:v>
                </c:pt>
                <c:pt idx="509">
                  <c:v>94</c:v>
                </c:pt>
                <c:pt idx="510">
                  <c:v>94</c:v>
                </c:pt>
                <c:pt idx="511">
                  <c:v>94</c:v>
                </c:pt>
                <c:pt idx="512">
                  <c:v>94</c:v>
                </c:pt>
                <c:pt idx="513">
                  <c:v>94</c:v>
                </c:pt>
                <c:pt idx="514">
                  <c:v>94</c:v>
                </c:pt>
                <c:pt idx="515">
                  <c:v>94</c:v>
                </c:pt>
                <c:pt idx="516">
                  <c:v>94</c:v>
                </c:pt>
                <c:pt idx="517">
                  <c:v>94</c:v>
                </c:pt>
                <c:pt idx="518">
                  <c:v>94</c:v>
                </c:pt>
                <c:pt idx="519">
                  <c:v>94</c:v>
                </c:pt>
                <c:pt idx="520">
                  <c:v>94</c:v>
                </c:pt>
                <c:pt idx="521">
                  <c:v>94</c:v>
                </c:pt>
                <c:pt idx="522">
                  <c:v>94</c:v>
                </c:pt>
                <c:pt idx="523">
                  <c:v>94</c:v>
                </c:pt>
                <c:pt idx="524">
                  <c:v>94</c:v>
                </c:pt>
                <c:pt idx="525">
                  <c:v>94</c:v>
                </c:pt>
                <c:pt idx="526">
                  <c:v>94</c:v>
                </c:pt>
                <c:pt idx="527">
                  <c:v>94</c:v>
                </c:pt>
                <c:pt idx="528">
                  <c:v>94</c:v>
                </c:pt>
                <c:pt idx="529">
                  <c:v>94</c:v>
                </c:pt>
                <c:pt idx="530">
                  <c:v>93</c:v>
                </c:pt>
                <c:pt idx="531">
                  <c:v>93</c:v>
                </c:pt>
                <c:pt idx="532">
                  <c:v>93</c:v>
                </c:pt>
                <c:pt idx="533">
                  <c:v>93</c:v>
                </c:pt>
                <c:pt idx="534">
                  <c:v>93</c:v>
                </c:pt>
                <c:pt idx="535">
                  <c:v>93</c:v>
                </c:pt>
                <c:pt idx="536">
                  <c:v>93</c:v>
                </c:pt>
                <c:pt idx="537">
                  <c:v>93</c:v>
                </c:pt>
                <c:pt idx="538">
                  <c:v>93</c:v>
                </c:pt>
                <c:pt idx="539">
                  <c:v>93</c:v>
                </c:pt>
                <c:pt idx="540">
                  <c:v>93</c:v>
                </c:pt>
                <c:pt idx="541">
                  <c:v>93</c:v>
                </c:pt>
                <c:pt idx="542">
                  <c:v>93</c:v>
                </c:pt>
                <c:pt idx="543">
                  <c:v>93</c:v>
                </c:pt>
                <c:pt idx="544">
                  <c:v>93</c:v>
                </c:pt>
                <c:pt idx="545">
                  <c:v>93</c:v>
                </c:pt>
                <c:pt idx="546">
                  <c:v>93</c:v>
                </c:pt>
                <c:pt idx="547">
                  <c:v>93</c:v>
                </c:pt>
                <c:pt idx="548">
                  <c:v>93</c:v>
                </c:pt>
                <c:pt idx="549">
                  <c:v>93</c:v>
                </c:pt>
                <c:pt idx="550">
                  <c:v>93</c:v>
                </c:pt>
                <c:pt idx="551">
                  <c:v>93</c:v>
                </c:pt>
                <c:pt idx="552">
                  <c:v>93</c:v>
                </c:pt>
                <c:pt idx="553">
                  <c:v>93</c:v>
                </c:pt>
                <c:pt idx="554">
                  <c:v>93</c:v>
                </c:pt>
                <c:pt idx="555">
                  <c:v>93</c:v>
                </c:pt>
                <c:pt idx="556">
                  <c:v>93</c:v>
                </c:pt>
                <c:pt idx="557">
                  <c:v>93</c:v>
                </c:pt>
                <c:pt idx="558">
                  <c:v>93</c:v>
                </c:pt>
                <c:pt idx="559">
                  <c:v>93</c:v>
                </c:pt>
                <c:pt idx="560">
                  <c:v>93</c:v>
                </c:pt>
                <c:pt idx="561">
                  <c:v>93</c:v>
                </c:pt>
                <c:pt idx="562">
                  <c:v>93</c:v>
                </c:pt>
                <c:pt idx="563">
                  <c:v>93</c:v>
                </c:pt>
                <c:pt idx="564">
                  <c:v>92</c:v>
                </c:pt>
                <c:pt idx="565">
                  <c:v>92</c:v>
                </c:pt>
                <c:pt idx="566">
                  <c:v>92</c:v>
                </c:pt>
                <c:pt idx="567">
                  <c:v>92</c:v>
                </c:pt>
                <c:pt idx="568">
                  <c:v>93</c:v>
                </c:pt>
                <c:pt idx="569">
                  <c:v>92</c:v>
                </c:pt>
                <c:pt idx="570">
                  <c:v>92</c:v>
                </c:pt>
                <c:pt idx="571">
                  <c:v>92</c:v>
                </c:pt>
                <c:pt idx="572">
                  <c:v>92</c:v>
                </c:pt>
                <c:pt idx="573">
                  <c:v>92</c:v>
                </c:pt>
                <c:pt idx="574">
                  <c:v>92</c:v>
                </c:pt>
                <c:pt idx="575">
                  <c:v>92</c:v>
                </c:pt>
                <c:pt idx="576">
                  <c:v>92</c:v>
                </c:pt>
                <c:pt idx="577">
                  <c:v>92</c:v>
                </c:pt>
                <c:pt idx="578">
                  <c:v>92</c:v>
                </c:pt>
                <c:pt idx="579">
                  <c:v>92</c:v>
                </c:pt>
                <c:pt idx="580">
                  <c:v>92</c:v>
                </c:pt>
                <c:pt idx="581">
                  <c:v>92</c:v>
                </c:pt>
                <c:pt idx="582">
                  <c:v>92</c:v>
                </c:pt>
                <c:pt idx="583">
                  <c:v>92</c:v>
                </c:pt>
                <c:pt idx="584">
                  <c:v>92</c:v>
                </c:pt>
                <c:pt idx="585">
                  <c:v>92</c:v>
                </c:pt>
                <c:pt idx="586">
                  <c:v>92</c:v>
                </c:pt>
                <c:pt idx="587">
                  <c:v>92</c:v>
                </c:pt>
                <c:pt idx="588">
                  <c:v>91</c:v>
                </c:pt>
                <c:pt idx="589">
                  <c:v>91</c:v>
                </c:pt>
                <c:pt idx="590">
                  <c:v>91</c:v>
                </c:pt>
                <c:pt idx="591">
                  <c:v>91</c:v>
                </c:pt>
                <c:pt idx="592">
                  <c:v>91</c:v>
                </c:pt>
                <c:pt idx="593">
                  <c:v>91</c:v>
                </c:pt>
                <c:pt idx="594">
                  <c:v>91</c:v>
                </c:pt>
                <c:pt idx="595">
                  <c:v>91</c:v>
                </c:pt>
                <c:pt idx="596">
                  <c:v>91</c:v>
                </c:pt>
                <c:pt idx="597">
                  <c:v>91</c:v>
                </c:pt>
                <c:pt idx="598">
                  <c:v>91</c:v>
                </c:pt>
                <c:pt idx="599">
                  <c:v>91</c:v>
                </c:pt>
                <c:pt idx="600">
                  <c:v>91</c:v>
                </c:pt>
                <c:pt idx="601">
                  <c:v>91</c:v>
                </c:pt>
                <c:pt idx="602">
                  <c:v>90</c:v>
                </c:pt>
                <c:pt idx="603">
                  <c:v>90</c:v>
                </c:pt>
                <c:pt idx="604">
                  <c:v>90</c:v>
                </c:pt>
                <c:pt idx="605">
                  <c:v>90</c:v>
                </c:pt>
                <c:pt idx="606">
                  <c:v>90</c:v>
                </c:pt>
                <c:pt idx="607">
                  <c:v>90</c:v>
                </c:pt>
                <c:pt idx="608">
                  <c:v>90</c:v>
                </c:pt>
                <c:pt idx="609">
                  <c:v>90</c:v>
                </c:pt>
                <c:pt idx="610">
                  <c:v>89</c:v>
                </c:pt>
                <c:pt idx="611">
                  <c:v>90</c:v>
                </c:pt>
                <c:pt idx="612">
                  <c:v>90</c:v>
                </c:pt>
                <c:pt idx="613">
                  <c:v>89</c:v>
                </c:pt>
                <c:pt idx="614">
                  <c:v>89</c:v>
                </c:pt>
                <c:pt idx="615">
                  <c:v>89</c:v>
                </c:pt>
                <c:pt idx="616">
                  <c:v>89</c:v>
                </c:pt>
                <c:pt idx="617">
                  <c:v>89</c:v>
                </c:pt>
                <c:pt idx="618">
                  <c:v>89</c:v>
                </c:pt>
                <c:pt idx="619">
                  <c:v>89</c:v>
                </c:pt>
                <c:pt idx="620">
                  <c:v>89</c:v>
                </c:pt>
                <c:pt idx="621">
                  <c:v>89</c:v>
                </c:pt>
                <c:pt idx="622">
                  <c:v>89</c:v>
                </c:pt>
                <c:pt idx="623">
                  <c:v>89</c:v>
                </c:pt>
                <c:pt idx="624">
                  <c:v>88</c:v>
                </c:pt>
                <c:pt idx="625">
                  <c:v>88</c:v>
                </c:pt>
                <c:pt idx="626">
                  <c:v>88</c:v>
                </c:pt>
                <c:pt idx="627">
                  <c:v>88</c:v>
                </c:pt>
                <c:pt idx="628">
                  <c:v>88</c:v>
                </c:pt>
                <c:pt idx="629">
                  <c:v>88</c:v>
                </c:pt>
                <c:pt idx="630">
                  <c:v>88</c:v>
                </c:pt>
                <c:pt idx="631">
                  <c:v>88</c:v>
                </c:pt>
                <c:pt idx="632">
                  <c:v>87</c:v>
                </c:pt>
                <c:pt idx="633">
                  <c:v>87</c:v>
                </c:pt>
                <c:pt idx="634">
                  <c:v>87</c:v>
                </c:pt>
                <c:pt idx="635">
                  <c:v>87</c:v>
                </c:pt>
                <c:pt idx="636">
                  <c:v>87</c:v>
                </c:pt>
                <c:pt idx="637">
                  <c:v>87</c:v>
                </c:pt>
                <c:pt idx="638">
                  <c:v>87</c:v>
                </c:pt>
                <c:pt idx="639">
                  <c:v>87</c:v>
                </c:pt>
                <c:pt idx="640">
                  <c:v>87</c:v>
                </c:pt>
                <c:pt idx="641">
                  <c:v>87</c:v>
                </c:pt>
                <c:pt idx="642">
                  <c:v>87</c:v>
                </c:pt>
                <c:pt idx="643">
                  <c:v>87</c:v>
                </c:pt>
                <c:pt idx="644">
                  <c:v>87</c:v>
                </c:pt>
                <c:pt idx="645">
                  <c:v>87</c:v>
                </c:pt>
                <c:pt idx="646">
                  <c:v>86</c:v>
                </c:pt>
                <c:pt idx="647">
                  <c:v>87</c:v>
                </c:pt>
                <c:pt idx="648">
                  <c:v>86</c:v>
                </c:pt>
                <c:pt idx="649">
                  <c:v>86</c:v>
                </c:pt>
                <c:pt idx="650">
                  <c:v>86</c:v>
                </c:pt>
                <c:pt idx="651">
                  <c:v>86</c:v>
                </c:pt>
                <c:pt idx="652">
                  <c:v>86</c:v>
                </c:pt>
                <c:pt idx="653">
                  <c:v>86</c:v>
                </c:pt>
                <c:pt idx="654">
                  <c:v>86</c:v>
                </c:pt>
                <c:pt idx="655">
                  <c:v>86</c:v>
                </c:pt>
                <c:pt idx="656">
                  <c:v>86</c:v>
                </c:pt>
                <c:pt idx="657">
                  <c:v>86</c:v>
                </c:pt>
                <c:pt idx="658">
                  <c:v>85</c:v>
                </c:pt>
                <c:pt idx="659">
                  <c:v>86</c:v>
                </c:pt>
                <c:pt idx="660">
                  <c:v>85</c:v>
                </c:pt>
                <c:pt idx="661">
                  <c:v>85</c:v>
                </c:pt>
                <c:pt idx="662">
                  <c:v>85</c:v>
                </c:pt>
                <c:pt idx="663">
                  <c:v>85</c:v>
                </c:pt>
                <c:pt idx="664">
                  <c:v>85</c:v>
                </c:pt>
                <c:pt idx="665">
                  <c:v>85</c:v>
                </c:pt>
                <c:pt idx="666">
                  <c:v>85</c:v>
                </c:pt>
                <c:pt idx="667">
                  <c:v>84</c:v>
                </c:pt>
                <c:pt idx="668">
                  <c:v>84</c:v>
                </c:pt>
                <c:pt idx="669">
                  <c:v>83</c:v>
                </c:pt>
                <c:pt idx="670">
                  <c:v>83</c:v>
                </c:pt>
                <c:pt idx="671">
                  <c:v>83</c:v>
                </c:pt>
                <c:pt idx="672">
                  <c:v>83</c:v>
                </c:pt>
                <c:pt idx="673">
                  <c:v>82</c:v>
                </c:pt>
                <c:pt idx="674">
                  <c:v>82</c:v>
                </c:pt>
                <c:pt idx="675">
                  <c:v>82</c:v>
                </c:pt>
                <c:pt idx="676">
                  <c:v>82</c:v>
                </c:pt>
                <c:pt idx="677">
                  <c:v>82</c:v>
                </c:pt>
                <c:pt idx="678">
                  <c:v>81</c:v>
                </c:pt>
                <c:pt idx="679">
                  <c:v>81</c:v>
                </c:pt>
                <c:pt idx="680">
                  <c:v>80</c:v>
                </c:pt>
                <c:pt idx="681">
                  <c:v>80</c:v>
                </c:pt>
                <c:pt idx="682">
                  <c:v>80</c:v>
                </c:pt>
                <c:pt idx="683">
                  <c:v>80</c:v>
                </c:pt>
                <c:pt idx="684">
                  <c:v>80</c:v>
                </c:pt>
                <c:pt idx="685">
                  <c:v>80</c:v>
                </c:pt>
                <c:pt idx="686">
                  <c:v>80</c:v>
                </c:pt>
                <c:pt idx="687">
                  <c:v>80</c:v>
                </c:pt>
                <c:pt idx="688">
                  <c:v>80</c:v>
                </c:pt>
                <c:pt idx="689">
                  <c:v>80</c:v>
                </c:pt>
                <c:pt idx="690">
                  <c:v>80</c:v>
                </c:pt>
                <c:pt idx="691">
                  <c:v>80</c:v>
                </c:pt>
                <c:pt idx="692">
                  <c:v>80</c:v>
                </c:pt>
                <c:pt idx="693">
                  <c:v>80</c:v>
                </c:pt>
                <c:pt idx="694">
                  <c:v>80</c:v>
                </c:pt>
                <c:pt idx="695">
                  <c:v>80</c:v>
                </c:pt>
                <c:pt idx="696">
                  <c:v>80</c:v>
                </c:pt>
                <c:pt idx="697">
                  <c:v>80</c:v>
                </c:pt>
                <c:pt idx="698">
                  <c:v>80</c:v>
                </c:pt>
                <c:pt idx="699">
                  <c:v>80</c:v>
                </c:pt>
                <c:pt idx="700">
                  <c:v>80</c:v>
                </c:pt>
                <c:pt idx="701">
                  <c:v>80</c:v>
                </c:pt>
                <c:pt idx="702">
                  <c:v>80</c:v>
                </c:pt>
                <c:pt idx="703">
                  <c:v>80</c:v>
                </c:pt>
                <c:pt idx="704">
                  <c:v>80</c:v>
                </c:pt>
                <c:pt idx="705">
                  <c:v>80</c:v>
                </c:pt>
                <c:pt idx="706">
                  <c:v>80</c:v>
                </c:pt>
                <c:pt idx="707">
                  <c:v>80</c:v>
                </c:pt>
                <c:pt idx="708">
                  <c:v>80</c:v>
                </c:pt>
                <c:pt idx="709">
                  <c:v>80</c:v>
                </c:pt>
                <c:pt idx="710">
                  <c:v>80</c:v>
                </c:pt>
                <c:pt idx="711">
                  <c:v>80</c:v>
                </c:pt>
                <c:pt idx="712">
                  <c:v>80</c:v>
                </c:pt>
                <c:pt idx="713">
                  <c:v>80</c:v>
                </c:pt>
                <c:pt idx="714">
                  <c:v>80</c:v>
                </c:pt>
                <c:pt idx="715">
                  <c:v>80</c:v>
                </c:pt>
                <c:pt idx="716">
                  <c:v>80</c:v>
                </c:pt>
                <c:pt idx="717">
                  <c:v>80</c:v>
                </c:pt>
                <c:pt idx="718">
                  <c:v>80</c:v>
                </c:pt>
                <c:pt idx="719">
                  <c:v>80</c:v>
                </c:pt>
                <c:pt idx="720">
                  <c:v>80</c:v>
                </c:pt>
                <c:pt idx="721">
                  <c:v>80</c:v>
                </c:pt>
                <c:pt idx="722">
                  <c:v>80</c:v>
                </c:pt>
                <c:pt idx="723">
                  <c:v>80</c:v>
                </c:pt>
                <c:pt idx="724">
                  <c:v>80</c:v>
                </c:pt>
                <c:pt idx="725">
                  <c:v>80</c:v>
                </c:pt>
                <c:pt idx="726">
                  <c:v>80</c:v>
                </c:pt>
                <c:pt idx="727">
                  <c:v>80</c:v>
                </c:pt>
                <c:pt idx="728">
                  <c:v>80</c:v>
                </c:pt>
                <c:pt idx="729">
                  <c:v>80</c:v>
                </c:pt>
                <c:pt idx="730">
                  <c:v>80</c:v>
                </c:pt>
                <c:pt idx="731">
                  <c:v>80</c:v>
                </c:pt>
                <c:pt idx="732">
                  <c:v>80</c:v>
                </c:pt>
                <c:pt idx="733">
                  <c:v>80</c:v>
                </c:pt>
                <c:pt idx="734">
                  <c:v>80</c:v>
                </c:pt>
                <c:pt idx="735">
                  <c:v>80</c:v>
                </c:pt>
                <c:pt idx="736">
                  <c:v>80</c:v>
                </c:pt>
                <c:pt idx="737">
                  <c:v>80</c:v>
                </c:pt>
                <c:pt idx="738">
                  <c:v>80</c:v>
                </c:pt>
                <c:pt idx="739">
                  <c:v>80</c:v>
                </c:pt>
                <c:pt idx="740">
                  <c:v>80</c:v>
                </c:pt>
                <c:pt idx="741">
                  <c:v>80</c:v>
                </c:pt>
                <c:pt idx="742">
                  <c:v>80</c:v>
                </c:pt>
                <c:pt idx="743">
                  <c:v>80</c:v>
                </c:pt>
                <c:pt idx="744">
                  <c:v>80</c:v>
                </c:pt>
                <c:pt idx="745">
                  <c:v>80</c:v>
                </c:pt>
                <c:pt idx="746">
                  <c:v>80</c:v>
                </c:pt>
                <c:pt idx="747">
                  <c:v>80</c:v>
                </c:pt>
                <c:pt idx="748">
                  <c:v>80</c:v>
                </c:pt>
                <c:pt idx="749">
                  <c:v>80</c:v>
                </c:pt>
                <c:pt idx="750">
                  <c:v>80</c:v>
                </c:pt>
                <c:pt idx="751">
                  <c:v>80</c:v>
                </c:pt>
                <c:pt idx="752">
                  <c:v>80</c:v>
                </c:pt>
                <c:pt idx="753">
                  <c:v>80</c:v>
                </c:pt>
                <c:pt idx="754">
                  <c:v>80</c:v>
                </c:pt>
                <c:pt idx="755">
                  <c:v>80</c:v>
                </c:pt>
                <c:pt idx="756">
                  <c:v>80</c:v>
                </c:pt>
                <c:pt idx="757">
                  <c:v>80</c:v>
                </c:pt>
                <c:pt idx="758">
                  <c:v>80</c:v>
                </c:pt>
                <c:pt idx="759">
                  <c:v>80</c:v>
                </c:pt>
                <c:pt idx="760">
                  <c:v>80</c:v>
                </c:pt>
                <c:pt idx="761">
                  <c:v>80</c:v>
                </c:pt>
                <c:pt idx="762">
                  <c:v>80</c:v>
                </c:pt>
                <c:pt idx="763">
                  <c:v>80</c:v>
                </c:pt>
                <c:pt idx="764">
                  <c:v>80</c:v>
                </c:pt>
                <c:pt idx="765">
                  <c:v>80</c:v>
                </c:pt>
                <c:pt idx="766">
                  <c:v>80</c:v>
                </c:pt>
                <c:pt idx="767">
                  <c:v>80</c:v>
                </c:pt>
                <c:pt idx="768">
                  <c:v>80</c:v>
                </c:pt>
                <c:pt idx="769">
                  <c:v>80</c:v>
                </c:pt>
                <c:pt idx="770">
                  <c:v>80</c:v>
                </c:pt>
                <c:pt idx="771">
                  <c:v>80</c:v>
                </c:pt>
                <c:pt idx="772">
                  <c:v>80</c:v>
                </c:pt>
                <c:pt idx="773">
                  <c:v>80</c:v>
                </c:pt>
                <c:pt idx="774">
                  <c:v>80</c:v>
                </c:pt>
                <c:pt idx="775">
                  <c:v>80</c:v>
                </c:pt>
                <c:pt idx="776">
                  <c:v>80</c:v>
                </c:pt>
                <c:pt idx="777">
                  <c:v>80</c:v>
                </c:pt>
                <c:pt idx="778">
                  <c:v>75</c:v>
                </c:pt>
                <c:pt idx="779">
                  <c:v>75</c:v>
                </c:pt>
                <c:pt idx="780">
                  <c:v>74</c:v>
                </c:pt>
                <c:pt idx="781">
                  <c:v>75</c:v>
                </c:pt>
                <c:pt idx="782">
                  <c:v>74</c:v>
                </c:pt>
                <c:pt idx="783">
                  <c:v>74</c:v>
                </c:pt>
                <c:pt idx="784">
                  <c:v>75</c:v>
                </c:pt>
                <c:pt idx="785">
                  <c:v>75</c:v>
                </c:pt>
                <c:pt idx="786">
                  <c:v>75</c:v>
                </c:pt>
                <c:pt idx="787">
                  <c:v>75</c:v>
                </c:pt>
                <c:pt idx="788">
                  <c:v>75</c:v>
                </c:pt>
                <c:pt idx="789">
                  <c:v>76</c:v>
                </c:pt>
                <c:pt idx="790">
                  <c:v>76</c:v>
                </c:pt>
                <c:pt idx="791">
                  <c:v>76</c:v>
                </c:pt>
                <c:pt idx="792">
                  <c:v>76</c:v>
                </c:pt>
                <c:pt idx="793">
                  <c:v>76</c:v>
                </c:pt>
                <c:pt idx="794">
                  <c:v>76</c:v>
                </c:pt>
                <c:pt idx="795">
                  <c:v>76</c:v>
                </c:pt>
                <c:pt idx="796">
                  <c:v>76</c:v>
                </c:pt>
                <c:pt idx="797">
                  <c:v>76</c:v>
                </c:pt>
                <c:pt idx="798">
                  <c:v>76</c:v>
                </c:pt>
                <c:pt idx="799">
                  <c:v>76</c:v>
                </c:pt>
                <c:pt idx="800">
                  <c:v>76</c:v>
                </c:pt>
                <c:pt idx="801">
                  <c:v>75</c:v>
                </c:pt>
                <c:pt idx="802">
                  <c:v>75</c:v>
                </c:pt>
                <c:pt idx="803">
                  <c:v>75</c:v>
                </c:pt>
                <c:pt idx="804">
                  <c:v>75</c:v>
                </c:pt>
                <c:pt idx="805">
                  <c:v>75</c:v>
                </c:pt>
                <c:pt idx="806">
                  <c:v>75</c:v>
                </c:pt>
                <c:pt idx="807">
                  <c:v>75</c:v>
                </c:pt>
                <c:pt idx="808">
                  <c:v>75</c:v>
                </c:pt>
                <c:pt idx="809">
                  <c:v>75</c:v>
                </c:pt>
                <c:pt idx="810">
                  <c:v>75</c:v>
                </c:pt>
                <c:pt idx="811">
                  <c:v>75</c:v>
                </c:pt>
                <c:pt idx="812">
                  <c:v>75</c:v>
                </c:pt>
                <c:pt idx="813">
                  <c:v>75</c:v>
                </c:pt>
                <c:pt idx="814">
                  <c:v>76</c:v>
                </c:pt>
                <c:pt idx="815">
                  <c:v>76</c:v>
                </c:pt>
                <c:pt idx="816">
                  <c:v>76</c:v>
                </c:pt>
                <c:pt idx="817">
                  <c:v>75</c:v>
                </c:pt>
                <c:pt idx="818">
                  <c:v>75</c:v>
                </c:pt>
                <c:pt idx="819">
                  <c:v>75</c:v>
                </c:pt>
                <c:pt idx="820">
                  <c:v>75</c:v>
                </c:pt>
                <c:pt idx="821">
                  <c:v>74</c:v>
                </c:pt>
                <c:pt idx="822">
                  <c:v>74</c:v>
                </c:pt>
                <c:pt idx="823">
                  <c:v>74</c:v>
                </c:pt>
                <c:pt idx="824">
                  <c:v>74</c:v>
                </c:pt>
                <c:pt idx="825">
                  <c:v>74</c:v>
                </c:pt>
                <c:pt idx="826">
                  <c:v>74</c:v>
                </c:pt>
                <c:pt idx="827">
                  <c:v>75</c:v>
                </c:pt>
                <c:pt idx="828">
                  <c:v>76</c:v>
                </c:pt>
                <c:pt idx="829">
                  <c:v>76</c:v>
                </c:pt>
                <c:pt idx="830">
                  <c:v>76</c:v>
                </c:pt>
                <c:pt idx="831">
                  <c:v>76</c:v>
                </c:pt>
                <c:pt idx="832">
                  <c:v>76</c:v>
                </c:pt>
                <c:pt idx="833">
                  <c:v>75</c:v>
                </c:pt>
                <c:pt idx="834">
                  <c:v>75</c:v>
                </c:pt>
                <c:pt idx="835">
                  <c:v>75</c:v>
                </c:pt>
                <c:pt idx="836">
                  <c:v>75</c:v>
                </c:pt>
                <c:pt idx="837">
                  <c:v>75</c:v>
                </c:pt>
                <c:pt idx="838">
                  <c:v>75</c:v>
                </c:pt>
                <c:pt idx="839">
                  <c:v>75</c:v>
                </c:pt>
                <c:pt idx="840">
                  <c:v>75</c:v>
                </c:pt>
                <c:pt idx="841">
                  <c:v>73</c:v>
                </c:pt>
                <c:pt idx="842">
                  <c:v>73</c:v>
                </c:pt>
                <c:pt idx="843">
                  <c:v>73</c:v>
                </c:pt>
                <c:pt idx="844">
                  <c:v>73</c:v>
                </c:pt>
                <c:pt idx="845">
                  <c:v>73</c:v>
                </c:pt>
                <c:pt idx="846">
                  <c:v>73</c:v>
                </c:pt>
                <c:pt idx="847">
                  <c:v>73</c:v>
                </c:pt>
                <c:pt idx="848">
                  <c:v>73</c:v>
                </c:pt>
                <c:pt idx="849">
                  <c:v>73</c:v>
                </c:pt>
                <c:pt idx="850">
                  <c:v>73</c:v>
                </c:pt>
                <c:pt idx="851">
                  <c:v>73</c:v>
                </c:pt>
                <c:pt idx="852">
                  <c:v>72</c:v>
                </c:pt>
                <c:pt idx="853">
                  <c:v>72</c:v>
                </c:pt>
                <c:pt idx="854">
                  <c:v>72</c:v>
                </c:pt>
                <c:pt idx="855">
                  <c:v>72</c:v>
                </c:pt>
                <c:pt idx="856">
                  <c:v>71</c:v>
                </c:pt>
                <c:pt idx="857">
                  <c:v>72</c:v>
                </c:pt>
                <c:pt idx="858">
                  <c:v>71</c:v>
                </c:pt>
                <c:pt idx="859">
                  <c:v>70</c:v>
                </c:pt>
                <c:pt idx="860">
                  <c:v>70</c:v>
                </c:pt>
                <c:pt idx="861">
                  <c:v>71</c:v>
                </c:pt>
                <c:pt idx="862">
                  <c:v>70</c:v>
                </c:pt>
                <c:pt idx="863">
                  <c:v>71</c:v>
                </c:pt>
                <c:pt idx="864">
                  <c:v>71</c:v>
                </c:pt>
                <c:pt idx="865">
                  <c:v>70</c:v>
                </c:pt>
                <c:pt idx="866">
                  <c:v>71</c:v>
                </c:pt>
                <c:pt idx="867">
                  <c:v>71</c:v>
                </c:pt>
                <c:pt idx="868">
                  <c:v>71</c:v>
                </c:pt>
                <c:pt idx="869">
                  <c:v>70</c:v>
                </c:pt>
                <c:pt idx="870">
                  <c:v>71</c:v>
                </c:pt>
                <c:pt idx="871">
                  <c:v>69</c:v>
                </c:pt>
                <c:pt idx="872">
                  <c:v>69</c:v>
                </c:pt>
                <c:pt idx="873">
                  <c:v>69</c:v>
                </c:pt>
                <c:pt idx="874">
                  <c:v>68</c:v>
                </c:pt>
                <c:pt idx="875">
                  <c:v>68</c:v>
                </c:pt>
                <c:pt idx="876">
                  <c:v>68</c:v>
                </c:pt>
                <c:pt idx="877">
                  <c:v>69</c:v>
                </c:pt>
                <c:pt idx="878">
                  <c:v>69</c:v>
                </c:pt>
                <c:pt idx="879">
                  <c:v>68</c:v>
                </c:pt>
                <c:pt idx="880">
                  <c:v>69</c:v>
                </c:pt>
                <c:pt idx="881">
                  <c:v>68</c:v>
                </c:pt>
                <c:pt idx="882">
                  <c:v>68</c:v>
                </c:pt>
                <c:pt idx="883">
                  <c:v>68</c:v>
                </c:pt>
                <c:pt idx="884">
                  <c:v>68</c:v>
                </c:pt>
                <c:pt idx="885">
                  <c:v>68</c:v>
                </c:pt>
                <c:pt idx="886">
                  <c:v>68</c:v>
                </c:pt>
                <c:pt idx="887">
                  <c:v>68</c:v>
                </c:pt>
                <c:pt idx="888">
                  <c:v>68</c:v>
                </c:pt>
                <c:pt idx="889">
                  <c:v>68</c:v>
                </c:pt>
                <c:pt idx="890">
                  <c:v>68</c:v>
                </c:pt>
                <c:pt idx="891">
                  <c:v>70</c:v>
                </c:pt>
                <c:pt idx="892">
                  <c:v>70</c:v>
                </c:pt>
                <c:pt idx="893">
                  <c:v>70</c:v>
                </c:pt>
                <c:pt idx="894">
                  <c:v>71</c:v>
                </c:pt>
                <c:pt idx="895">
                  <c:v>71</c:v>
                </c:pt>
                <c:pt idx="896">
                  <c:v>71</c:v>
                </c:pt>
                <c:pt idx="897">
                  <c:v>70</c:v>
                </c:pt>
                <c:pt idx="898">
                  <c:v>71</c:v>
                </c:pt>
                <c:pt idx="899">
                  <c:v>71</c:v>
                </c:pt>
                <c:pt idx="900">
                  <c:v>71</c:v>
                </c:pt>
                <c:pt idx="901">
                  <c:v>71</c:v>
                </c:pt>
                <c:pt idx="902">
                  <c:v>70</c:v>
                </c:pt>
                <c:pt idx="903">
                  <c:v>70</c:v>
                </c:pt>
                <c:pt idx="904">
                  <c:v>70</c:v>
                </c:pt>
                <c:pt idx="905">
                  <c:v>70</c:v>
                </c:pt>
                <c:pt idx="906">
                  <c:v>70</c:v>
                </c:pt>
                <c:pt idx="907">
                  <c:v>71</c:v>
                </c:pt>
                <c:pt idx="908">
                  <c:v>71</c:v>
                </c:pt>
                <c:pt idx="909">
                  <c:v>71</c:v>
                </c:pt>
                <c:pt idx="910">
                  <c:v>72</c:v>
                </c:pt>
                <c:pt idx="911">
                  <c:v>71</c:v>
                </c:pt>
                <c:pt idx="912">
                  <c:v>71</c:v>
                </c:pt>
                <c:pt idx="913">
                  <c:v>71</c:v>
                </c:pt>
                <c:pt idx="914">
                  <c:v>71</c:v>
                </c:pt>
                <c:pt idx="915">
                  <c:v>71</c:v>
                </c:pt>
                <c:pt idx="916">
                  <c:v>70</c:v>
                </c:pt>
                <c:pt idx="917">
                  <c:v>70</c:v>
                </c:pt>
                <c:pt idx="918">
                  <c:v>70</c:v>
                </c:pt>
                <c:pt idx="919">
                  <c:v>70</c:v>
                </c:pt>
                <c:pt idx="920">
                  <c:v>70</c:v>
                </c:pt>
                <c:pt idx="921">
                  <c:v>70</c:v>
                </c:pt>
                <c:pt idx="922">
                  <c:v>70</c:v>
                </c:pt>
                <c:pt idx="923">
                  <c:v>70</c:v>
                </c:pt>
                <c:pt idx="924">
                  <c:v>70</c:v>
                </c:pt>
                <c:pt idx="925">
                  <c:v>71</c:v>
                </c:pt>
                <c:pt idx="926">
                  <c:v>71</c:v>
                </c:pt>
                <c:pt idx="927">
                  <c:v>72</c:v>
                </c:pt>
                <c:pt idx="928">
                  <c:v>73</c:v>
                </c:pt>
                <c:pt idx="929">
                  <c:v>73</c:v>
                </c:pt>
                <c:pt idx="930">
                  <c:v>72</c:v>
                </c:pt>
                <c:pt idx="931">
                  <c:v>73</c:v>
                </c:pt>
                <c:pt idx="932">
                  <c:v>73</c:v>
                </c:pt>
                <c:pt idx="933">
                  <c:v>73</c:v>
                </c:pt>
                <c:pt idx="934">
                  <c:v>73</c:v>
                </c:pt>
                <c:pt idx="935">
                  <c:v>73</c:v>
                </c:pt>
                <c:pt idx="936">
                  <c:v>73</c:v>
                </c:pt>
                <c:pt idx="937">
                  <c:v>73</c:v>
                </c:pt>
                <c:pt idx="938">
                  <c:v>73</c:v>
                </c:pt>
                <c:pt idx="939">
                  <c:v>73</c:v>
                </c:pt>
                <c:pt idx="940">
                  <c:v>73</c:v>
                </c:pt>
                <c:pt idx="941">
                  <c:v>73</c:v>
                </c:pt>
                <c:pt idx="942">
                  <c:v>74</c:v>
                </c:pt>
                <c:pt idx="943">
                  <c:v>74</c:v>
                </c:pt>
                <c:pt idx="944">
                  <c:v>74</c:v>
                </c:pt>
                <c:pt idx="945">
                  <c:v>74</c:v>
                </c:pt>
                <c:pt idx="946">
                  <c:v>74</c:v>
                </c:pt>
                <c:pt idx="947">
                  <c:v>74</c:v>
                </c:pt>
                <c:pt idx="948">
                  <c:v>74</c:v>
                </c:pt>
                <c:pt idx="949">
                  <c:v>74</c:v>
                </c:pt>
                <c:pt idx="950">
                  <c:v>74</c:v>
                </c:pt>
                <c:pt idx="951">
                  <c:v>75</c:v>
                </c:pt>
                <c:pt idx="952">
                  <c:v>74</c:v>
                </c:pt>
                <c:pt idx="953">
                  <c:v>74</c:v>
                </c:pt>
                <c:pt idx="954">
                  <c:v>75</c:v>
                </c:pt>
                <c:pt idx="955">
                  <c:v>75</c:v>
                </c:pt>
                <c:pt idx="956">
                  <c:v>75</c:v>
                </c:pt>
                <c:pt idx="957">
                  <c:v>75</c:v>
                </c:pt>
                <c:pt idx="958">
                  <c:v>75</c:v>
                </c:pt>
                <c:pt idx="959">
                  <c:v>75</c:v>
                </c:pt>
                <c:pt idx="960">
                  <c:v>75</c:v>
                </c:pt>
                <c:pt idx="961">
                  <c:v>75</c:v>
                </c:pt>
                <c:pt idx="962">
                  <c:v>75</c:v>
                </c:pt>
                <c:pt idx="963">
                  <c:v>76</c:v>
                </c:pt>
                <c:pt idx="964">
                  <c:v>76</c:v>
                </c:pt>
                <c:pt idx="965">
                  <c:v>76</c:v>
                </c:pt>
                <c:pt idx="966">
                  <c:v>76</c:v>
                </c:pt>
                <c:pt idx="967">
                  <c:v>76</c:v>
                </c:pt>
                <c:pt idx="968">
                  <c:v>76</c:v>
                </c:pt>
                <c:pt idx="969">
                  <c:v>75</c:v>
                </c:pt>
                <c:pt idx="970">
                  <c:v>76</c:v>
                </c:pt>
                <c:pt idx="971">
                  <c:v>76</c:v>
                </c:pt>
                <c:pt idx="972">
                  <c:v>76</c:v>
                </c:pt>
                <c:pt idx="973">
                  <c:v>76</c:v>
                </c:pt>
                <c:pt idx="974">
                  <c:v>76</c:v>
                </c:pt>
                <c:pt idx="975">
                  <c:v>76</c:v>
                </c:pt>
                <c:pt idx="976">
                  <c:v>76</c:v>
                </c:pt>
                <c:pt idx="977">
                  <c:v>76</c:v>
                </c:pt>
                <c:pt idx="978">
                  <c:v>76</c:v>
                </c:pt>
                <c:pt idx="979">
                  <c:v>76</c:v>
                </c:pt>
                <c:pt idx="980">
                  <c:v>76</c:v>
                </c:pt>
                <c:pt idx="981">
                  <c:v>76</c:v>
                </c:pt>
                <c:pt idx="982">
                  <c:v>76</c:v>
                </c:pt>
                <c:pt idx="983">
                  <c:v>76</c:v>
                </c:pt>
                <c:pt idx="984">
                  <c:v>76</c:v>
                </c:pt>
                <c:pt idx="985">
                  <c:v>76</c:v>
                </c:pt>
                <c:pt idx="986">
                  <c:v>76</c:v>
                </c:pt>
                <c:pt idx="987">
                  <c:v>76</c:v>
                </c:pt>
                <c:pt idx="988">
                  <c:v>77</c:v>
                </c:pt>
                <c:pt idx="989">
                  <c:v>77</c:v>
                </c:pt>
                <c:pt idx="990">
                  <c:v>77</c:v>
                </c:pt>
                <c:pt idx="991">
                  <c:v>77</c:v>
                </c:pt>
                <c:pt idx="992">
                  <c:v>77</c:v>
                </c:pt>
                <c:pt idx="993">
                  <c:v>77</c:v>
                </c:pt>
                <c:pt idx="994">
                  <c:v>77</c:v>
                </c:pt>
                <c:pt idx="995">
                  <c:v>77</c:v>
                </c:pt>
                <c:pt idx="996">
                  <c:v>77</c:v>
                </c:pt>
                <c:pt idx="997">
                  <c:v>77</c:v>
                </c:pt>
                <c:pt idx="998">
                  <c:v>77</c:v>
                </c:pt>
                <c:pt idx="999">
                  <c:v>77</c:v>
                </c:pt>
                <c:pt idx="1000">
                  <c:v>77</c:v>
                </c:pt>
                <c:pt idx="1001">
                  <c:v>76</c:v>
                </c:pt>
                <c:pt idx="1002">
                  <c:v>76</c:v>
                </c:pt>
                <c:pt idx="1003">
                  <c:v>76</c:v>
                </c:pt>
                <c:pt idx="1004">
                  <c:v>76</c:v>
                </c:pt>
                <c:pt idx="1005">
                  <c:v>75</c:v>
                </c:pt>
                <c:pt idx="1006">
                  <c:v>75</c:v>
                </c:pt>
                <c:pt idx="1007">
                  <c:v>75</c:v>
                </c:pt>
                <c:pt idx="1008">
                  <c:v>75</c:v>
                </c:pt>
                <c:pt idx="1009">
                  <c:v>75</c:v>
                </c:pt>
                <c:pt idx="1010">
                  <c:v>76</c:v>
                </c:pt>
                <c:pt idx="1011">
                  <c:v>76</c:v>
                </c:pt>
                <c:pt idx="1012">
                  <c:v>75</c:v>
                </c:pt>
                <c:pt idx="1013">
                  <c:v>75</c:v>
                </c:pt>
                <c:pt idx="1014">
                  <c:v>76</c:v>
                </c:pt>
                <c:pt idx="1015">
                  <c:v>76</c:v>
                </c:pt>
                <c:pt idx="1016">
                  <c:v>76</c:v>
                </c:pt>
                <c:pt idx="1017">
                  <c:v>76</c:v>
                </c:pt>
                <c:pt idx="1018">
                  <c:v>77</c:v>
                </c:pt>
                <c:pt idx="1019">
                  <c:v>77</c:v>
                </c:pt>
                <c:pt idx="1020">
                  <c:v>77</c:v>
                </c:pt>
                <c:pt idx="1021">
                  <c:v>77</c:v>
                </c:pt>
                <c:pt idx="1022">
                  <c:v>77</c:v>
                </c:pt>
                <c:pt idx="1023">
                  <c:v>77</c:v>
                </c:pt>
                <c:pt idx="1024">
                  <c:v>77</c:v>
                </c:pt>
                <c:pt idx="1025">
                  <c:v>78</c:v>
                </c:pt>
                <c:pt idx="1026">
                  <c:v>78</c:v>
                </c:pt>
                <c:pt idx="1027">
                  <c:v>78</c:v>
                </c:pt>
                <c:pt idx="1028">
                  <c:v>78</c:v>
                </c:pt>
                <c:pt idx="1029">
                  <c:v>79</c:v>
                </c:pt>
                <c:pt idx="1030">
                  <c:v>79</c:v>
                </c:pt>
                <c:pt idx="1031">
                  <c:v>80</c:v>
                </c:pt>
                <c:pt idx="1032">
                  <c:v>80</c:v>
                </c:pt>
                <c:pt idx="1033">
                  <c:v>80</c:v>
                </c:pt>
                <c:pt idx="1034">
                  <c:v>80</c:v>
                </c:pt>
                <c:pt idx="1035">
                  <c:v>80</c:v>
                </c:pt>
                <c:pt idx="1036">
                  <c:v>80</c:v>
                </c:pt>
                <c:pt idx="1037">
                  <c:v>81</c:v>
                </c:pt>
                <c:pt idx="1038">
                  <c:v>81</c:v>
                </c:pt>
                <c:pt idx="1039">
                  <c:v>81</c:v>
                </c:pt>
                <c:pt idx="1040">
                  <c:v>81</c:v>
                </c:pt>
                <c:pt idx="1041">
                  <c:v>82</c:v>
                </c:pt>
                <c:pt idx="1042">
                  <c:v>82</c:v>
                </c:pt>
                <c:pt idx="1043">
                  <c:v>82</c:v>
                </c:pt>
                <c:pt idx="1044">
                  <c:v>82</c:v>
                </c:pt>
                <c:pt idx="1045">
                  <c:v>82</c:v>
                </c:pt>
                <c:pt idx="1046">
                  <c:v>83</c:v>
                </c:pt>
                <c:pt idx="1047">
                  <c:v>83</c:v>
                </c:pt>
                <c:pt idx="1048">
                  <c:v>83</c:v>
                </c:pt>
                <c:pt idx="1049">
                  <c:v>83</c:v>
                </c:pt>
                <c:pt idx="1050">
                  <c:v>83</c:v>
                </c:pt>
                <c:pt idx="1051">
                  <c:v>83</c:v>
                </c:pt>
                <c:pt idx="1052">
                  <c:v>83</c:v>
                </c:pt>
                <c:pt idx="1053">
                  <c:v>83</c:v>
                </c:pt>
                <c:pt idx="1054">
                  <c:v>84</c:v>
                </c:pt>
                <c:pt idx="1055">
                  <c:v>84</c:v>
                </c:pt>
                <c:pt idx="1056">
                  <c:v>84</c:v>
                </c:pt>
                <c:pt idx="1057">
                  <c:v>84</c:v>
                </c:pt>
                <c:pt idx="1058">
                  <c:v>84</c:v>
                </c:pt>
                <c:pt idx="1059">
                  <c:v>84</c:v>
                </c:pt>
                <c:pt idx="1060">
                  <c:v>85</c:v>
                </c:pt>
                <c:pt idx="1061">
                  <c:v>85</c:v>
                </c:pt>
                <c:pt idx="1062">
                  <c:v>85</c:v>
                </c:pt>
                <c:pt idx="1063">
                  <c:v>85</c:v>
                </c:pt>
                <c:pt idx="1064">
                  <c:v>85</c:v>
                </c:pt>
                <c:pt idx="1065">
                  <c:v>85</c:v>
                </c:pt>
                <c:pt idx="1066">
                  <c:v>86</c:v>
                </c:pt>
                <c:pt idx="1067">
                  <c:v>86</c:v>
                </c:pt>
                <c:pt idx="1068">
                  <c:v>86</c:v>
                </c:pt>
                <c:pt idx="1069">
                  <c:v>86</c:v>
                </c:pt>
                <c:pt idx="1070">
                  <c:v>86</c:v>
                </c:pt>
                <c:pt idx="1071">
                  <c:v>86</c:v>
                </c:pt>
                <c:pt idx="1072">
                  <c:v>86</c:v>
                </c:pt>
                <c:pt idx="1073">
                  <c:v>86</c:v>
                </c:pt>
                <c:pt idx="1074">
                  <c:v>86</c:v>
                </c:pt>
                <c:pt idx="1075">
                  <c:v>86</c:v>
                </c:pt>
                <c:pt idx="1076">
                  <c:v>86</c:v>
                </c:pt>
                <c:pt idx="1077">
                  <c:v>86</c:v>
                </c:pt>
                <c:pt idx="1078">
                  <c:v>86</c:v>
                </c:pt>
                <c:pt idx="1079">
                  <c:v>87</c:v>
                </c:pt>
                <c:pt idx="1080">
                  <c:v>87</c:v>
                </c:pt>
                <c:pt idx="1081">
                  <c:v>87</c:v>
                </c:pt>
                <c:pt idx="1082">
                  <c:v>87</c:v>
                </c:pt>
                <c:pt idx="1083">
                  <c:v>87</c:v>
                </c:pt>
                <c:pt idx="1084">
                  <c:v>87</c:v>
                </c:pt>
                <c:pt idx="1085">
                  <c:v>87</c:v>
                </c:pt>
                <c:pt idx="1086">
                  <c:v>87</c:v>
                </c:pt>
                <c:pt idx="1087">
                  <c:v>87</c:v>
                </c:pt>
                <c:pt idx="1088">
                  <c:v>87</c:v>
                </c:pt>
                <c:pt idx="1089">
                  <c:v>87</c:v>
                </c:pt>
                <c:pt idx="1090">
                  <c:v>87</c:v>
                </c:pt>
                <c:pt idx="1091">
                  <c:v>87</c:v>
                </c:pt>
                <c:pt idx="1092">
                  <c:v>87</c:v>
                </c:pt>
                <c:pt idx="1093">
                  <c:v>87</c:v>
                </c:pt>
                <c:pt idx="1094">
                  <c:v>87</c:v>
                </c:pt>
                <c:pt idx="1095">
                  <c:v>87</c:v>
                </c:pt>
                <c:pt idx="1096">
                  <c:v>87</c:v>
                </c:pt>
                <c:pt idx="1097">
                  <c:v>87</c:v>
                </c:pt>
                <c:pt idx="1098">
                  <c:v>87</c:v>
                </c:pt>
                <c:pt idx="1099">
                  <c:v>87</c:v>
                </c:pt>
                <c:pt idx="1100">
                  <c:v>87</c:v>
                </c:pt>
                <c:pt idx="1101">
                  <c:v>87</c:v>
                </c:pt>
                <c:pt idx="1102">
                  <c:v>87</c:v>
                </c:pt>
                <c:pt idx="1103">
                  <c:v>87</c:v>
                </c:pt>
                <c:pt idx="1104">
                  <c:v>87</c:v>
                </c:pt>
                <c:pt idx="1105">
                  <c:v>87</c:v>
                </c:pt>
                <c:pt idx="1106">
                  <c:v>87</c:v>
                </c:pt>
                <c:pt idx="1107">
                  <c:v>87</c:v>
                </c:pt>
                <c:pt idx="1108">
                  <c:v>87</c:v>
                </c:pt>
                <c:pt idx="1109">
                  <c:v>87</c:v>
                </c:pt>
                <c:pt idx="1110">
                  <c:v>87</c:v>
                </c:pt>
                <c:pt idx="1111">
                  <c:v>87</c:v>
                </c:pt>
                <c:pt idx="1112">
                  <c:v>87</c:v>
                </c:pt>
                <c:pt idx="1113">
                  <c:v>87</c:v>
                </c:pt>
                <c:pt idx="1114">
                  <c:v>87</c:v>
                </c:pt>
                <c:pt idx="1115">
                  <c:v>87</c:v>
                </c:pt>
                <c:pt idx="1116">
                  <c:v>87</c:v>
                </c:pt>
                <c:pt idx="1117">
                  <c:v>87</c:v>
                </c:pt>
                <c:pt idx="1118">
                  <c:v>87</c:v>
                </c:pt>
                <c:pt idx="1119">
                  <c:v>87</c:v>
                </c:pt>
                <c:pt idx="1120">
                  <c:v>87</c:v>
                </c:pt>
                <c:pt idx="1121">
                  <c:v>87</c:v>
                </c:pt>
                <c:pt idx="1122">
                  <c:v>87</c:v>
                </c:pt>
                <c:pt idx="1123">
                  <c:v>87</c:v>
                </c:pt>
                <c:pt idx="1124">
                  <c:v>87</c:v>
                </c:pt>
                <c:pt idx="1125">
                  <c:v>87</c:v>
                </c:pt>
                <c:pt idx="1126">
                  <c:v>87</c:v>
                </c:pt>
                <c:pt idx="1127">
                  <c:v>87</c:v>
                </c:pt>
                <c:pt idx="1128">
                  <c:v>87</c:v>
                </c:pt>
                <c:pt idx="1129">
                  <c:v>87</c:v>
                </c:pt>
                <c:pt idx="1130">
                  <c:v>87</c:v>
                </c:pt>
                <c:pt idx="1131">
                  <c:v>87</c:v>
                </c:pt>
                <c:pt idx="1132">
                  <c:v>87</c:v>
                </c:pt>
                <c:pt idx="1133">
                  <c:v>87</c:v>
                </c:pt>
                <c:pt idx="1134">
                  <c:v>87</c:v>
                </c:pt>
                <c:pt idx="1135">
                  <c:v>87</c:v>
                </c:pt>
                <c:pt idx="1136">
                  <c:v>87</c:v>
                </c:pt>
                <c:pt idx="1137">
                  <c:v>87</c:v>
                </c:pt>
                <c:pt idx="1138">
                  <c:v>87</c:v>
                </c:pt>
                <c:pt idx="1139">
                  <c:v>87</c:v>
                </c:pt>
                <c:pt idx="1140">
                  <c:v>87</c:v>
                </c:pt>
                <c:pt idx="1141">
                  <c:v>87</c:v>
                </c:pt>
                <c:pt idx="1142">
                  <c:v>87</c:v>
                </c:pt>
                <c:pt idx="1143">
                  <c:v>87</c:v>
                </c:pt>
                <c:pt idx="1144">
                  <c:v>87</c:v>
                </c:pt>
                <c:pt idx="1145">
                  <c:v>87</c:v>
                </c:pt>
                <c:pt idx="1146">
                  <c:v>87</c:v>
                </c:pt>
                <c:pt idx="1147">
                  <c:v>87</c:v>
                </c:pt>
                <c:pt idx="1148">
                  <c:v>87</c:v>
                </c:pt>
                <c:pt idx="1149">
                  <c:v>87</c:v>
                </c:pt>
                <c:pt idx="1150">
                  <c:v>87</c:v>
                </c:pt>
                <c:pt idx="1151">
                  <c:v>87</c:v>
                </c:pt>
                <c:pt idx="1152">
                  <c:v>87</c:v>
                </c:pt>
                <c:pt idx="1153">
                  <c:v>87</c:v>
                </c:pt>
                <c:pt idx="1154">
                  <c:v>87</c:v>
                </c:pt>
                <c:pt idx="1155">
                  <c:v>87</c:v>
                </c:pt>
                <c:pt idx="1156">
                  <c:v>87</c:v>
                </c:pt>
                <c:pt idx="1157">
                  <c:v>87</c:v>
                </c:pt>
                <c:pt idx="1158">
                  <c:v>87</c:v>
                </c:pt>
                <c:pt idx="1159">
                  <c:v>87</c:v>
                </c:pt>
                <c:pt idx="1160">
                  <c:v>87</c:v>
                </c:pt>
                <c:pt idx="1161">
                  <c:v>87</c:v>
                </c:pt>
                <c:pt idx="1162">
                  <c:v>87</c:v>
                </c:pt>
                <c:pt idx="1163">
                  <c:v>87</c:v>
                </c:pt>
                <c:pt idx="1164">
                  <c:v>87</c:v>
                </c:pt>
                <c:pt idx="1165">
                  <c:v>87</c:v>
                </c:pt>
                <c:pt idx="1166">
                  <c:v>87</c:v>
                </c:pt>
                <c:pt idx="1167">
                  <c:v>87</c:v>
                </c:pt>
                <c:pt idx="1168">
                  <c:v>87</c:v>
                </c:pt>
                <c:pt idx="1169">
                  <c:v>87</c:v>
                </c:pt>
                <c:pt idx="1170">
                  <c:v>87</c:v>
                </c:pt>
                <c:pt idx="1171">
                  <c:v>87</c:v>
                </c:pt>
                <c:pt idx="1172">
                  <c:v>87</c:v>
                </c:pt>
                <c:pt idx="1173">
                  <c:v>87</c:v>
                </c:pt>
                <c:pt idx="1174">
                  <c:v>87</c:v>
                </c:pt>
                <c:pt idx="1175">
                  <c:v>87</c:v>
                </c:pt>
                <c:pt idx="1176">
                  <c:v>87</c:v>
                </c:pt>
                <c:pt idx="1177">
                  <c:v>87</c:v>
                </c:pt>
                <c:pt idx="1178">
                  <c:v>87</c:v>
                </c:pt>
                <c:pt idx="1179">
                  <c:v>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0.1</c:v>
                </c:pt>
                <c:pt idx="6">
                  <c:v>0.1</c:v>
                </c:pt>
                <c:pt idx="7">
                  <c:v>0.1</c:v>
                </c:pt>
                <c:pt idx="8">
                  <c:v>0.1</c:v>
                </c:pt>
                <c:pt idx="9">
                  <c:v>0.1</c:v>
                </c:pt>
                <c:pt idx="10">
                  <c:v>0.1</c:v>
                </c:pt>
                <c:pt idx="11">
                  <c:v>0.1</c:v>
                </c:pt>
                <c:pt idx="12">
                  <c:v>0.1</c:v>
                </c:pt>
                <c:pt idx="13">
                  <c:v>0.2</c:v>
                </c:pt>
                <c:pt idx="14">
                  <c:v>0.2</c:v>
                </c:pt>
                <c:pt idx="15">
                  <c:v>0.1</c:v>
                </c:pt>
                <c:pt idx="16">
                  <c:v>0.1</c:v>
                </c:pt>
                <c:pt idx="17">
                  <c:v>0.1</c:v>
                </c:pt>
                <c:pt idx="18">
                  <c:v>0.1</c:v>
                </c:pt>
                <c:pt idx="19">
                  <c:v>0.1</c:v>
                </c:pt>
                <c:pt idx="20">
                  <c:v>0</c:v>
                </c:pt>
                <c:pt idx="21">
                  <c:v>0.1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0.1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-0.1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-0.1</c:v>
                </c:pt>
                <c:pt idx="39">
                  <c:v>-0.1</c:v>
                </c:pt>
                <c:pt idx="40">
                  <c:v>-0.1</c:v>
                </c:pt>
                <c:pt idx="41">
                  <c:v>-0.1</c:v>
                </c:pt>
                <c:pt idx="42">
                  <c:v>-0.1</c:v>
                </c:pt>
                <c:pt idx="43">
                  <c:v>-0.1</c:v>
                </c:pt>
                <c:pt idx="44">
                  <c:v>-0.2</c:v>
                </c:pt>
                <c:pt idx="45">
                  <c:v>-0.1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-0.1</c:v>
                </c:pt>
                <c:pt idx="50">
                  <c:v>-0.1</c:v>
                </c:pt>
                <c:pt idx="51">
                  <c:v>-0.1</c:v>
                </c:pt>
                <c:pt idx="52">
                  <c:v>-0.2</c:v>
                </c:pt>
                <c:pt idx="53">
                  <c:v>-0.2</c:v>
                </c:pt>
                <c:pt idx="54">
                  <c:v>-0.1</c:v>
                </c:pt>
                <c:pt idx="55">
                  <c:v>-0.2</c:v>
                </c:pt>
                <c:pt idx="56">
                  <c:v>-0.2</c:v>
                </c:pt>
                <c:pt idx="57">
                  <c:v>-0.2</c:v>
                </c:pt>
                <c:pt idx="58">
                  <c:v>-0.2</c:v>
                </c:pt>
                <c:pt idx="59">
                  <c:v>-0.2</c:v>
                </c:pt>
                <c:pt idx="60">
                  <c:v>-0.2</c:v>
                </c:pt>
                <c:pt idx="61">
                  <c:v>-0.3</c:v>
                </c:pt>
                <c:pt idx="62">
                  <c:v>-0.3</c:v>
                </c:pt>
                <c:pt idx="63">
                  <c:v>-0.3</c:v>
                </c:pt>
                <c:pt idx="64">
                  <c:v>-0.3</c:v>
                </c:pt>
                <c:pt idx="65">
                  <c:v>-0.3</c:v>
                </c:pt>
                <c:pt idx="66">
                  <c:v>-0.3</c:v>
                </c:pt>
                <c:pt idx="67">
                  <c:v>-0.4</c:v>
                </c:pt>
                <c:pt idx="68">
                  <c:v>-0.4</c:v>
                </c:pt>
                <c:pt idx="69">
                  <c:v>-0.5</c:v>
                </c:pt>
                <c:pt idx="70">
                  <c:v>-0.5</c:v>
                </c:pt>
                <c:pt idx="71">
                  <c:v>-0.5</c:v>
                </c:pt>
                <c:pt idx="72">
                  <c:v>-0.6</c:v>
                </c:pt>
                <c:pt idx="73">
                  <c:v>-0.5</c:v>
                </c:pt>
                <c:pt idx="74">
                  <c:v>-0.6</c:v>
                </c:pt>
                <c:pt idx="75">
                  <c:v>-0.6</c:v>
                </c:pt>
                <c:pt idx="76">
                  <c:v>-0.5</c:v>
                </c:pt>
                <c:pt idx="77">
                  <c:v>-0.6</c:v>
                </c:pt>
                <c:pt idx="78">
                  <c:v>-0.6</c:v>
                </c:pt>
                <c:pt idx="79">
                  <c:v>-0.6</c:v>
                </c:pt>
                <c:pt idx="80">
                  <c:v>-0.7</c:v>
                </c:pt>
                <c:pt idx="81">
                  <c:v>-0.7</c:v>
                </c:pt>
                <c:pt idx="82">
                  <c:v>-0.7</c:v>
                </c:pt>
                <c:pt idx="83">
                  <c:v>-0.6</c:v>
                </c:pt>
                <c:pt idx="84">
                  <c:v>-0.6</c:v>
                </c:pt>
                <c:pt idx="85">
                  <c:v>-0.6</c:v>
                </c:pt>
                <c:pt idx="86">
                  <c:v>-0.6</c:v>
                </c:pt>
                <c:pt idx="87">
                  <c:v>-0.6</c:v>
                </c:pt>
                <c:pt idx="88">
                  <c:v>-0.7</c:v>
                </c:pt>
                <c:pt idx="89">
                  <c:v>-0.6</c:v>
                </c:pt>
                <c:pt idx="90">
                  <c:v>-0.5</c:v>
                </c:pt>
                <c:pt idx="91">
                  <c:v>-0.5</c:v>
                </c:pt>
                <c:pt idx="92">
                  <c:v>-0.5</c:v>
                </c:pt>
                <c:pt idx="93">
                  <c:v>-0.5</c:v>
                </c:pt>
                <c:pt idx="94">
                  <c:v>-0.5</c:v>
                </c:pt>
                <c:pt idx="95">
                  <c:v>-0.5</c:v>
                </c:pt>
                <c:pt idx="96">
                  <c:v>-0.5</c:v>
                </c:pt>
                <c:pt idx="97">
                  <c:v>-0.6</c:v>
                </c:pt>
                <c:pt idx="98">
                  <c:v>-0.6</c:v>
                </c:pt>
                <c:pt idx="99">
                  <c:v>-0.6</c:v>
                </c:pt>
                <c:pt idx="100">
                  <c:v>-0.6</c:v>
                </c:pt>
                <c:pt idx="101">
                  <c:v>-0.6</c:v>
                </c:pt>
                <c:pt idx="102">
                  <c:v>-0.6</c:v>
                </c:pt>
                <c:pt idx="103">
                  <c:v>-0.6</c:v>
                </c:pt>
                <c:pt idx="104">
                  <c:v>-0.6</c:v>
                </c:pt>
                <c:pt idx="105">
                  <c:v>-0.6</c:v>
                </c:pt>
                <c:pt idx="106">
                  <c:v>-0.6</c:v>
                </c:pt>
                <c:pt idx="107">
                  <c:v>-0.7</c:v>
                </c:pt>
                <c:pt idx="108">
                  <c:v>-0.7</c:v>
                </c:pt>
                <c:pt idx="109">
                  <c:v>-0.7</c:v>
                </c:pt>
                <c:pt idx="110">
                  <c:v>-0.7</c:v>
                </c:pt>
                <c:pt idx="111">
                  <c:v>-0.7</c:v>
                </c:pt>
                <c:pt idx="112">
                  <c:v>-0.8</c:v>
                </c:pt>
                <c:pt idx="113">
                  <c:v>-0.8</c:v>
                </c:pt>
                <c:pt idx="114">
                  <c:v>-0.8</c:v>
                </c:pt>
                <c:pt idx="115">
                  <c:v>-0.8</c:v>
                </c:pt>
                <c:pt idx="116">
                  <c:v>-0.8</c:v>
                </c:pt>
                <c:pt idx="117">
                  <c:v>-0.8</c:v>
                </c:pt>
                <c:pt idx="118">
                  <c:v>-0.8</c:v>
                </c:pt>
                <c:pt idx="119">
                  <c:v>-0.9</c:v>
                </c:pt>
                <c:pt idx="120">
                  <c:v>-0.9</c:v>
                </c:pt>
                <c:pt idx="121">
                  <c:v>-0.9</c:v>
                </c:pt>
                <c:pt idx="122">
                  <c:v>-0.8</c:v>
                </c:pt>
                <c:pt idx="123">
                  <c:v>-0.8</c:v>
                </c:pt>
                <c:pt idx="124">
                  <c:v>-0.9</c:v>
                </c:pt>
                <c:pt idx="125">
                  <c:v>-0.9</c:v>
                </c:pt>
                <c:pt idx="126">
                  <c:v>-0.9</c:v>
                </c:pt>
                <c:pt idx="127">
                  <c:v>-0.9</c:v>
                </c:pt>
                <c:pt idx="128">
                  <c:v>-1</c:v>
                </c:pt>
                <c:pt idx="129">
                  <c:v>-1</c:v>
                </c:pt>
                <c:pt idx="130">
                  <c:v>-1</c:v>
                </c:pt>
                <c:pt idx="131">
                  <c:v>-1</c:v>
                </c:pt>
                <c:pt idx="132">
                  <c:v>-1</c:v>
                </c:pt>
                <c:pt idx="133">
                  <c:v>-1</c:v>
                </c:pt>
                <c:pt idx="134">
                  <c:v>-1</c:v>
                </c:pt>
                <c:pt idx="135">
                  <c:v>-1</c:v>
                </c:pt>
                <c:pt idx="136">
                  <c:v>-1</c:v>
                </c:pt>
                <c:pt idx="137">
                  <c:v>-1</c:v>
                </c:pt>
                <c:pt idx="138">
                  <c:v>-1</c:v>
                </c:pt>
                <c:pt idx="139">
                  <c:v>-1</c:v>
                </c:pt>
                <c:pt idx="140">
                  <c:v>-1</c:v>
                </c:pt>
                <c:pt idx="141">
                  <c:v>-1</c:v>
                </c:pt>
                <c:pt idx="142">
                  <c:v>-1</c:v>
                </c:pt>
                <c:pt idx="143">
                  <c:v>-1</c:v>
                </c:pt>
                <c:pt idx="144">
                  <c:v>-1.1000000000000001</c:v>
                </c:pt>
                <c:pt idx="145">
                  <c:v>-1.1000000000000001</c:v>
                </c:pt>
                <c:pt idx="146">
                  <c:v>-1.1000000000000001</c:v>
                </c:pt>
                <c:pt idx="147">
                  <c:v>-1.1000000000000001</c:v>
                </c:pt>
                <c:pt idx="148">
                  <c:v>-1.1000000000000001</c:v>
                </c:pt>
                <c:pt idx="149">
                  <c:v>-1.1000000000000001</c:v>
                </c:pt>
                <c:pt idx="150">
                  <c:v>-1.1000000000000001</c:v>
                </c:pt>
                <c:pt idx="151">
                  <c:v>-1</c:v>
                </c:pt>
                <c:pt idx="152">
                  <c:v>-1</c:v>
                </c:pt>
                <c:pt idx="153">
                  <c:v>-1.1000000000000001</c:v>
                </c:pt>
                <c:pt idx="154">
                  <c:v>-1.1000000000000001</c:v>
                </c:pt>
                <c:pt idx="155">
                  <c:v>-1.1000000000000001</c:v>
                </c:pt>
                <c:pt idx="156">
                  <c:v>-1.1000000000000001</c:v>
                </c:pt>
                <c:pt idx="157">
                  <c:v>-1.1000000000000001</c:v>
                </c:pt>
                <c:pt idx="158">
                  <c:v>-1.1000000000000001</c:v>
                </c:pt>
                <c:pt idx="159">
                  <c:v>-1.1000000000000001</c:v>
                </c:pt>
                <c:pt idx="160">
                  <c:v>-1.1000000000000001</c:v>
                </c:pt>
                <c:pt idx="161">
                  <c:v>-1.1000000000000001</c:v>
                </c:pt>
                <c:pt idx="162">
                  <c:v>-1.1000000000000001</c:v>
                </c:pt>
                <c:pt idx="163">
                  <c:v>-1.2</c:v>
                </c:pt>
                <c:pt idx="164">
                  <c:v>-1.2</c:v>
                </c:pt>
                <c:pt idx="165">
                  <c:v>-1.2</c:v>
                </c:pt>
                <c:pt idx="166">
                  <c:v>-1.2</c:v>
                </c:pt>
                <c:pt idx="167">
                  <c:v>-1.2</c:v>
                </c:pt>
                <c:pt idx="168">
                  <c:v>-1.2</c:v>
                </c:pt>
                <c:pt idx="169">
                  <c:v>-1.2</c:v>
                </c:pt>
                <c:pt idx="170">
                  <c:v>-1.2</c:v>
                </c:pt>
                <c:pt idx="171">
                  <c:v>-1.2</c:v>
                </c:pt>
                <c:pt idx="172">
                  <c:v>-1.2</c:v>
                </c:pt>
                <c:pt idx="173">
                  <c:v>-1.2</c:v>
                </c:pt>
                <c:pt idx="174">
                  <c:v>-1.2</c:v>
                </c:pt>
                <c:pt idx="175">
                  <c:v>-1.2</c:v>
                </c:pt>
                <c:pt idx="176">
                  <c:v>-1.3</c:v>
                </c:pt>
                <c:pt idx="177">
                  <c:v>-1.3</c:v>
                </c:pt>
                <c:pt idx="178">
                  <c:v>-1.3</c:v>
                </c:pt>
                <c:pt idx="179">
                  <c:v>-1.3</c:v>
                </c:pt>
                <c:pt idx="180">
                  <c:v>-1.3</c:v>
                </c:pt>
                <c:pt idx="181">
                  <c:v>-1.3</c:v>
                </c:pt>
                <c:pt idx="182">
                  <c:v>-1.3</c:v>
                </c:pt>
                <c:pt idx="183">
                  <c:v>-1.3</c:v>
                </c:pt>
                <c:pt idx="184">
                  <c:v>-1.3</c:v>
                </c:pt>
                <c:pt idx="185">
                  <c:v>-1.3</c:v>
                </c:pt>
                <c:pt idx="186">
                  <c:v>-1.3</c:v>
                </c:pt>
                <c:pt idx="187">
                  <c:v>-1.3</c:v>
                </c:pt>
                <c:pt idx="188">
                  <c:v>-1.3</c:v>
                </c:pt>
                <c:pt idx="189">
                  <c:v>-1.3</c:v>
                </c:pt>
                <c:pt idx="190">
                  <c:v>-1.3</c:v>
                </c:pt>
                <c:pt idx="191">
                  <c:v>-1.4</c:v>
                </c:pt>
                <c:pt idx="192">
                  <c:v>-1.4</c:v>
                </c:pt>
                <c:pt idx="193">
                  <c:v>-1.4</c:v>
                </c:pt>
                <c:pt idx="194">
                  <c:v>-1.4</c:v>
                </c:pt>
                <c:pt idx="195">
                  <c:v>-1.4</c:v>
                </c:pt>
                <c:pt idx="196">
                  <c:v>-1.4</c:v>
                </c:pt>
                <c:pt idx="197">
                  <c:v>-1.4</c:v>
                </c:pt>
                <c:pt idx="198">
                  <c:v>-1.4</c:v>
                </c:pt>
                <c:pt idx="199">
                  <c:v>-1.4</c:v>
                </c:pt>
                <c:pt idx="200">
                  <c:v>-1.4</c:v>
                </c:pt>
                <c:pt idx="201">
                  <c:v>-1.4</c:v>
                </c:pt>
                <c:pt idx="202">
                  <c:v>-1.4</c:v>
                </c:pt>
                <c:pt idx="203">
                  <c:v>-1.5</c:v>
                </c:pt>
                <c:pt idx="204">
                  <c:v>-1.5</c:v>
                </c:pt>
                <c:pt idx="205">
                  <c:v>-1.5</c:v>
                </c:pt>
                <c:pt idx="206">
                  <c:v>-1.4</c:v>
                </c:pt>
                <c:pt idx="207">
                  <c:v>-1.5</c:v>
                </c:pt>
                <c:pt idx="208">
                  <c:v>-1.5</c:v>
                </c:pt>
                <c:pt idx="209">
                  <c:v>-1.5</c:v>
                </c:pt>
                <c:pt idx="210">
                  <c:v>-1.5</c:v>
                </c:pt>
                <c:pt idx="211">
                  <c:v>-1.5</c:v>
                </c:pt>
                <c:pt idx="212">
                  <c:v>-1.5</c:v>
                </c:pt>
                <c:pt idx="213">
                  <c:v>-1.5</c:v>
                </c:pt>
                <c:pt idx="214">
                  <c:v>-1.5</c:v>
                </c:pt>
                <c:pt idx="215">
                  <c:v>-1.5</c:v>
                </c:pt>
                <c:pt idx="216">
                  <c:v>-1.5</c:v>
                </c:pt>
                <c:pt idx="217">
                  <c:v>-1.5</c:v>
                </c:pt>
                <c:pt idx="218">
                  <c:v>-1.5</c:v>
                </c:pt>
                <c:pt idx="219">
                  <c:v>-1.5</c:v>
                </c:pt>
                <c:pt idx="220">
                  <c:v>-1.5</c:v>
                </c:pt>
                <c:pt idx="221">
                  <c:v>-1.5</c:v>
                </c:pt>
                <c:pt idx="222">
                  <c:v>-1.5</c:v>
                </c:pt>
                <c:pt idx="223">
                  <c:v>-1.5</c:v>
                </c:pt>
                <c:pt idx="224">
                  <c:v>-1.5</c:v>
                </c:pt>
                <c:pt idx="225">
                  <c:v>-1.5</c:v>
                </c:pt>
                <c:pt idx="226">
                  <c:v>-1.5</c:v>
                </c:pt>
                <c:pt idx="227">
                  <c:v>-1.5</c:v>
                </c:pt>
                <c:pt idx="228">
                  <c:v>-1.5</c:v>
                </c:pt>
                <c:pt idx="229">
                  <c:v>-1.5</c:v>
                </c:pt>
                <c:pt idx="230">
                  <c:v>-1.5</c:v>
                </c:pt>
                <c:pt idx="231">
                  <c:v>-1.5</c:v>
                </c:pt>
                <c:pt idx="232">
                  <c:v>-1.5</c:v>
                </c:pt>
                <c:pt idx="233">
                  <c:v>-1.5</c:v>
                </c:pt>
                <c:pt idx="234">
                  <c:v>-1.5</c:v>
                </c:pt>
                <c:pt idx="235">
                  <c:v>-1.5</c:v>
                </c:pt>
                <c:pt idx="236">
                  <c:v>-1.5</c:v>
                </c:pt>
                <c:pt idx="237">
                  <c:v>-1.5</c:v>
                </c:pt>
                <c:pt idx="238">
                  <c:v>-1.5</c:v>
                </c:pt>
                <c:pt idx="239">
                  <c:v>-1.5</c:v>
                </c:pt>
                <c:pt idx="240">
                  <c:v>-1.5</c:v>
                </c:pt>
                <c:pt idx="241">
                  <c:v>-1.5</c:v>
                </c:pt>
                <c:pt idx="242">
                  <c:v>-1.6</c:v>
                </c:pt>
                <c:pt idx="243">
                  <c:v>-1.6</c:v>
                </c:pt>
                <c:pt idx="244">
                  <c:v>-1.6</c:v>
                </c:pt>
                <c:pt idx="245">
                  <c:v>-1.6</c:v>
                </c:pt>
                <c:pt idx="246">
                  <c:v>-1.6</c:v>
                </c:pt>
                <c:pt idx="247">
                  <c:v>-1.6</c:v>
                </c:pt>
                <c:pt idx="248">
                  <c:v>-1.6</c:v>
                </c:pt>
                <c:pt idx="249">
                  <c:v>-1.6</c:v>
                </c:pt>
                <c:pt idx="250">
                  <c:v>-1.6</c:v>
                </c:pt>
                <c:pt idx="251">
                  <c:v>-1.6</c:v>
                </c:pt>
                <c:pt idx="252">
                  <c:v>-1.6</c:v>
                </c:pt>
                <c:pt idx="253">
                  <c:v>-1.6</c:v>
                </c:pt>
                <c:pt idx="254">
                  <c:v>-1.6</c:v>
                </c:pt>
                <c:pt idx="255">
                  <c:v>-1.6</c:v>
                </c:pt>
                <c:pt idx="256">
                  <c:v>-1.6</c:v>
                </c:pt>
                <c:pt idx="257">
                  <c:v>-1.6</c:v>
                </c:pt>
                <c:pt idx="258">
                  <c:v>-1.6</c:v>
                </c:pt>
                <c:pt idx="259">
                  <c:v>-1.7</c:v>
                </c:pt>
                <c:pt idx="260">
                  <c:v>-1.7</c:v>
                </c:pt>
                <c:pt idx="261">
                  <c:v>-1.8</c:v>
                </c:pt>
                <c:pt idx="262">
                  <c:v>-1.8</c:v>
                </c:pt>
                <c:pt idx="263">
                  <c:v>-1.8</c:v>
                </c:pt>
                <c:pt idx="264">
                  <c:v>-1.7</c:v>
                </c:pt>
                <c:pt idx="265">
                  <c:v>-1.7</c:v>
                </c:pt>
                <c:pt idx="266">
                  <c:v>-1.7</c:v>
                </c:pt>
                <c:pt idx="267">
                  <c:v>-1.6</c:v>
                </c:pt>
                <c:pt idx="268">
                  <c:v>-1.7</c:v>
                </c:pt>
                <c:pt idx="269">
                  <c:v>-1.7</c:v>
                </c:pt>
                <c:pt idx="270">
                  <c:v>-1.7</c:v>
                </c:pt>
                <c:pt idx="271">
                  <c:v>-1.7</c:v>
                </c:pt>
                <c:pt idx="272">
                  <c:v>-1.8</c:v>
                </c:pt>
                <c:pt idx="273">
                  <c:v>-1.8</c:v>
                </c:pt>
                <c:pt idx="274">
                  <c:v>-1.8</c:v>
                </c:pt>
                <c:pt idx="275">
                  <c:v>-1.8</c:v>
                </c:pt>
                <c:pt idx="276">
                  <c:v>-1.8</c:v>
                </c:pt>
                <c:pt idx="277">
                  <c:v>-1.8</c:v>
                </c:pt>
                <c:pt idx="278">
                  <c:v>-1.7</c:v>
                </c:pt>
                <c:pt idx="279">
                  <c:v>-1.7</c:v>
                </c:pt>
                <c:pt idx="280">
                  <c:v>-1.7</c:v>
                </c:pt>
                <c:pt idx="281">
                  <c:v>-1.7</c:v>
                </c:pt>
                <c:pt idx="282">
                  <c:v>-1.7</c:v>
                </c:pt>
                <c:pt idx="283">
                  <c:v>-1.7</c:v>
                </c:pt>
                <c:pt idx="284">
                  <c:v>-1.8</c:v>
                </c:pt>
                <c:pt idx="285">
                  <c:v>-1.8</c:v>
                </c:pt>
                <c:pt idx="286">
                  <c:v>-1.8</c:v>
                </c:pt>
                <c:pt idx="287">
                  <c:v>-1.8</c:v>
                </c:pt>
                <c:pt idx="288">
                  <c:v>-1.8</c:v>
                </c:pt>
                <c:pt idx="289">
                  <c:v>-1.8</c:v>
                </c:pt>
                <c:pt idx="290">
                  <c:v>-1.8</c:v>
                </c:pt>
                <c:pt idx="291">
                  <c:v>-1.8</c:v>
                </c:pt>
                <c:pt idx="292">
                  <c:v>-1.7</c:v>
                </c:pt>
                <c:pt idx="293">
                  <c:v>-1.7</c:v>
                </c:pt>
                <c:pt idx="294">
                  <c:v>-1.7</c:v>
                </c:pt>
                <c:pt idx="295">
                  <c:v>-1.7</c:v>
                </c:pt>
                <c:pt idx="296">
                  <c:v>-1.7</c:v>
                </c:pt>
                <c:pt idx="297">
                  <c:v>-1.7</c:v>
                </c:pt>
                <c:pt idx="298">
                  <c:v>-1.7</c:v>
                </c:pt>
                <c:pt idx="299">
                  <c:v>-1.7</c:v>
                </c:pt>
                <c:pt idx="300">
                  <c:v>-1.7</c:v>
                </c:pt>
                <c:pt idx="301">
                  <c:v>-1.7</c:v>
                </c:pt>
                <c:pt idx="302">
                  <c:v>-1.8</c:v>
                </c:pt>
                <c:pt idx="303">
                  <c:v>-1.8</c:v>
                </c:pt>
                <c:pt idx="304">
                  <c:v>-1.8</c:v>
                </c:pt>
                <c:pt idx="305">
                  <c:v>-1.8</c:v>
                </c:pt>
                <c:pt idx="306">
                  <c:v>-1.8</c:v>
                </c:pt>
                <c:pt idx="307">
                  <c:v>-1.8</c:v>
                </c:pt>
                <c:pt idx="308">
                  <c:v>-1.8</c:v>
                </c:pt>
                <c:pt idx="309">
                  <c:v>-1.9</c:v>
                </c:pt>
                <c:pt idx="310">
                  <c:v>-1.9</c:v>
                </c:pt>
                <c:pt idx="311">
                  <c:v>-1.9</c:v>
                </c:pt>
                <c:pt idx="312">
                  <c:v>-1.9</c:v>
                </c:pt>
                <c:pt idx="313">
                  <c:v>-1.9</c:v>
                </c:pt>
                <c:pt idx="314">
                  <c:v>-1.9</c:v>
                </c:pt>
                <c:pt idx="315">
                  <c:v>-1.9</c:v>
                </c:pt>
                <c:pt idx="316">
                  <c:v>-1.9</c:v>
                </c:pt>
                <c:pt idx="317">
                  <c:v>-1.9</c:v>
                </c:pt>
                <c:pt idx="318">
                  <c:v>-1.9</c:v>
                </c:pt>
                <c:pt idx="319">
                  <c:v>-1.9</c:v>
                </c:pt>
                <c:pt idx="320">
                  <c:v>-1.9</c:v>
                </c:pt>
                <c:pt idx="321">
                  <c:v>-1.9</c:v>
                </c:pt>
                <c:pt idx="322">
                  <c:v>-1.9</c:v>
                </c:pt>
                <c:pt idx="323">
                  <c:v>-1.9</c:v>
                </c:pt>
                <c:pt idx="324">
                  <c:v>-2</c:v>
                </c:pt>
                <c:pt idx="325">
                  <c:v>-2</c:v>
                </c:pt>
                <c:pt idx="326">
                  <c:v>-2</c:v>
                </c:pt>
                <c:pt idx="327">
                  <c:v>-2</c:v>
                </c:pt>
                <c:pt idx="328">
                  <c:v>-2</c:v>
                </c:pt>
                <c:pt idx="329">
                  <c:v>-2</c:v>
                </c:pt>
                <c:pt idx="330">
                  <c:v>-2</c:v>
                </c:pt>
                <c:pt idx="331">
                  <c:v>-2</c:v>
                </c:pt>
                <c:pt idx="332">
                  <c:v>-2</c:v>
                </c:pt>
                <c:pt idx="333">
                  <c:v>-2</c:v>
                </c:pt>
                <c:pt idx="334">
                  <c:v>-2</c:v>
                </c:pt>
                <c:pt idx="335">
                  <c:v>-2</c:v>
                </c:pt>
                <c:pt idx="336">
                  <c:v>-1.9</c:v>
                </c:pt>
                <c:pt idx="337">
                  <c:v>-1.9</c:v>
                </c:pt>
                <c:pt idx="338">
                  <c:v>-1.9</c:v>
                </c:pt>
                <c:pt idx="339">
                  <c:v>-1.9</c:v>
                </c:pt>
                <c:pt idx="340">
                  <c:v>-1.9</c:v>
                </c:pt>
                <c:pt idx="341">
                  <c:v>-2</c:v>
                </c:pt>
                <c:pt idx="342">
                  <c:v>-2</c:v>
                </c:pt>
                <c:pt idx="343">
                  <c:v>-2</c:v>
                </c:pt>
                <c:pt idx="344">
                  <c:v>-1.9</c:v>
                </c:pt>
                <c:pt idx="345">
                  <c:v>-1.9</c:v>
                </c:pt>
                <c:pt idx="346">
                  <c:v>-1.9</c:v>
                </c:pt>
                <c:pt idx="347">
                  <c:v>-2</c:v>
                </c:pt>
                <c:pt idx="348">
                  <c:v>-2</c:v>
                </c:pt>
                <c:pt idx="349">
                  <c:v>-2</c:v>
                </c:pt>
                <c:pt idx="350">
                  <c:v>-2</c:v>
                </c:pt>
                <c:pt idx="351">
                  <c:v>-2</c:v>
                </c:pt>
                <c:pt idx="352">
                  <c:v>-2</c:v>
                </c:pt>
                <c:pt idx="353">
                  <c:v>-2</c:v>
                </c:pt>
                <c:pt idx="354">
                  <c:v>-2</c:v>
                </c:pt>
                <c:pt idx="355">
                  <c:v>-2</c:v>
                </c:pt>
                <c:pt idx="356">
                  <c:v>-2</c:v>
                </c:pt>
                <c:pt idx="357">
                  <c:v>-2</c:v>
                </c:pt>
                <c:pt idx="358">
                  <c:v>-2</c:v>
                </c:pt>
                <c:pt idx="359">
                  <c:v>-2</c:v>
                </c:pt>
                <c:pt idx="360">
                  <c:v>-2</c:v>
                </c:pt>
                <c:pt idx="361">
                  <c:v>-2</c:v>
                </c:pt>
                <c:pt idx="362">
                  <c:v>-2</c:v>
                </c:pt>
                <c:pt idx="363">
                  <c:v>-2</c:v>
                </c:pt>
                <c:pt idx="364">
                  <c:v>-2</c:v>
                </c:pt>
                <c:pt idx="365">
                  <c:v>-2</c:v>
                </c:pt>
                <c:pt idx="366">
                  <c:v>-2.1</c:v>
                </c:pt>
                <c:pt idx="367">
                  <c:v>-2.1</c:v>
                </c:pt>
                <c:pt idx="368">
                  <c:v>-2.1</c:v>
                </c:pt>
                <c:pt idx="369">
                  <c:v>-2.1</c:v>
                </c:pt>
                <c:pt idx="370">
                  <c:v>-2</c:v>
                </c:pt>
                <c:pt idx="371">
                  <c:v>-2</c:v>
                </c:pt>
                <c:pt idx="372">
                  <c:v>-2</c:v>
                </c:pt>
                <c:pt idx="373">
                  <c:v>-2</c:v>
                </c:pt>
                <c:pt idx="374">
                  <c:v>-1.9</c:v>
                </c:pt>
                <c:pt idx="375">
                  <c:v>-1.9</c:v>
                </c:pt>
                <c:pt idx="376">
                  <c:v>-1.9</c:v>
                </c:pt>
                <c:pt idx="377">
                  <c:v>-1.9</c:v>
                </c:pt>
                <c:pt idx="378">
                  <c:v>-1.9</c:v>
                </c:pt>
                <c:pt idx="379">
                  <c:v>-1.9</c:v>
                </c:pt>
                <c:pt idx="380">
                  <c:v>-1.9</c:v>
                </c:pt>
                <c:pt idx="381">
                  <c:v>-1.9</c:v>
                </c:pt>
                <c:pt idx="382">
                  <c:v>-1.9</c:v>
                </c:pt>
                <c:pt idx="383">
                  <c:v>-1.9</c:v>
                </c:pt>
                <c:pt idx="384">
                  <c:v>-1.8</c:v>
                </c:pt>
                <c:pt idx="385">
                  <c:v>-1.8</c:v>
                </c:pt>
                <c:pt idx="386">
                  <c:v>-1.9</c:v>
                </c:pt>
                <c:pt idx="387">
                  <c:v>-1.9</c:v>
                </c:pt>
                <c:pt idx="388">
                  <c:v>-2</c:v>
                </c:pt>
                <c:pt idx="389">
                  <c:v>-2</c:v>
                </c:pt>
                <c:pt idx="390">
                  <c:v>-2</c:v>
                </c:pt>
                <c:pt idx="391">
                  <c:v>-1.9</c:v>
                </c:pt>
                <c:pt idx="392">
                  <c:v>-1.9</c:v>
                </c:pt>
                <c:pt idx="393">
                  <c:v>-1.9</c:v>
                </c:pt>
                <c:pt idx="394">
                  <c:v>-1.9</c:v>
                </c:pt>
                <c:pt idx="395">
                  <c:v>-1.9</c:v>
                </c:pt>
                <c:pt idx="396">
                  <c:v>-1.9</c:v>
                </c:pt>
                <c:pt idx="397">
                  <c:v>-2</c:v>
                </c:pt>
                <c:pt idx="398">
                  <c:v>-2</c:v>
                </c:pt>
                <c:pt idx="399">
                  <c:v>-2</c:v>
                </c:pt>
                <c:pt idx="400">
                  <c:v>-2</c:v>
                </c:pt>
                <c:pt idx="401">
                  <c:v>-1.9</c:v>
                </c:pt>
                <c:pt idx="402">
                  <c:v>-2</c:v>
                </c:pt>
                <c:pt idx="403">
                  <c:v>-2</c:v>
                </c:pt>
                <c:pt idx="404">
                  <c:v>-2</c:v>
                </c:pt>
                <c:pt idx="405">
                  <c:v>-2</c:v>
                </c:pt>
                <c:pt idx="406">
                  <c:v>-2</c:v>
                </c:pt>
                <c:pt idx="407">
                  <c:v>-2.1</c:v>
                </c:pt>
                <c:pt idx="408">
                  <c:v>-2.1</c:v>
                </c:pt>
                <c:pt idx="409">
                  <c:v>-2.1</c:v>
                </c:pt>
                <c:pt idx="410">
                  <c:v>-2.1</c:v>
                </c:pt>
                <c:pt idx="411">
                  <c:v>-2.1</c:v>
                </c:pt>
                <c:pt idx="412">
                  <c:v>-2.1</c:v>
                </c:pt>
                <c:pt idx="413">
                  <c:v>-2.1</c:v>
                </c:pt>
                <c:pt idx="414">
                  <c:v>-2.2000000000000002</c:v>
                </c:pt>
                <c:pt idx="415">
                  <c:v>-2.2000000000000002</c:v>
                </c:pt>
                <c:pt idx="416">
                  <c:v>-2.2000000000000002</c:v>
                </c:pt>
                <c:pt idx="417">
                  <c:v>-2.2999999999999998</c:v>
                </c:pt>
                <c:pt idx="418">
                  <c:v>-2.2999999999999998</c:v>
                </c:pt>
                <c:pt idx="419">
                  <c:v>-2.2999999999999998</c:v>
                </c:pt>
                <c:pt idx="420">
                  <c:v>-2.2999999999999998</c:v>
                </c:pt>
                <c:pt idx="421">
                  <c:v>-2.2999999999999998</c:v>
                </c:pt>
                <c:pt idx="422">
                  <c:v>-2.2000000000000002</c:v>
                </c:pt>
                <c:pt idx="423">
                  <c:v>-2.2000000000000002</c:v>
                </c:pt>
                <c:pt idx="424">
                  <c:v>-2.2000000000000002</c:v>
                </c:pt>
                <c:pt idx="425">
                  <c:v>-2.2000000000000002</c:v>
                </c:pt>
                <c:pt idx="426">
                  <c:v>-2.2999999999999998</c:v>
                </c:pt>
                <c:pt idx="427">
                  <c:v>-2.2999999999999998</c:v>
                </c:pt>
                <c:pt idx="428">
                  <c:v>-2.2999999999999998</c:v>
                </c:pt>
                <c:pt idx="429">
                  <c:v>-2.2999999999999998</c:v>
                </c:pt>
                <c:pt idx="430">
                  <c:v>-2.2000000000000002</c:v>
                </c:pt>
                <c:pt idx="431">
                  <c:v>-2.2000000000000002</c:v>
                </c:pt>
                <c:pt idx="432">
                  <c:v>-2.2000000000000002</c:v>
                </c:pt>
                <c:pt idx="433">
                  <c:v>-2.2000000000000002</c:v>
                </c:pt>
                <c:pt idx="434">
                  <c:v>-2.2999999999999998</c:v>
                </c:pt>
                <c:pt idx="435">
                  <c:v>-2.2999999999999998</c:v>
                </c:pt>
                <c:pt idx="436">
                  <c:v>-2.2999999999999998</c:v>
                </c:pt>
                <c:pt idx="437">
                  <c:v>-2.2999999999999998</c:v>
                </c:pt>
                <c:pt idx="438">
                  <c:v>-2.4</c:v>
                </c:pt>
                <c:pt idx="439">
                  <c:v>-2.4</c:v>
                </c:pt>
                <c:pt idx="440">
                  <c:v>-2.4</c:v>
                </c:pt>
                <c:pt idx="441">
                  <c:v>-2.4</c:v>
                </c:pt>
                <c:pt idx="442">
                  <c:v>-2.4</c:v>
                </c:pt>
                <c:pt idx="443">
                  <c:v>-2.4</c:v>
                </c:pt>
                <c:pt idx="444">
                  <c:v>-2.5</c:v>
                </c:pt>
                <c:pt idx="445">
                  <c:v>-2.4</c:v>
                </c:pt>
                <c:pt idx="446">
                  <c:v>-2.4</c:v>
                </c:pt>
                <c:pt idx="447">
                  <c:v>-2.4</c:v>
                </c:pt>
                <c:pt idx="448">
                  <c:v>-2.4</c:v>
                </c:pt>
                <c:pt idx="449">
                  <c:v>-2.4</c:v>
                </c:pt>
                <c:pt idx="450">
                  <c:v>-2.4</c:v>
                </c:pt>
                <c:pt idx="451">
                  <c:v>-2.4</c:v>
                </c:pt>
                <c:pt idx="452">
                  <c:v>-2.2999999999999998</c:v>
                </c:pt>
                <c:pt idx="453">
                  <c:v>-2.4</c:v>
                </c:pt>
                <c:pt idx="454">
                  <c:v>-2.4</c:v>
                </c:pt>
                <c:pt idx="455">
                  <c:v>-2.4</c:v>
                </c:pt>
                <c:pt idx="456">
                  <c:v>-2.4</c:v>
                </c:pt>
                <c:pt idx="457">
                  <c:v>-2.4</c:v>
                </c:pt>
                <c:pt idx="458">
                  <c:v>-2.4</c:v>
                </c:pt>
                <c:pt idx="459">
                  <c:v>-2.4</c:v>
                </c:pt>
                <c:pt idx="460">
                  <c:v>-2.4</c:v>
                </c:pt>
                <c:pt idx="461">
                  <c:v>-2.2999999999999998</c:v>
                </c:pt>
                <c:pt idx="462">
                  <c:v>-2.2999999999999998</c:v>
                </c:pt>
                <c:pt idx="463">
                  <c:v>-2.2999999999999998</c:v>
                </c:pt>
                <c:pt idx="464">
                  <c:v>-2.2999999999999998</c:v>
                </c:pt>
                <c:pt idx="465">
                  <c:v>-2.2999999999999998</c:v>
                </c:pt>
                <c:pt idx="466">
                  <c:v>-2.2999999999999998</c:v>
                </c:pt>
                <c:pt idx="467">
                  <c:v>-2.2999999999999998</c:v>
                </c:pt>
                <c:pt idx="468">
                  <c:v>-2.2999999999999998</c:v>
                </c:pt>
                <c:pt idx="469">
                  <c:v>-2.4</c:v>
                </c:pt>
                <c:pt idx="470">
                  <c:v>-2.4</c:v>
                </c:pt>
                <c:pt idx="471">
                  <c:v>-2.4</c:v>
                </c:pt>
                <c:pt idx="472">
                  <c:v>-2.4</c:v>
                </c:pt>
                <c:pt idx="473">
                  <c:v>-2.4</c:v>
                </c:pt>
                <c:pt idx="474">
                  <c:v>-2.4</c:v>
                </c:pt>
                <c:pt idx="475">
                  <c:v>-2.5</c:v>
                </c:pt>
                <c:pt idx="476">
                  <c:v>-2.5</c:v>
                </c:pt>
                <c:pt idx="477">
                  <c:v>-2.5</c:v>
                </c:pt>
                <c:pt idx="478">
                  <c:v>-2.5</c:v>
                </c:pt>
                <c:pt idx="479">
                  <c:v>-2.4</c:v>
                </c:pt>
                <c:pt idx="480">
                  <c:v>-2.2999999999999998</c:v>
                </c:pt>
                <c:pt idx="481">
                  <c:v>-2.2999999999999998</c:v>
                </c:pt>
                <c:pt idx="482">
                  <c:v>-2.2000000000000002</c:v>
                </c:pt>
                <c:pt idx="483">
                  <c:v>-2.1</c:v>
                </c:pt>
                <c:pt idx="484">
                  <c:v>-2.1</c:v>
                </c:pt>
                <c:pt idx="485">
                  <c:v>-2.1</c:v>
                </c:pt>
                <c:pt idx="486">
                  <c:v>-2.1</c:v>
                </c:pt>
                <c:pt idx="487">
                  <c:v>-2.2000000000000002</c:v>
                </c:pt>
                <c:pt idx="488">
                  <c:v>-2.2000000000000002</c:v>
                </c:pt>
                <c:pt idx="489">
                  <c:v>-2.2999999999999998</c:v>
                </c:pt>
                <c:pt idx="490">
                  <c:v>-2.2999999999999998</c:v>
                </c:pt>
                <c:pt idx="491">
                  <c:v>-2.2999999999999998</c:v>
                </c:pt>
                <c:pt idx="492">
                  <c:v>-2.2999999999999998</c:v>
                </c:pt>
                <c:pt idx="493">
                  <c:v>-2.2999999999999998</c:v>
                </c:pt>
                <c:pt idx="494">
                  <c:v>-2.2999999999999998</c:v>
                </c:pt>
                <c:pt idx="495">
                  <c:v>-2.2999999999999998</c:v>
                </c:pt>
                <c:pt idx="496">
                  <c:v>-2.2999999999999998</c:v>
                </c:pt>
                <c:pt idx="497">
                  <c:v>-2.2999999999999998</c:v>
                </c:pt>
                <c:pt idx="498">
                  <c:v>-2.2999999999999998</c:v>
                </c:pt>
                <c:pt idx="499">
                  <c:v>-2.4</c:v>
                </c:pt>
                <c:pt idx="500">
                  <c:v>-2.4</c:v>
                </c:pt>
                <c:pt idx="501">
                  <c:v>-2.4</c:v>
                </c:pt>
                <c:pt idx="502">
                  <c:v>-2.4</c:v>
                </c:pt>
                <c:pt idx="503">
                  <c:v>-2.4</c:v>
                </c:pt>
                <c:pt idx="504">
                  <c:v>-2.4</c:v>
                </c:pt>
                <c:pt idx="505">
                  <c:v>-2.4</c:v>
                </c:pt>
                <c:pt idx="506">
                  <c:v>-2.5</c:v>
                </c:pt>
                <c:pt idx="507">
                  <c:v>-2.5</c:v>
                </c:pt>
                <c:pt idx="508">
                  <c:v>-2.5</c:v>
                </c:pt>
                <c:pt idx="509">
                  <c:v>-2.5</c:v>
                </c:pt>
                <c:pt idx="510">
                  <c:v>-2.6</c:v>
                </c:pt>
                <c:pt idx="511">
                  <c:v>-2.6</c:v>
                </c:pt>
                <c:pt idx="512">
                  <c:v>-2.5</c:v>
                </c:pt>
                <c:pt idx="513">
                  <c:v>-2.6</c:v>
                </c:pt>
                <c:pt idx="514">
                  <c:v>-2.6</c:v>
                </c:pt>
                <c:pt idx="515">
                  <c:v>-2.6</c:v>
                </c:pt>
                <c:pt idx="516">
                  <c:v>-2.5</c:v>
                </c:pt>
                <c:pt idx="517">
                  <c:v>-2.5</c:v>
                </c:pt>
                <c:pt idx="518">
                  <c:v>-2.5</c:v>
                </c:pt>
                <c:pt idx="519">
                  <c:v>-2.5</c:v>
                </c:pt>
                <c:pt idx="520">
                  <c:v>-2.5</c:v>
                </c:pt>
                <c:pt idx="521">
                  <c:v>-2.5</c:v>
                </c:pt>
                <c:pt idx="522">
                  <c:v>-2.4</c:v>
                </c:pt>
                <c:pt idx="523">
                  <c:v>-2.4</c:v>
                </c:pt>
                <c:pt idx="524">
                  <c:v>-2.4</c:v>
                </c:pt>
                <c:pt idx="525">
                  <c:v>-2.4</c:v>
                </c:pt>
                <c:pt idx="526">
                  <c:v>-2.4</c:v>
                </c:pt>
                <c:pt idx="527">
                  <c:v>-2.2999999999999998</c:v>
                </c:pt>
                <c:pt idx="528">
                  <c:v>-2.2999999999999998</c:v>
                </c:pt>
                <c:pt idx="529">
                  <c:v>-2.2999999999999998</c:v>
                </c:pt>
                <c:pt idx="530">
                  <c:v>-2.2999999999999998</c:v>
                </c:pt>
                <c:pt idx="531">
                  <c:v>-2.2000000000000002</c:v>
                </c:pt>
                <c:pt idx="532">
                  <c:v>-2.2000000000000002</c:v>
                </c:pt>
                <c:pt idx="533">
                  <c:v>-2.2000000000000002</c:v>
                </c:pt>
                <c:pt idx="534">
                  <c:v>-2.2000000000000002</c:v>
                </c:pt>
                <c:pt idx="535">
                  <c:v>-2.1</c:v>
                </c:pt>
                <c:pt idx="536">
                  <c:v>-2</c:v>
                </c:pt>
                <c:pt idx="537">
                  <c:v>-2</c:v>
                </c:pt>
                <c:pt idx="538">
                  <c:v>-1.9</c:v>
                </c:pt>
                <c:pt idx="539">
                  <c:v>-1.9</c:v>
                </c:pt>
                <c:pt idx="540">
                  <c:v>-1.9</c:v>
                </c:pt>
                <c:pt idx="541">
                  <c:v>-1.9</c:v>
                </c:pt>
                <c:pt idx="542">
                  <c:v>-1.8</c:v>
                </c:pt>
                <c:pt idx="543">
                  <c:v>-1.7</c:v>
                </c:pt>
                <c:pt idx="544">
                  <c:v>-1.4</c:v>
                </c:pt>
                <c:pt idx="545">
                  <c:v>-1.1000000000000001</c:v>
                </c:pt>
                <c:pt idx="546">
                  <c:v>-1</c:v>
                </c:pt>
                <c:pt idx="547">
                  <c:v>-1</c:v>
                </c:pt>
                <c:pt idx="548">
                  <c:v>-1.2</c:v>
                </c:pt>
                <c:pt idx="549">
                  <c:v>-1.3</c:v>
                </c:pt>
                <c:pt idx="550">
                  <c:v>-1.5</c:v>
                </c:pt>
                <c:pt idx="551">
                  <c:v>-1.4</c:v>
                </c:pt>
                <c:pt idx="552">
                  <c:v>-1.4</c:v>
                </c:pt>
                <c:pt idx="553">
                  <c:v>-1.3</c:v>
                </c:pt>
                <c:pt idx="554">
                  <c:v>-1.1000000000000001</c:v>
                </c:pt>
                <c:pt idx="555">
                  <c:v>-1.2</c:v>
                </c:pt>
                <c:pt idx="556">
                  <c:v>-1.3</c:v>
                </c:pt>
                <c:pt idx="557">
                  <c:v>-1.3</c:v>
                </c:pt>
                <c:pt idx="558">
                  <c:v>-1.1000000000000001</c:v>
                </c:pt>
                <c:pt idx="559">
                  <c:v>-0.9</c:v>
                </c:pt>
                <c:pt idx="560">
                  <c:v>-0.8</c:v>
                </c:pt>
                <c:pt idx="561">
                  <c:v>-0.9</c:v>
                </c:pt>
                <c:pt idx="562">
                  <c:v>-1</c:v>
                </c:pt>
                <c:pt idx="563">
                  <c:v>-1</c:v>
                </c:pt>
                <c:pt idx="564">
                  <c:v>-1</c:v>
                </c:pt>
                <c:pt idx="565">
                  <c:v>-1</c:v>
                </c:pt>
                <c:pt idx="566">
                  <c:v>-1</c:v>
                </c:pt>
                <c:pt idx="567">
                  <c:v>-1</c:v>
                </c:pt>
                <c:pt idx="568">
                  <c:v>-0.9</c:v>
                </c:pt>
                <c:pt idx="569">
                  <c:v>-0.9</c:v>
                </c:pt>
                <c:pt idx="570">
                  <c:v>-0.9</c:v>
                </c:pt>
                <c:pt idx="571">
                  <c:v>-0.9</c:v>
                </c:pt>
                <c:pt idx="572">
                  <c:v>-0.8</c:v>
                </c:pt>
                <c:pt idx="573">
                  <c:v>-0.7</c:v>
                </c:pt>
                <c:pt idx="574">
                  <c:v>-0.7</c:v>
                </c:pt>
                <c:pt idx="575">
                  <c:v>-0.7</c:v>
                </c:pt>
                <c:pt idx="576">
                  <c:v>-0.7</c:v>
                </c:pt>
                <c:pt idx="577">
                  <c:v>-0.6</c:v>
                </c:pt>
                <c:pt idx="578">
                  <c:v>-0.6</c:v>
                </c:pt>
                <c:pt idx="579">
                  <c:v>-0.7</c:v>
                </c:pt>
                <c:pt idx="580">
                  <c:v>-0.8</c:v>
                </c:pt>
                <c:pt idx="581">
                  <c:v>-0.7</c:v>
                </c:pt>
                <c:pt idx="582">
                  <c:v>-0.7</c:v>
                </c:pt>
                <c:pt idx="583">
                  <c:v>-0.5</c:v>
                </c:pt>
                <c:pt idx="584">
                  <c:v>-0.5</c:v>
                </c:pt>
                <c:pt idx="585">
                  <c:v>-0.5</c:v>
                </c:pt>
                <c:pt idx="586">
                  <c:v>-0.5</c:v>
                </c:pt>
                <c:pt idx="587">
                  <c:v>-0.5</c:v>
                </c:pt>
                <c:pt idx="588">
                  <c:v>-0.5</c:v>
                </c:pt>
                <c:pt idx="589">
                  <c:v>-0.5</c:v>
                </c:pt>
                <c:pt idx="590">
                  <c:v>-0.6</c:v>
                </c:pt>
                <c:pt idx="591">
                  <c:v>-0.5</c:v>
                </c:pt>
                <c:pt idx="592">
                  <c:v>-0.4</c:v>
                </c:pt>
                <c:pt idx="593">
                  <c:v>-0.4</c:v>
                </c:pt>
                <c:pt idx="594">
                  <c:v>-0.4</c:v>
                </c:pt>
                <c:pt idx="595">
                  <c:v>-0.4</c:v>
                </c:pt>
                <c:pt idx="596">
                  <c:v>-0.4</c:v>
                </c:pt>
                <c:pt idx="597">
                  <c:v>-0.3</c:v>
                </c:pt>
                <c:pt idx="598">
                  <c:v>-0.1</c:v>
                </c:pt>
                <c:pt idx="599">
                  <c:v>-0.1</c:v>
                </c:pt>
                <c:pt idx="600">
                  <c:v>-0.1</c:v>
                </c:pt>
                <c:pt idx="601">
                  <c:v>0</c:v>
                </c:pt>
                <c:pt idx="602">
                  <c:v>0</c:v>
                </c:pt>
                <c:pt idx="603">
                  <c:v>-0.2</c:v>
                </c:pt>
                <c:pt idx="604">
                  <c:v>-0.1</c:v>
                </c:pt>
                <c:pt idx="605">
                  <c:v>-0.1</c:v>
                </c:pt>
                <c:pt idx="606">
                  <c:v>-0.1</c:v>
                </c:pt>
                <c:pt idx="607">
                  <c:v>0</c:v>
                </c:pt>
                <c:pt idx="608">
                  <c:v>0.1</c:v>
                </c:pt>
                <c:pt idx="609">
                  <c:v>0</c:v>
                </c:pt>
                <c:pt idx="610">
                  <c:v>0</c:v>
                </c:pt>
                <c:pt idx="611">
                  <c:v>0.1</c:v>
                </c:pt>
                <c:pt idx="612">
                  <c:v>0.1</c:v>
                </c:pt>
                <c:pt idx="613">
                  <c:v>0.3</c:v>
                </c:pt>
                <c:pt idx="614">
                  <c:v>0.2</c:v>
                </c:pt>
                <c:pt idx="615">
                  <c:v>0.2</c:v>
                </c:pt>
                <c:pt idx="616">
                  <c:v>0.3</c:v>
                </c:pt>
                <c:pt idx="617">
                  <c:v>0.3</c:v>
                </c:pt>
                <c:pt idx="618">
                  <c:v>0.3</c:v>
                </c:pt>
                <c:pt idx="619">
                  <c:v>0.3</c:v>
                </c:pt>
                <c:pt idx="620">
                  <c:v>0.4</c:v>
                </c:pt>
                <c:pt idx="621">
                  <c:v>0.5</c:v>
                </c:pt>
                <c:pt idx="622">
                  <c:v>0.5</c:v>
                </c:pt>
                <c:pt idx="623">
                  <c:v>0.6</c:v>
                </c:pt>
                <c:pt idx="624">
                  <c:v>0.7</c:v>
                </c:pt>
                <c:pt idx="625">
                  <c:v>0.6</c:v>
                </c:pt>
                <c:pt idx="626">
                  <c:v>0.6</c:v>
                </c:pt>
                <c:pt idx="627">
                  <c:v>0.6</c:v>
                </c:pt>
                <c:pt idx="628">
                  <c:v>0.8</c:v>
                </c:pt>
                <c:pt idx="629">
                  <c:v>0.9</c:v>
                </c:pt>
                <c:pt idx="630">
                  <c:v>1.1000000000000001</c:v>
                </c:pt>
                <c:pt idx="631">
                  <c:v>1.3</c:v>
                </c:pt>
                <c:pt idx="632">
                  <c:v>1.2</c:v>
                </c:pt>
                <c:pt idx="633">
                  <c:v>1.1000000000000001</c:v>
                </c:pt>
                <c:pt idx="634">
                  <c:v>1.1000000000000001</c:v>
                </c:pt>
                <c:pt idx="635">
                  <c:v>1.1000000000000001</c:v>
                </c:pt>
                <c:pt idx="636">
                  <c:v>1</c:v>
                </c:pt>
                <c:pt idx="637">
                  <c:v>1.1000000000000001</c:v>
                </c:pt>
                <c:pt idx="638">
                  <c:v>1.2</c:v>
                </c:pt>
                <c:pt idx="639">
                  <c:v>1.2</c:v>
                </c:pt>
                <c:pt idx="640">
                  <c:v>1.3</c:v>
                </c:pt>
                <c:pt idx="641">
                  <c:v>1.4</c:v>
                </c:pt>
                <c:pt idx="642">
                  <c:v>1.4</c:v>
                </c:pt>
                <c:pt idx="643">
                  <c:v>1.3</c:v>
                </c:pt>
                <c:pt idx="644">
                  <c:v>1.4</c:v>
                </c:pt>
                <c:pt idx="645">
                  <c:v>1.5</c:v>
                </c:pt>
                <c:pt idx="646">
                  <c:v>1.6</c:v>
                </c:pt>
                <c:pt idx="647">
                  <c:v>1.6</c:v>
                </c:pt>
                <c:pt idx="648">
                  <c:v>1.7</c:v>
                </c:pt>
                <c:pt idx="649">
                  <c:v>1.7</c:v>
                </c:pt>
                <c:pt idx="650">
                  <c:v>1.7</c:v>
                </c:pt>
                <c:pt idx="651">
                  <c:v>1.7</c:v>
                </c:pt>
                <c:pt idx="652">
                  <c:v>1.8</c:v>
                </c:pt>
                <c:pt idx="653">
                  <c:v>1.9</c:v>
                </c:pt>
                <c:pt idx="654">
                  <c:v>2.1</c:v>
                </c:pt>
                <c:pt idx="655">
                  <c:v>2.1</c:v>
                </c:pt>
                <c:pt idx="656">
                  <c:v>2.2000000000000002</c:v>
                </c:pt>
                <c:pt idx="657">
                  <c:v>2.4</c:v>
                </c:pt>
                <c:pt idx="658">
                  <c:v>2.1</c:v>
                </c:pt>
                <c:pt idx="659">
                  <c:v>2.2000000000000002</c:v>
                </c:pt>
                <c:pt idx="660">
                  <c:v>2.5</c:v>
                </c:pt>
                <c:pt idx="661">
                  <c:v>2.4</c:v>
                </c:pt>
                <c:pt idx="662">
                  <c:v>2.5</c:v>
                </c:pt>
                <c:pt idx="663">
                  <c:v>2.5</c:v>
                </c:pt>
                <c:pt idx="664">
                  <c:v>2.5</c:v>
                </c:pt>
                <c:pt idx="665">
                  <c:v>2.8</c:v>
                </c:pt>
                <c:pt idx="666">
                  <c:v>3</c:v>
                </c:pt>
                <c:pt idx="667">
                  <c:v>3</c:v>
                </c:pt>
                <c:pt idx="668">
                  <c:v>3.1</c:v>
                </c:pt>
                <c:pt idx="669">
                  <c:v>3.1</c:v>
                </c:pt>
                <c:pt idx="670">
                  <c:v>3.1</c:v>
                </c:pt>
                <c:pt idx="671">
                  <c:v>3.1</c:v>
                </c:pt>
                <c:pt idx="672">
                  <c:v>3.1</c:v>
                </c:pt>
                <c:pt idx="673">
                  <c:v>3.5</c:v>
                </c:pt>
                <c:pt idx="674">
                  <c:v>3.5</c:v>
                </c:pt>
                <c:pt idx="675">
                  <c:v>3.4</c:v>
                </c:pt>
                <c:pt idx="676">
                  <c:v>3.5</c:v>
                </c:pt>
                <c:pt idx="677">
                  <c:v>3.6</c:v>
                </c:pt>
                <c:pt idx="678">
                  <c:v>3.8</c:v>
                </c:pt>
                <c:pt idx="679">
                  <c:v>3.8</c:v>
                </c:pt>
                <c:pt idx="680">
                  <c:v>3.7</c:v>
                </c:pt>
                <c:pt idx="681">
                  <c:v>3.7</c:v>
                </c:pt>
                <c:pt idx="682">
                  <c:v>3.7</c:v>
                </c:pt>
                <c:pt idx="683">
                  <c:v>3.7</c:v>
                </c:pt>
                <c:pt idx="684">
                  <c:v>3.7</c:v>
                </c:pt>
                <c:pt idx="685">
                  <c:v>3.7</c:v>
                </c:pt>
                <c:pt idx="686">
                  <c:v>3.7</c:v>
                </c:pt>
                <c:pt idx="687">
                  <c:v>3.7</c:v>
                </c:pt>
                <c:pt idx="688">
                  <c:v>3.7</c:v>
                </c:pt>
                <c:pt idx="689">
                  <c:v>3.7</c:v>
                </c:pt>
                <c:pt idx="690">
                  <c:v>3.7</c:v>
                </c:pt>
                <c:pt idx="691">
                  <c:v>3.7</c:v>
                </c:pt>
                <c:pt idx="692">
                  <c:v>3.7</c:v>
                </c:pt>
                <c:pt idx="693">
                  <c:v>3.7</c:v>
                </c:pt>
                <c:pt idx="694">
                  <c:v>3.7</c:v>
                </c:pt>
                <c:pt idx="695">
                  <c:v>3.7</c:v>
                </c:pt>
                <c:pt idx="696">
                  <c:v>3.7</c:v>
                </c:pt>
                <c:pt idx="697">
                  <c:v>3.7</c:v>
                </c:pt>
                <c:pt idx="698">
                  <c:v>3.7</c:v>
                </c:pt>
                <c:pt idx="699">
                  <c:v>3.7</c:v>
                </c:pt>
                <c:pt idx="700">
                  <c:v>3.7</c:v>
                </c:pt>
                <c:pt idx="701">
                  <c:v>3.7</c:v>
                </c:pt>
                <c:pt idx="702">
                  <c:v>3.7</c:v>
                </c:pt>
                <c:pt idx="703">
                  <c:v>3.7</c:v>
                </c:pt>
                <c:pt idx="704">
                  <c:v>3.7</c:v>
                </c:pt>
                <c:pt idx="705">
                  <c:v>3.7</c:v>
                </c:pt>
                <c:pt idx="706">
                  <c:v>3.7</c:v>
                </c:pt>
                <c:pt idx="707">
                  <c:v>3.7</c:v>
                </c:pt>
                <c:pt idx="708">
                  <c:v>3.7</c:v>
                </c:pt>
                <c:pt idx="709">
                  <c:v>3.7</c:v>
                </c:pt>
                <c:pt idx="710">
                  <c:v>3.7</c:v>
                </c:pt>
                <c:pt idx="711">
                  <c:v>3.7</c:v>
                </c:pt>
                <c:pt idx="712">
                  <c:v>3.7</c:v>
                </c:pt>
                <c:pt idx="713">
                  <c:v>3.7</c:v>
                </c:pt>
                <c:pt idx="714">
                  <c:v>3.7</c:v>
                </c:pt>
                <c:pt idx="715">
                  <c:v>3.7</c:v>
                </c:pt>
                <c:pt idx="716">
                  <c:v>3.7</c:v>
                </c:pt>
                <c:pt idx="717">
                  <c:v>3.7</c:v>
                </c:pt>
                <c:pt idx="718">
                  <c:v>3.7</c:v>
                </c:pt>
                <c:pt idx="719">
                  <c:v>3.7</c:v>
                </c:pt>
                <c:pt idx="720">
                  <c:v>3.7</c:v>
                </c:pt>
                <c:pt idx="721">
                  <c:v>3.7</c:v>
                </c:pt>
                <c:pt idx="722">
                  <c:v>3.7</c:v>
                </c:pt>
                <c:pt idx="723">
                  <c:v>3.7</c:v>
                </c:pt>
                <c:pt idx="724">
                  <c:v>3.7</c:v>
                </c:pt>
                <c:pt idx="725">
                  <c:v>3.7</c:v>
                </c:pt>
                <c:pt idx="726">
                  <c:v>3.7</c:v>
                </c:pt>
                <c:pt idx="727">
                  <c:v>3.7</c:v>
                </c:pt>
                <c:pt idx="728">
                  <c:v>3.7</c:v>
                </c:pt>
                <c:pt idx="729">
                  <c:v>3.7</c:v>
                </c:pt>
                <c:pt idx="730">
                  <c:v>3.7</c:v>
                </c:pt>
                <c:pt idx="731">
                  <c:v>3.7</c:v>
                </c:pt>
                <c:pt idx="732">
                  <c:v>3.7</c:v>
                </c:pt>
                <c:pt idx="733">
                  <c:v>3.7</c:v>
                </c:pt>
                <c:pt idx="734">
                  <c:v>3.7</c:v>
                </c:pt>
                <c:pt idx="735">
                  <c:v>3.7</c:v>
                </c:pt>
                <c:pt idx="736">
                  <c:v>3.7</c:v>
                </c:pt>
                <c:pt idx="737">
                  <c:v>3.7</c:v>
                </c:pt>
                <c:pt idx="738">
                  <c:v>3.7</c:v>
                </c:pt>
                <c:pt idx="739">
                  <c:v>3.7</c:v>
                </c:pt>
                <c:pt idx="740">
                  <c:v>3.7</c:v>
                </c:pt>
                <c:pt idx="741">
                  <c:v>3.7</c:v>
                </c:pt>
                <c:pt idx="742">
                  <c:v>3.7</c:v>
                </c:pt>
                <c:pt idx="743">
                  <c:v>3.7</c:v>
                </c:pt>
                <c:pt idx="744">
                  <c:v>3.7</c:v>
                </c:pt>
                <c:pt idx="745">
                  <c:v>3.7</c:v>
                </c:pt>
                <c:pt idx="746">
                  <c:v>3.7</c:v>
                </c:pt>
                <c:pt idx="747">
                  <c:v>3.7</c:v>
                </c:pt>
                <c:pt idx="748">
                  <c:v>3.7</c:v>
                </c:pt>
                <c:pt idx="749">
                  <c:v>3.7</c:v>
                </c:pt>
                <c:pt idx="750">
                  <c:v>3.7</c:v>
                </c:pt>
                <c:pt idx="751">
                  <c:v>3.7</c:v>
                </c:pt>
                <c:pt idx="752">
                  <c:v>3.7</c:v>
                </c:pt>
                <c:pt idx="753">
                  <c:v>3.7</c:v>
                </c:pt>
                <c:pt idx="754">
                  <c:v>3.7</c:v>
                </c:pt>
                <c:pt idx="755">
                  <c:v>3.7</c:v>
                </c:pt>
                <c:pt idx="756">
                  <c:v>3.7</c:v>
                </c:pt>
                <c:pt idx="757">
                  <c:v>3.7</c:v>
                </c:pt>
                <c:pt idx="758">
                  <c:v>3.7</c:v>
                </c:pt>
                <c:pt idx="759">
                  <c:v>3.7</c:v>
                </c:pt>
                <c:pt idx="760">
                  <c:v>3.7</c:v>
                </c:pt>
                <c:pt idx="761">
                  <c:v>3.7</c:v>
                </c:pt>
                <c:pt idx="762">
                  <c:v>3.7</c:v>
                </c:pt>
                <c:pt idx="763">
                  <c:v>3.7</c:v>
                </c:pt>
                <c:pt idx="764">
                  <c:v>3.7</c:v>
                </c:pt>
                <c:pt idx="765">
                  <c:v>3.7</c:v>
                </c:pt>
                <c:pt idx="766">
                  <c:v>3.7</c:v>
                </c:pt>
                <c:pt idx="767">
                  <c:v>3.7</c:v>
                </c:pt>
                <c:pt idx="768">
                  <c:v>3.7</c:v>
                </c:pt>
                <c:pt idx="769">
                  <c:v>3.7</c:v>
                </c:pt>
                <c:pt idx="770">
                  <c:v>3.7</c:v>
                </c:pt>
                <c:pt idx="771">
                  <c:v>3.7</c:v>
                </c:pt>
                <c:pt idx="772">
                  <c:v>3.7</c:v>
                </c:pt>
                <c:pt idx="773">
                  <c:v>3.7</c:v>
                </c:pt>
                <c:pt idx="774">
                  <c:v>3.7</c:v>
                </c:pt>
                <c:pt idx="775">
                  <c:v>3.7</c:v>
                </c:pt>
                <c:pt idx="776">
                  <c:v>3.7</c:v>
                </c:pt>
                <c:pt idx="777">
                  <c:v>3.7</c:v>
                </c:pt>
                <c:pt idx="778">
                  <c:v>7.5</c:v>
                </c:pt>
                <c:pt idx="779">
                  <c:v>7.5</c:v>
                </c:pt>
                <c:pt idx="780">
                  <c:v>7.6</c:v>
                </c:pt>
                <c:pt idx="781">
                  <c:v>7.7</c:v>
                </c:pt>
                <c:pt idx="782">
                  <c:v>7.8</c:v>
                </c:pt>
                <c:pt idx="783">
                  <c:v>7.6</c:v>
                </c:pt>
                <c:pt idx="784">
                  <c:v>7.7</c:v>
                </c:pt>
                <c:pt idx="785">
                  <c:v>7.6</c:v>
                </c:pt>
                <c:pt idx="786">
                  <c:v>7.6</c:v>
                </c:pt>
                <c:pt idx="787">
                  <c:v>7.4</c:v>
                </c:pt>
                <c:pt idx="788">
                  <c:v>7.4</c:v>
                </c:pt>
                <c:pt idx="789">
                  <c:v>7.4</c:v>
                </c:pt>
                <c:pt idx="790">
                  <c:v>7.3</c:v>
                </c:pt>
                <c:pt idx="791">
                  <c:v>7.3</c:v>
                </c:pt>
                <c:pt idx="792">
                  <c:v>7.3</c:v>
                </c:pt>
                <c:pt idx="793">
                  <c:v>7.4</c:v>
                </c:pt>
                <c:pt idx="794">
                  <c:v>7.5</c:v>
                </c:pt>
                <c:pt idx="795">
                  <c:v>7.6</c:v>
                </c:pt>
                <c:pt idx="796">
                  <c:v>7.6</c:v>
                </c:pt>
                <c:pt idx="797">
                  <c:v>7.7</c:v>
                </c:pt>
                <c:pt idx="798">
                  <c:v>7.7</c:v>
                </c:pt>
                <c:pt idx="799">
                  <c:v>7.7</c:v>
                </c:pt>
                <c:pt idx="800">
                  <c:v>7.7</c:v>
                </c:pt>
                <c:pt idx="801">
                  <c:v>7.8</c:v>
                </c:pt>
                <c:pt idx="802">
                  <c:v>7.7</c:v>
                </c:pt>
                <c:pt idx="803">
                  <c:v>7.8</c:v>
                </c:pt>
                <c:pt idx="804">
                  <c:v>7.8</c:v>
                </c:pt>
                <c:pt idx="805">
                  <c:v>7.9</c:v>
                </c:pt>
                <c:pt idx="806">
                  <c:v>7.9</c:v>
                </c:pt>
                <c:pt idx="807">
                  <c:v>7.9</c:v>
                </c:pt>
                <c:pt idx="808">
                  <c:v>8</c:v>
                </c:pt>
                <c:pt idx="809">
                  <c:v>8.1</c:v>
                </c:pt>
                <c:pt idx="810">
                  <c:v>8</c:v>
                </c:pt>
                <c:pt idx="811">
                  <c:v>8</c:v>
                </c:pt>
                <c:pt idx="812">
                  <c:v>8.1</c:v>
                </c:pt>
                <c:pt idx="813">
                  <c:v>8</c:v>
                </c:pt>
                <c:pt idx="814">
                  <c:v>8</c:v>
                </c:pt>
                <c:pt idx="815">
                  <c:v>8</c:v>
                </c:pt>
                <c:pt idx="816">
                  <c:v>8.1</c:v>
                </c:pt>
                <c:pt idx="817">
                  <c:v>8.1999999999999993</c:v>
                </c:pt>
                <c:pt idx="818">
                  <c:v>8.1999999999999993</c:v>
                </c:pt>
                <c:pt idx="819">
                  <c:v>8.3000000000000007</c:v>
                </c:pt>
                <c:pt idx="820">
                  <c:v>8.6</c:v>
                </c:pt>
                <c:pt idx="821">
                  <c:v>8.5</c:v>
                </c:pt>
                <c:pt idx="822">
                  <c:v>8.4</c:v>
                </c:pt>
                <c:pt idx="823">
                  <c:v>8.6</c:v>
                </c:pt>
                <c:pt idx="824">
                  <c:v>8.6999999999999993</c:v>
                </c:pt>
                <c:pt idx="825">
                  <c:v>8.6</c:v>
                </c:pt>
                <c:pt idx="826">
                  <c:v>8.3000000000000007</c:v>
                </c:pt>
                <c:pt idx="827">
                  <c:v>8.1</c:v>
                </c:pt>
                <c:pt idx="828">
                  <c:v>8.1999999999999993</c:v>
                </c:pt>
                <c:pt idx="829">
                  <c:v>8.3000000000000007</c:v>
                </c:pt>
                <c:pt idx="830">
                  <c:v>8.1999999999999993</c:v>
                </c:pt>
                <c:pt idx="831">
                  <c:v>8.4</c:v>
                </c:pt>
                <c:pt idx="832">
                  <c:v>8.6999999999999993</c:v>
                </c:pt>
                <c:pt idx="833">
                  <c:v>8.8000000000000007</c:v>
                </c:pt>
                <c:pt idx="834">
                  <c:v>8.8000000000000007</c:v>
                </c:pt>
                <c:pt idx="835">
                  <c:v>8.8000000000000007</c:v>
                </c:pt>
                <c:pt idx="836">
                  <c:v>8.9</c:v>
                </c:pt>
                <c:pt idx="837">
                  <c:v>8.9</c:v>
                </c:pt>
                <c:pt idx="838">
                  <c:v>9</c:v>
                </c:pt>
                <c:pt idx="839">
                  <c:v>9</c:v>
                </c:pt>
                <c:pt idx="840">
                  <c:v>9.1</c:v>
                </c:pt>
                <c:pt idx="841">
                  <c:v>9.1999999999999993</c:v>
                </c:pt>
                <c:pt idx="842">
                  <c:v>9.1</c:v>
                </c:pt>
                <c:pt idx="843">
                  <c:v>9</c:v>
                </c:pt>
                <c:pt idx="844">
                  <c:v>8.9</c:v>
                </c:pt>
                <c:pt idx="845">
                  <c:v>8.9</c:v>
                </c:pt>
                <c:pt idx="846">
                  <c:v>8.9</c:v>
                </c:pt>
                <c:pt idx="847">
                  <c:v>8.6999999999999993</c:v>
                </c:pt>
                <c:pt idx="848">
                  <c:v>8.8000000000000007</c:v>
                </c:pt>
                <c:pt idx="849">
                  <c:v>9</c:v>
                </c:pt>
                <c:pt idx="850">
                  <c:v>8.9</c:v>
                </c:pt>
                <c:pt idx="851">
                  <c:v>8.9</c:v>
                </c:pt>
                <c:pt idx="852">
                  <c:v>9</c:v>
                </c:pt>
                <c:pt idx="853">
                  <c:v>9</c:v>
                </c:pt>
                <c:pt idx="854">
                  <c:v>9.1</c:v>
                </c:pt>
                <c:pt idx="855">
                  <c:v>9</c:v>
                </c:pt>
                <c:pt idx="856">
                  <c:v>8.9</c:v>
                </c:pt>
                <c:pt idx="857">
                  <c:v>9</c:v>
                </c:pt>
                <c:pt idx="858">
                  <c:v>9.1</c:v>
                </c:pt>
                <c:pt idx="859">
                  <c:v>9.1</c:v>
                </c:pt>
                <c:pt idx="860">
                  <c:v>9.1</c:v>
                </c:pt>
                <c:pt idx="861">
                  <c:v>9.1</c:v>
                </c:pt>
                <c:pt idx="862">
                  <c:v>9.1</c:v>
                </c:pt>
                <c:pt idx="863">
                  <c:v>9.1999999999999993</c:v>
                </c:pt>
                <c:pt idx="864">
                  <c:v>9.1</c:v>
                </c:pt>
                <c:pt idx="865">
                  <c:v>9</c:v>
                </c:pt>
                <c:pt idx="866">
                  <c:v>8.9</c:v>
                </c:pt>
                <c:pt idx="867">
                  <c:v>9</c:v>
                </c:pt>
                <c:pt idx="868">
                  <c:v>9.1999999999999993</c:v>
                </c:pt>
                <c:pt idx="869">
                  <c:v>9.3000000000000007</c:v>
                </c:pt>
                <c:pt idx="870">
                  <c:v>9.4</c:v>
                </c:pt>
                <c:pt idx="871">
                  <c:v>9.6</c:v>
                </c:pt>
                <c:pt idx="872">
                  <c:v>9.6</c:v>
                </c:pt>
                <c:pt idx="873">
                  <c:v>9.6</c:v>
                </c:pt>
                <c:pt idx="874">
                  <c:v>9.6999999999999993</c:v>
                </c:pt>
                <c:pt idx="875">
                  <c:v>9.8000000000000007</c:v>
                </c:pt>
                <c:pt idx="876">
                  <c:v>9.8000000000000007</c:v>
                </c:pt>
                <c:pt idx="877">
                  <c:v>9.6999999999999993</c:v>
                </c:pt>
                <c:pt idx="878">
                  <c:v>9.8000000000000007</c:v>
                </c:pt>
                <c:pt idx="879">
                  <c:v>9.8000000000000007</c:v>
                </c:pt>
                <c:pt idx="880">
                  <c:v>9.8000000000000007</c:v>
                </c:pt>
                <c:pt idx="881">
                  <c:v>9.8000000000000007</c:v>
                </c:pt>
                <c:pt idx="882">
                  <c:v>10</c:v>
                </c:pt>
                <c:pt idx="883">
                  <c:v>10</c:v>
                </c:pt>
                <c:pt idx="884">
                  <c:v>10.1</c:v>
                </c:pt>
                <c:pt idx="885">
                  <c:v>10.199999999999999</c:v>
                </c:pt>
                <c:pt idx="886">
                  <c:v>10.3</c:v>
                </c:pt>
                <c:pt idx="887">
                  <c:v>10.3</c:v>
                </c:pt>
                <c:pt idx="888">
                  <c:v>10.3</c:v>
                </c:pt>
                <c:pt idx="889">
                  <c:v>10.3</c:v>
                </c:pt>
                <c:pt idx="890">
                  <c:v>10.199999999999999</c:v>
                </c:pt>
                <c:pt idx="891">
                  <c:v>9.8000000000000007</c:v>
                </c:pt>
                <c:pt idx="892">
                  <c:v>10</c:v>
                </c:pt>
                <c:pt idx="893">
                  <c:v>9.9</c:v>
                </c:pt>
                <c:pt idx="894">
                  <c:v>9.8000000000000007</c:v>
                </c:pt>
                <c:pt idx="895">
                  <c:v>9.8000000000000007</c:v>
                </c:pt>
                <c:pt idx="896">
                  <c:v>10</c:v>
                </c:pt>
                <c:pt idx="897">
                  <c:v>10</c:v>
                </c:pt>
                <c:pt idx="898">
                  <c:v>10</c:v>
                </c:pt>
                <c:pt idx="899">
                  <c:v>10.1</c:v>
                </c:pt>
                <c:pt idx="900">
                  <c:v>10.199999999999999</c:v>
                </c:pt>
                <c:pt idx="901">
                  <c:v>10.199999999999999</c:v>
                </c:pt>
                <c:pt idx="902">
                  <c:v>10.5</c:v>
                </c:pt>
                <c:pt idx="903">
                  <c:v>10.4</c:v>
                </c:pt>
                <c:pt idx="904">
                  <c:v>10.5</c:v>
                </c:pt>
                <c:pt idx="905">
                  <c:v>10.4</c:v>
                </c:pt>
                <c:pt idx="906">
                  <c:v>10.4</c:v>
                </c:pt>
                <c:pt idx="907">
                  <c:v>10.3</c:v>
                </c:pt>
                <c:pt idx="908">
                  <c:v>10.3</c:v>
                </c:pt>
                <c:pt idx="909">
                  <c:v>10.199999999999999</c:v>
                </c:pt>
                <c:pt idx="910">
                  <c:v>10.199999999999999</c:v>
                </c:pt>
                <c:pt idx="911">
                  <c:v>10.3</c:v>
                </c:pt>
                <c:pt idx="912">
                  <c:v>10.4</c:v>
                </c:pt>
                <c:pt idx="913">
                  <c:v>10.4</c:v>
                </c:pt>
                <c:pt idx="914">
                  <c:v>10.4</c:v>
                </c:pt>
                <c:pt idx="915">
                  <c:v>10.5</c:v>
                </c:pt>
                <c:pt idx="916">
                  <c:v>10.8</c:v>
                </c:pt>
                <c:pt idx="917">
                  <c:v>10.7</c:v>
                </c:pt>
                <c:pt idx="918">
                  <c:v>10.7</c:v>
                </c:pt>
                <c:pt idx="919">
                  <c:v>10.6</c:v>
                </c:pt>
                <c:pt idx="920">
                  <c:v>10.7</c:v>
                </c:pt>
                <c:pt idx="921">
                  <c:v>10.7</c:v>
                </c:pt>
                <c:pt idx="922">
                  <c:v>10.6</c:v>
                </c:pt>
                <c:pt idx="923">
                  <c:v>10.6</c:v>
                </c:pt>
                <c:pt idx="924">
                  <c:v>10.5</c:v>
                </c:pt>
                <c:pt idx="925">
                  <c:v>10.4</c:v>
                </c:pt>
                <c:pt idx="926">
                  <c:v>10.1</c:v>
                </c:pt>
                <c:pt idx="927">
                  <c:v>10</c:v>
                </c:pt>
                <c:pt idx="928">
                  <c:v>9.9</c:v>
                </c:pt>
                <c:pt idx="929">
                  <c:v>9.9</c:v>
                </c:pt>
                <c:pt idx="930">
                  <c:v>9.8000000000000007</c:v>
                </c:pt>
                <c:pt idx="931">
                  <c:v>9.6999999999999993</c:v>
                </c:pt>
                <c:pt idx="932">
                  <c:v>9.6999999999999993</c:v>
                </c:pt>
                <c:pt idx="933">
                  <c:v>9.6999999999999993</c:v>
                </c:pt>
                <c:pt idx="934">
                  <c:v>9.6999999999999993</c:v>
                </c:pt>
                <c:pt idx="935">
                  <c:v>9.8000000000000007</c:v>
                </c:pt>
                <c:pt idx="936">
                  <c:v>9.8000000000000007</c:v>
                </c:pt>
                <c:pt idx="937">
                  <c:v>9.6999999999999993</c:v>
                </c:pt>
                <c:pt idx="938">
                  <c:v>9.8000000000000007</c:v>
                </c:pt>
                <c:pt idx="939">
                  <c:v>9.6999999999999993</c:v>
                </c:pt>
                <c:pt idx="940">
                  <c:v>9.6999999999999993</c:v>
                </c:pt>
                <c:pt idx="941">
                  <c:v>9.6</c:v>
                </c:pt>
                <c:pt idx="942">
                  <c:v>9.6999999999999993</c:v>
                </c:pt>
                <c:pt idx="943">
                  <c:v>9.6</c:v>
                </c:pt>
                <c:pt idx="944">
                  <c:v>9.6</c:v>
                </c:pt>
                <c:pt idx="945">
                  <c:v>9.6</c:v>
                </c:pt>
                <c:pt idx="946">
                  <c:v>9.6999999999999993</c:v>
                </c:pt>
                <c:pt idx="947">
                  <c:v>9.6999999999999993</c:v>
                </c:pt>
                <c:pt idx="948">
                  <c:v>9.6999999999999993</c:v>
                </c:pt>
                <c:pt idx="949">
                  <c:v>9.6999999999999993</c:v>
                </c:pt>
                <c:pt idx="950">
                  <c:v>9.6999999999999993</c:v>
                </c:pt>
                <c:pt idx="951">
                  <c:v>9.6999999999999993</c:v>
                </c:pt>
                <c:pt idx="952">
                  <c:v>9.8000000000000007</c:v>
                </c:pt>
                <c:pt idx="953">
                  <c:v>9.6999999999999993</c:v>
                </c:pt>
                <c:pt idx="954">
                  <c:v>9.6999999999999993</c:v>
                </c:pt>
                <c:pt idx="955">
                  <c:v>9.6999999999999993</c:v>
                </c:pt>
                <c:pt idx="956">
                  <c:v>9.6999999999999993</c:v>
                </c:pt>
                <c:pt idx="957">
                  <c:v>9.6999999999999993</c:v>
                </c:pt>
                <c:pt idx="958">
                  <c:v>9.6999999999999993</c:v>
                </c:pt>
                <c:pt idx="959">
                  <c:v>9.6</c:v>
                </c:pt>
                <c:pt idx="960">
                  <c:v>9.6</c:v>
                </c:pt>
                <c:pt idx="961">
                  <c:v>9.6</c:v>
                </c:pt>
                <c:pt idx="962">
                  <c:v>9.6</c:v>
                </c:pt>
                <c:pt idx="963">
                  <c:v>9.6</c:v>
                </c:pt>
                <c:pt idx="964">
                  <c:v>9.6999999999999993</c:v>
                </c:pt>
                <c:pt idx="965">
                  <c:v>9.6999999999999993</c:v>
                </c:pt>
                <c:pt idx="966">
                  <c:v>9.6999999999999993</c:v>
                </c:pt>
                <c:pt idx="967">
                  <c:v>9.6</c:v>
                </c:pt>
                <c:pt idx="968">
                  <c:v>9.6</c:v>
                </c:pt>
                <c:pt idx="969">
                  <c:v>9.6</c:v>
                </c:pt>
                <c:pt idx="970">
                  <c:v>9.6</c:v>
                </c:pt>
                <c:pt idx="971">
                  <c:v>9.6</c:v>
                </c:pt>
                <c:pt idx="972">
                  <c:v>9.6999999999999993</c:v>
                </c:pt>
                <c:pt idx="973">
                  <c:v>9.6999999999999993</c:v>
                </c:pt>
                <c:pt idx="974">
                  <c:v>9.6</c:v>
                </c:pt>
                <c:pt idx="975">
                  <c:v>9.6999999999999993</c:v>
                </c:pt>
                <c:pt idx="976">
                  <c:v>9.6</c:v>
                </c:pt>
                <c:pt idx="977">
                  <c:v>9.6999999999999993</c:v>
                </c:pt>
                <c:pt idx="978">
                  <c:v>9.6999999999999993</c:v>
                </c:pt>
                <c:pt idx="979">
                  <c:v>9.6999999999999993</c:v>
                </c:pt>
                <c:pt idx="980">
                  <c:v>9.6999999999999993</c:v>
                </c:pt>
                <c:pt idx="981">
                  <c:v>9.6</c:v>
                </c:pt>
                <c:pt idx="982">
                  <c:v>9.6</c:v>
                </c:pt>
                <c:pt idx="983">
                  <c:v>9.6</c:v>
                </c:pt>
                <c:pt idx="984">
                  <c:v>9.6</c:v>
                </c:pt>
                <c:pt idx="985">
                  <c:v>9.6</c:v>
                </c:pt>
                <c:pt idx="986">
                  <c:v>9.6</c:v>
                </c:pt>
                <c:pt idx="987">
                  <c:v>9.6</c:v>
                </c:pt>
                <c:pt idx="988">
                  <c:v>9.5</c:v>
                </c:pt>
                <c:pt idx="989">
                  <c:v>9.5</c:v>
                </c:pt>
                <c:pt idx="990">
                  <c:v>9.5</c:v>
                </c:pt>
                <c:pt idx="991">
                  <c:v>9.5</c:v>
                </c:pt>
                <c:pt idx="992">
                  <c:v>9.6</c:v>
                </c:pt>
                <c:pt idx="993">
                  <c:v>9.6</c:v>
                </c:pt>
                <c:pt idx="994">
                  <c:v>9.6</c:v>
                </c:pt>
                <c:pt idx="995">
                  <c:v>9.6</c:v>
                </c:pt>
                <c:pt idx="996">
                  <c:v>9.5</c:v>
                </c:pt>
                <c:pt idx="997">
                  <c:v>9.5</c:v>
                </c:pt>
                <c:pt idx="998">
                  <c:v>9.6</c:v>
                </c:pt>
                <c:pt idx="999">
                  <c:v>9.6</c:v>
                </c:pt>
                <c:pt idx="1000">
                  <c:v>9.6</c:v>
                </c:pt>
                <c:pt idx="1001">
                  <c:v>9.6</c:v>
                </c:pt>
                <c:pt idx="1002">
                  <c:v>9.6999999999999993</c:v>
                </c:pt>
                <c:pt idx="1003">
                  <c:v>9.8000000000000007</c:v>
                </c:pt>
                <c:pt idx="1004">
                  <c:v>9.8000000000000007</c:v>
                </c:pt>
                <c:pt idx="1005">
                  <c:v>9.9</c:v>
                </c:pt>
                <c:pt idx="1006">
                  <c:v>9.9</c:v>
                </c:pt>
                <c:pt idx="1007">
                  <c:v>9.8000000000000007</c:v>
                </c:pt>
                <c:pt idx="1008">
                  <c:v>9.8000000000000007</c:v>
                </c:pt>
                <c:pt idx="1009">
                  <c:v>9.6999999999999993</c:v>
                </c:pt>
                <c:pt idx="1010">
                  <c:v>9.6999999999999993</c:v>
                </c:pt>
                <c:pt idx="1011">
                  <c:v>9.8000000000000007</c:v>
                </c:pt>
                <c:pt idx="1012">
                  <c:v>9.8000000000000007</c:v>
                </c:pt>
                <c:pt idx="1013">
                  <c:v>9.8000000000000007</c:v>
                </c:pt>
                <c:pt idx="1014">
                  <c:v>9.8000000000000007</c:v>
                </c:pt>
                <c:pt idx="1015">
                  <c:v>9.8000000000000007</c:v>
                </c:pt>
                <c:pt idx="1016">
                  <c:v>9.6999999999999993</c:v>
                </c:pt>
                <c:pt idx="1017">
                  <c:v>9.6999999999999993</c:v>
                </c:pt>
                <c:pt idx="1018">
                  <c:v>9.6</c:v>
                </c:pt>
                <c:pt idx="1019">
                  <c:v>9.6</c:v>
                </c:pt>
                <c:pt idx="1020">
                  <c:v>9.5</c:v>
                </c:pt>
                <c:pt idx="1021">
                  <c:v>9.5</c:v>
                </c:pt>
                <c:pt idx="1022">
                  <c:v>9.4</c:v>
                </c:pt>
                <c:pt idx="1023">
                  <c:v>9.4</c:v>
                </c:pt>
                <c:pt idx="1024">
                  <c:v>9.4</c:v>
                </c:pt>
                <c:pt idx="1025">
                  <c:v>9.3000000000000007</c:v>
                </c:pt>
                <c:pt idx="1026">
                  <c:v>9.3000000000000007</c:v>
                </c:pt>
                <c:pt idx="1027">
                  <c:v>9.3000000000000007</c:v>
                </c:pt>
                <c:pt idx="1028">
                  <c:v>9.3000000000000007</c:v>
                </c:pt>
                <c:pt idx="1029">
                  <c:v>9.1999999999999993</c:v>
                </c:pt>
                <c:pt idx="1030">
                  <c:v>9.1</c:v>
                </c:pt>
                <c:pt idx="1031">
                  <c:v>9.1</c:v>
                </c:pt>
                <c:pt idx="1032">
                  <c:v>9</c:v>
                </c:pt>
                <c:pt idx="1033">
                  <c:v>9</c:v>
                </c:pt>
                <c:pt idx="1034">
                  <c:v>9</c:v>
                </c:pt>
                <c:pt idx="1035">
                  <c:v>8.9</c:v>
                </c:pt>
                <c:pt idx="1036">
                  <c:v>8.9</c:v>
                </c:pt>
                <c:pt idx="1037">
                  <c:v>8.9</c:v>
                </c:pt>
                <c:pt idx="1038">
                  <c:v>8.8000000000000007</c:v>
                </c:pt>
                <c:pt idx="1039">
                  <c:v>8.8000000000000007</c:v>
                </c:pt>
                <c:pt idx="1040">
                  <c:v>8.6999999999999993</c:v>
                </c:pt>
                <c:pt idx="1041">
                  <c:v>8.6999999999999993</c:v>
                </c:pt>
                <c:pt idx="1042">
                  <c:v>8.6</c:v>
                </c:pt>
                <c:pt idx="1043">
                  <c:v>8.6</c:v>
                </c:pt>
                <c:pt idx="1044">
                  <c:v>8.5</c:v>
                </c:pt>
                <c:pt idx="1045">
                  <c:v>8.5</c:v>
                </c:pt>
                <c:pt idx="1046">
                  <c:v>8.5</c:v>
                </c:pt>
                <c:pt idx="1047">
                  <c:v>8.5</c:v>
                </c:pt>
                <c:pt idx="1048">
                  <c:v>8.5</c:v>
                </c:pt>
                <c:pt idx="1049">
                  <c:v>8.5</c:v>
                </c:pt>
                <c:pt idx="1050">
                  <c:v>8.4</c:v>
                </c:pt>
                <c:pt idx="1051">
                  <c:v>8.3000000000000007</c:v>
                </c:pt>
                <c:pt idx="1052">
                  <c:v>8.3000000000000007</c:v>
                </c:pt>
                <c:pt idx="1053">
                  <c:v>8.3000000000000007</c:v>
                </c:pt>
                <c:pt idx="1054">
                  <c:v>8.1999999999999993</c:v>
                </c:pt>
                <c:pt idx="1055">
                  <c:v>8.1999999999999993</c:v>
                </c:pt>
                <c:pt idx="1056">
                  <c:v>8.1999999999999993</c:v>
                </c:pt>
                <c:pt idx="1057">
                  <c:v>8.1</c:v>
                </c:pt>
                <c:pt idx="1058">
                  <c:v>8</c:v>
                </c:pt>
                <c:pt idx="1059">
                  <c:v>8</c:v>
                </c:pt>
                <c:pt idx="1060">
                  <c:v>8</c:v>
                </c:pt>
                <c:pt idx="1061">
                  <c:v>7.9</c:v>
                </c:pt>
                <c:pt idx="1062">
                  <c:v>7.9</c:v>
                </c:pt>
                <c:pt idx="1063">
                  <c:v>7.9</c:v>
                </c:pt>
                <c:pt idx="1064">
                  <c:v>7.8</c:v>
                </c:pt>
                <c:pt idx="1065">
                  <c:v>7.8</c:v>
                </c:pt>
                <c:pt idx="1066">
                  <c:v>7.7</c:v>
                </c:pt>
                <c:pt idx="1067">
                  <c:v>7.8</c:v>
                </c:pt>
                <c:pt idx="1068">
                  <c:v>7.8</c:v>
                </c:pt>
                <c:pt idx="1069">
                  <c:v>7.7</c:v>
                </c:pt>
                <c:pt idx="1070">
                  <c:v>7.7</c:v>
                </c:pt>
                <c:pt idx="1071">
                  <c:v>7.6</c:v>
                </c:pt>
                <c:pt idx="1072">
                  <c:v>7.6</c:v>
                </c:pt>
                <c:pt idx="1073">
                  <c:v>7.6</c:v>
                </c:pt>
                <c:pt idx="1074">
                  <c:v>7.6</c:v>
                </c:pt>
                <c:pt idx="1075">
                  <c:v>7.6</c:v>
                </c:pt>
                <c:pt idx="1076">
                  <c:v>7.6</c:v>
                </c:pt>
                <c:pt idx="1077">
                  <c:v>7.6</c:v>
                </c:pt>
                <c:pt idx="1078">
                  <c:v>7.6</c:v>
                </c:pt>
                <c:pt idx="1079">
                  <c:v>7.6</c:v>
                </c:pt>
                <c:pt idx="1080">
                  <c:v>7.6</c:v>
                </c:pt>
                <c:pt idx="1081">
                  <c:v>7.5</c:v>
                </c:pt>
                <c:pt idx="1082">
                  <c:v>7.5</c:v>
                </c:pt>
                <c:pt idx="1083">
                  <c:v>7.5</c:v>
                </c:pt>
                <c:pt idx="1084">
                  <c:v>7.5</c:v>
                </c:pt>
                <c:pt idx="1085">
                  <c:v>7.5</c:v>
                </c:pt>
                <c:pt idx="1086">
                  <c:v>7.5</c:v>
                </c:pt>
                <c:pt idx="1087">
                  <c:v>7.5</c:v>
                </c:pt>
                <c:pt idx="1088">
                  <c:v>7.5</c:v>
                </c:pt>
                <c:pt idx="1089">
                  <c:v>7.5</c:v>
                </c:pt>
                <c:pt idx="1090">
                  <c:v>7.5</c:v>
                </c:pt>
                <c:pt idx="1091">
                  <c:v>7.5</c:v>
                </c:pt>
                <c:pt idx="1092">
                  <c:v>7.5</c:v>
                </c:pt>
                <c:pt idx="1093">
                  <c:v>7.5</c:v>
                </c:pt>
                <c:pt idx="1094">
                  <c:v>7.5</c:v>
                </c:pt>
                <c:pt idx="1095">
                  <c:v>7.5</c:v>
                </c:pt>
                <c:pt idx="1096">
                  <c:v>7.5</c:v>
                </c:pt>
                <c:pt idx="1097">
                  <c:v>7.5</c:v>
                </c:pt>
                <c:pt idx="1098">
                  <c:v>7.5</c:v>
                </c:pt>
                <c:pt idx="1099">
                  <c:v>7.5</c:v>
                </c:pt>
                <c:pt idx="1100">
                  <c:v>7.5</c:v>
                </c:pt>
                <c:pt idx="1101">
                  <c:v>7.5</c:v>
                </c:pt>
                <c:pt idx="1102">
                  <c:v>7.5</c:v>
                </c:pt>
                <c:pt idx="1103">
                  <c:v>7.5</c:v>
                </c:pt>
                <c:pt idx="1104">
                  <c:v>7.5</c:v>
                </c:pt>
                <c:pt idx="1105">
                  <c:v>7.5</c:v>
                </c:pt>
                <c:pt idx="1106">
                  <c:v>7.5</c:v>
                </c:pt>
                <c:pt idx="1107">
                  <c:v>7.5</c:v>
                </c:pt>
                <c:pt idx="1108">
                  <c:v>7.5</c:v>
                </c:pt>
                <c:pt idx="1109">
                  <c:v>7.5</c:v>
                </c:pt>
                <c:pt idx="1110">
                  <c:v>7.5</c:v>
                </c:pt>
                <c:pt idx="1111">
                  <c:v>7.5</c:v>
                </c:pt>
                <c:pt idx="1112">
                  <c:v>7.5</c:v>
                </c:pt>
                <c:pt idx="1113">
                  <c:v>7.5</c:v>
                </c:pt>
                <c:pt idx="1114">
                  <c:v>7.5</c:v>
                </c:pt>
                <c:pt idx="1115">
                  <c:v>7.5</c:v>
                </c:pt>
                <c:pt idx="1116">
                  <c:v>7.5</c:v>
                </c:pt>
                <c:pt idx="1117">
                  <c:v>7.5</c:v>
                </c:pt>
                <c:pt idx="1118">
                  <c:v>7.5</c:v>
                </c:pt>
                <c:pt idx="1119">
                  <c:v>7.5</c:v>
                </c:pt>
                <c:pt idx="1120">
                  <c:v>7.5</c:v>
                </c:pt>
                <c:pt idx="1121">
                  <c:v>7.5</c:v>
                </c:pt>
                <c:pt idx="1122">
                  <c:v>7.5</c:v>
                </c:pt>
                <c:pt idx="1123">
                  <c:v>7.5</c:v>
                </c:pt>
                <c:pt idx="1124">
                  <c:v>7.5</c:v>
                </c:pt>
                <c:pt idx="1125">
                  <c:v>7.5</c:v>
                </c:pt>
                <c:pt idx="1126">
                  <c:v>7.5</c:v>
                </c:pt>
                <c:pt idx="1127">
                  <c:v>7.5</c:v>
                </c:pt>
                <c:pt idx="1128">
                  <c:v>7.5</c:v>
                </c:pt>
                <c:pt idx="1129">
                  <c:v>7.5</c:v>
                </c:pt>
                <c:pt idx="1130">
                  <c:v>7.5</c:v>
                </c:pt>
                <c:pt idx="1131">
                  <c:v>7.5</c:v>
                </c:pt>
                <c:pt idx="1132">
                  <c:v>7.5</c:v>
                </c:pt>
                <c:pt idx="1133">
                  <c:v>7.5</c:v>
                </c:pt>
                <c:pt idx="1134">
                  <c:v>7.5</c:v>
                </c:pt>
                <c:pt idx="1135">
                  <c:v>7.5</c:v>
                </c:pt>
                <c:pt idx="1136">
                  <c:v>7.5</c:v>
                </c:pt>
                <c:pt idx="1137">
                  <c:v>7.5</c:v>
                </c:pt>
                <c:pt idx="1138">
                  <c:v>7.5</c:v>
                </c:pt>
                <c:pt idx="1139">
                  <c:v>7.5</c:v>
                </c:pt>
                <c:pt idx="1140">
                  <c:v>7.5</c:v>
                </c:pt>
                <c:pt idx="1141">
                  <c:v>7.5</c:v>
                </c:pt>
                <c:pt idx="1142">
                  <c:v>7.5</c:v>
                </c:pt>
                <c:pt idx="1143">
                  <c:v>7.5</c:v>
                </c:pt>
                <c:pt idx="1144">
                  <c:v>7.5</c:v>
                </c:pt>
                <c:pt idx="1145">
                  <c:v>7.5</c:v>
                </c:pt>
                <c:pt idx="1146">
                  <c:v>7.5</c:v>
                </c:pt>
                <c:pt idx="1147">
                  <c:v>7.5</c:v>
                </c:pt>
                <c:pt idx="1148">
                  <c:v>7.5</c:v>
                </c:pt>
                <c:pt idx="1149">
                  <c:v>7.5</c:v>
                </c:pt>
                <c:pt idx="1150">
                  <c:v>7.5</c:v>
                </c:pt>
                <c:pt idx="1151">
                  <c:v>7.5</c:v>
                </c:pt>
                <c:pt idx="1152">
                  <c:v>7.5</c:v>
                </c:pt>
                <c:pt idx="1153">
                  <c:v>7.5</c:v>
                </c:pt>
                <c:pt idx="1154">
                  <c:v>7.5</c:v>
                </c:pt>
                <c:pt idx="1155">
                  <c:v>7.5</c:v>
                </c:pt>
                <c:pt idx="1156">
                  <c:v>7.5</c:v>
                </c:pt>
                <c:pt idx="1157">
                  <c:v>7.5</c:v>
                </c:pt>
                <c:pt idx="1158">
                  <c:v>7.5</c:v>
                </c:pt>
                <c:pt idx="1159">
                  <c:v>7.5</c:v>
                </c:pt>
                <c:pt idx="1160">
                  <c:v>7.5</c:v>
                </c:pt>
                <c:pt idx="1161">
                  <c:v>7.5</c:v>
                </c:pt>
                <c:pt idx="1162">
                  <c:v>7.5</c:v>
                </c:pt>
                <c:pt idx="1163">
                  <c:v>7.5</c:v>
                </c:pt>
                <c:pt idx="1164">
                  <c:v>7.5</c:v>
                </c:pt>
                <c:pt idx="1165">
                  <c:v>7.5</c:v>
                </c:pt>
                <c:pt idx="1166">
                  <c:v>7.5</c:v>
                </c:pt>
                <c:pt idx="1167">
                  <c:v>7.5</c:v>
                </c:pt>
                <c:pt idx="1168">
                  <c:v>7.5</c:v>
                </c:pt>
                <c:pt idx="1169">
                  <c:v>7.5</c:v>
                </c:pt>
                <c:pt idx="1170">
                  <c:v>7.5</c:v>
                </c:pt>
                <c:pt idx="1171">
                  <c:v>7.5</c:v>
                </c:pt>
                <c:pt idx="1172">
                  <c:v>7.5</c:v>
                </c:pt>
                <c:pt idx="1173">
                  <c:v>7.5</c:v>
                </c:pt>
                <c:pt idx="1174">
                  <c:v>7.5</c:v>
                </c:pt>
                <c:pt idx="1175">
                  <c:v>7.5</c:v>
                </c:pt>
                <c:pt idx="1176">
                  <c:v>7.5</c:v>
                </c:pt>
                <c:pt idx="1177">
                  <c:v>7.5</c:v>
                </c:pt>
                <c:pt idx="1178">
                  <c:v>7.5</c:v>
                </c:pt>
                <c:pt idx="1179">
                  <c:v>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1.8</c:v>
                </c:pt>
                <c:pt idx="9">
                  <c:v>0</c:v>
                </c:pt>
                <c:pt idx="10">
                  <c:v>0</c:v>
                </c:pt>
                <c:pt idx="11">
                  <c:v>1.8</c:v>
                </c:pt>
                <c:pt idx="12">
                  <c:v>0</c:v>
                </c:pt>
                <c:pt idx="13">
                  <c:v>0</c:v>
                </c:pt>
                <c:pt idx="14">
                  <c:v>1.8</c:v>
                </c:pt>
                <c:pt idx="15">
                  <c:v>2.2000000000000002</c:v>
                </c:pt>
                <c:pt idx="16">
                  <c:v>0</c:v>
                </c:pt>
                <c:pt idx="17">
                  <c:v>2.2000000000000002</c:v>
                </c:pt>
                <c:pt idx="18">
                  <c:v>2.2000000000000002</c:v>
                </c:pt>
                <c:pt idx="19">
                  <c:v>0</c:v>
                </c:pt>
                <c:pt idx="20">
                  <c:v>2.5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1.8</c:v>
                </c:pt>
                <c:pt idx="25">
                  <c:v>0</c:v>
                </c:pt>
                <c:pt idx="26">
                  <c:v>2.2000000000000002</c:v>
                </c:pt>
                <c:pt idx="27">
                  <c:v>1.8</c:v>
                </c:pt>
                <c:pt idx="28">
                  <c:v>2.2000000000000002</c:v>
                </c:pt>
                <c:pt idx="29">
                  <c:v>2.5</c:v>
                </c:pt>
                <c:pt idx="30">
                  <c:v>2.2000000000000002</c:v>
                </c:pt>
                <c:pt idx="31">
                  <c:v>0</c:v>
                </c:pt>
                <c:pt idx="32">
                  <c:v>2.2000000000000002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1.8</c:v>
                </c:pt>
                <c:pt idx="37">
                  <c:v>0</c:v>
                </c:pt>
                <c:pt idx="38">
                  <c:v>1.8</c:v>
                </c:pt>
                <c:pt idx="39">
                  <c:v>1.8</c:v>
                </c:pt>
                <c:pt idx="40">
                  <c:v>1.8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1.8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2.2000000000000002</c:v>
                </c:pt>
                <c:pt idx="54">
                  <c:v>2.5</c:v>
                </c:pt>
                <c:pt idx="55">
                  <c:v>2.9</c:v>
                </c:pt>
                <c:pt idx="56">
                  <c:v>1.8</c:v>
                </c:pt>
                <c:pt idx="57">
                  <c:v>1.8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2.2000000000000002</c:v>
                </c:pt>
                <c:pt idx="62">
                  <c:v>0</c:v>
                </c:pt>
                <c:pt idx="63">
                  <c:v>0</c:v>
                </c:pt>
                <c:pt idx="64">
                  <c:v>2.2000000000000002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1.8</c:v>
                </c:pt>
                <c:pt idx="90">
                  <c:v>2.9</c:v>
                </c:pt>
                <c:pt idx="91">
                  <c:v>2.9</c:v>
                </c:pt>
                <c:pt idx="92">
                  <c:v>2.2000000000000002</c:v>
                </c:pt>
                <c:pt idx="93">
                  <c:v>0</c:v>
                </c:pt>
                <c:pt idx="94">
                  <c:v>2.2000000000000002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1.8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1.8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1.8</c:v>
                </c:pt>
                <c:pt idx="146">
                  <c:v>0</c:v>
                </c:pt>
                <c:pt idx="147">
                  <c:v>1.8</c:v>
                </c:pt>
                <c:pt idx="148">
                  <c:v>0</c:v>
                </c:pt>
                <c:pt idx="149">
                  <c:v>2.2000000000000002</c:v>
                </c:pt>
                <c:pt idx="150">
                  <c:v>2.2000000000000002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2.2000000000000002</c:v>
                </c:pt>
                <c:pt idx="155">
                  <c:v>0</c:v>
                </c:pt>
                <c:pt idx="156">
                  <c:v>0</c:v>
                </c:pt>
                <c:pt idx="157">
                  <c:v>2.2000000000000002</c:v>
                </c:pt>
                <c:pt idx="158">
                  <c:v>0</c:v>
                </c:pt>
                <c:pt idx="159">
                  <c:v>0</c:v>
                </c:pt>
                <c:pt idx="160">
                  <c:v>1.8</c:v>
                </c:pt>
                <c:pt idx="161">
                  <c:v>1.8</c:v>
                </c:pt>
                <c:pt idx="162">
                  <c:v>1.8</c:v>
                </c:pt>
                <c:pt idx="163">
                  <c:v>2.9</c:v>
                </c:pt>
                <c:pt idx="164">
                  <c:v>2.2000000000000002</c:v>
                </c:pt>
                <c:pt idx="165">
                  <c:v>2.9</c:v>
                </c:pt>
                <c:pt idx="166">
                  <c:v>3.6</c:v>
                </c:pt>
                <c:pt idx="167">
                  <c:v>1.8</c:v>
                </c:pt>
                <c:pt idx="168">
                  <c:v>2.9</c:v>
                </c:pt>
                <c:pt idx="169">
                  <c:v>1.8</c:v>
                </c:pt>
                <c:pt idx="170">
                  <c:v>2.5</c:v>
                </c:pt>
                <c:pt idx="171">
                  <c:v>2.5</c:v>
                </c:pt>
                <c:pt idx="172">
                  <c:v>2.5</c:v>
                </c:pt>
                <c:pt idx="173">
                  <c:v>2.5</c:v>
                </c:pt>
                <c:pt idx="174">
                  <c:v>2.5</c:v>
                </c:pt>
                <c:pt idx="175">
                  <c:v>4.3</c:v>
                </c:pt>
                <c:pt idx="176">
                  <c:v>2.2000000000000002</c:v>
                </c:pt>
                <c:pt idx="177">
                  <c:v>0</c:v>
                </c:pt>
                <c:pt idx="178">
                  <c:v>2.9</c:v>
                </c:pt>
                <c:pt idx="179">
                  <c:v>3.6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3.2</c:v>
                </c:pt>
                <c:pt idx="185">
                  <c:v>2.9</c:v>
                </c:pt>
                <c:pt idx="186">
                  <c:v>2.5</c:v>
                </c:pt>
                <c:pt idx="187">
                  <c:v>1.8</c:v>
                </c:pt>
                <c:pt idx="188">
                  <c:v>2.5</c:v>
                </c:pt>
                <c:pt idx="189">
                  <c:v>0</c:v>
                </c:pt>
                <c:pt idx="190">
                  <c:v>2.5</c:v>
                </c:pt>
                <c:pt idx="191">
                  <c:v>2.5</c:v>
                </c:pt>
                <c:pt idx="192">
                  <c:v>2.5</c:v>
                </c:pt>
                <c:pt idx="193">
                  <c:v>2.2000000000000002</c:v>
                </c:pt>
                <c:pt idx="194">
                  <c:v>2.2000000000000002</c:v>
                </c:pt>
                <c:pt idx="195">
                  <c:v>1.8</c:v>
                </c:pt>
                <c:pt idx="196">
                  <c:v>0</c:v>
                </c:pt>
                <c:pt idx="197">
                  <c:v>0</c:v>
                </c:pt>
                <c:pt idx="198">
                  <c:v>2.5</c:v>
                </c:pt>
                <c:pt idx="199">
                  <c:v>3.2</c:v>
                </c:pt>
                <c:pt idx="200">
                  <c:v>2.2000000000000002</c:v>
                </c:pt>
                <c:pt idx="201">
                  <c:v>1.8</c:v>
                </c:pt>
                <c:pt idx="202">
                  <c:v>0</c:v>
                </c:pt>
                <c:pt idx="203">
                  <c:v>1.8</c:v>
                </c:pt>
                <c:pt idx="204">
                  <c:v>1.8</c:v>
                </c:pt>
                <c:pt idx="205">
                  <c:v>2.5</c:v>
                </c:pt>
                <c:pt idx="206">
                  <c:v>2.2000000000000002</c:v>
                </c:pt>
                <c:pt idx="207">
                  <c:v>0</c:v>
                </c:pt>
                <c:pt idx="208">
                  <c:v>2.5</c:v>
                </c:pt>
                <c:pt idx="209">
                  <c:v>1.8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2.2000000000000002</c:v>
                </c:pt>
                <c:pt idx="214">
                  <c:v>2.5</c:v>
                </c:pt>
                <c:pt idx="215">
                  <c:v>3.2</c:v>
                </c:pt>
                <c:pt idx="216">
                  <c:v>1.8</c:v>
                </c:pt>
                <c:pt idx="217">
                  <c:v>2.2000000000000002</c:v>
                </c:pt>
                <c:pt idx="218">
                  <c:v>2.2000000000000002</c:v>
                </c:pt>
                <c:pt idx="219">
                  <c:v>0</c:v>
                </c:pt>
                <c:pt idx="220">
                  <c:v>0</c:v>
                </c:pt>
                <c:pt idx="221">
                  <c:v>1.8</c:v>
                </c:pt>
                <c:pt idx="222">
                  <c:v>0</c:v>
                </c:pt>
                <c:pt idx="223">
                  <c:v>2.5</c:v>
                </c:pt>
                <c:pt idx="224">
                  <c:v>1.8</c:v>
                </c:pt>
                <c:pt idx="225">
                  <c:v>2.5</c:v>
                </c:pt>
                <c:pt idx="226">
                  <c:v>2.5</c:v>
                </c:pt>
                <c:pt idx="227">
                  <c:v>2.9</c:v>
                </c:pt>
                <c:pt idx="228">
                  <c:v>4</c:v>
                </c:pt>
                <c:pt idx="229">
                  <c:v>3.6</c:v>
                </c:pt>
                <c:pt idx="230">
                  <c:v>1.8</c:v>
                </c:pt>
                <c:pt idx="231">
                  <c:v>0</c:v>
                </c:pt>
                <c:pt idx="232">
                  <c:v>1.8</c:v>
                </c:pt>
                <c:pt idx="233">
                  <c:v>0</c:v>
                </c:pt>
                <c:pt idx="234">
                  <c:v>2.2000000000000002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3.6</c:v>
                </c:pt>
                <c:pt idx="239">
                  <c:v>2.9</c:v>
                </c:pt>
                <c:pt idx="240">
                  <c:v>1.8</c:v>
                </c:pt>
                <c:pt idx="241">
                  <c:v>0</c:v>
                </c:pt>
                <c:pt idx="242">
                  <c:v>2.9</c:v>
                </c:pt>
                <c:pt idx="243">
                  <c:v>3.6</c:v>
                </c:pt>
                <c:pt idx="244">
                  <c:v>1.8</c:v>
                </c:pt>
                <c:pt idx="245">
                  <c:v>0</c:v>
                </c:pt>
                <c:pt idx="246">
                  <c:v>2.2000000000000002</c:v>
                </c:pt>
                <c:pt idx="247">
                  <c:v>2.5</c:v>
                </c:pt>
                <c:pt idx="248">
                  <c:v>2.5</c:v>
                </c:pt>
                <c:pt idx="249">
                  <c:v>1.8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3.2</c:v>
                </c:pt>
                <c:pt idx="254">
                  <c:v>2.2000000000000002</c:v>
                </c:pt>
                <c:pt idx="255">
                  <c:v>2.9</c:v>
                </c:pt>
                <c:pt idx="256">
                  <c:v>2.5</c:v>
                </c:pt>
                <c:pt idx="257">
                  <c:v>0</c:v>
                </c:pt>
                <c:pt idx="258">
                  <c:v>5.4</c:v>
                </c:pt>
                <c:pt idx="259">
                  <c:v>4.3</c:v>
                </c:pt>
                <c:pt idx="260">
                  <c:v>3.6</c:v>
                </c:pt>
                <c:pt idx="261">
                  <c:v>3.2</c:v>
                </c:pt>
                <c:pt idx="262">
                  <c:v>0</c:v>
                </c:pt>
                <c:pt idx="263">
                  <c:v>0</c:v>
                </c:pt>
                <c:pt idx="264">
                  <c:v>2.5</c:v>
                </c:pt>
                <c:pt idx="265">
                  <c:v>2.5</c:v>
                </c:pt>
                <c:pt idx="266">
                  <c:v>2.9</c:v>
                </c:pt>
                <c:pt idx="267">
                  <c:v>0</c:v>
                </c:pt>
                <c:pt idx="268">
                  <c:v>1.8</c:v>
                </c:pt>
                <c:pt idx="269">
                  <c:v>2.2000000000000002</c:v>
                </c:pt>
                <c:pt idx="270">
                  <c:v>1.8</c:v>
                </c:pt>
                <c:pt idx="271">
                  <c:v>0</c:v>
                </c:pt>
                <c:pt idx="272">
                  <c:v>0</c:v>
                </c:pt>
                <c:pt idx="273">
                  <c:v>1.8</c:v>
                </c:pt>
                <c:pt idx="274">
                  <c:v>2.2000000000000002</c:v>
                </c:pt>
                <c:pt idx="275">
                  <c:v>0</c:v>
                </c:pt>
                <c:pt idx="276">
                  <c:v>2.5</c:v>
                </c:pt>
                <c:pt idx="277">
                  <c:v>2.2000000000000002</c:v>
                </c:pt>
                <c:pt idx="278">
                  <c:v>0</c:v>
                </c:pt>
                <c:pt idx="279">
                  <c:v>1.8</c:v>
                </c:pt>
                <c:pt idx="280">
                  <c:v>0</c:v>
                </c:pt>
                <c:pt idx="281">
                  <c:v>0</c:v>
                </c:pt>
                <c:pt idx="282">
                  <c:v>1.8</c:v>
                </c:pt>
                <c:pt idx="283">
                  <c:v>0</c:v>
                </c:pt>
                <c:pt idx="284">
                  <c:v>2.2000000000000002</c:v>
                </c:pt>
                <c:pt idx="285">
                  <c:v>2.5</c:v>
                </c:pt>
                <c:pt idx="286">
                  <c:v>2.9</c:v>
                </c:pt>
                <c:pt idx="287">
                  <c:v>2.5</c:v>
                </c:pt>
                <c:pt idx="288">
                  <c:v>2.2000000000000002</c:v>
                </c:pt>
                <c:pt idx="289">
                  <c:v>2.2000000000000002</c:v>
                </c:pt>
                <c:pt idx="290">
                  <c:v>2.9</c:v>
                </c:pt>
                <c:pt idx="291">
                  <c:v>2.5</c:v>
                </c:pt>
                <c:pt idx="292">
                  <c:v>2.5</c:v>
                </c:pt>
                <c:pt idx="293">
                  <c:v>4</c:v>
                </c:pt>
                <c:pt idx="294">
                  <c:v>2.9</c:v>
                </c:pt>
                <c:pt idx="295">
                  <c:v>2.5</c:v>
                </c:pt>
                <c:pt idx="296">
                  <c:v>2.5</c:v>
                </c:pt>
                <c:pt idx="297">
                  <c:v>2.5</c:v>
                </c:pt>
                <c:pt idx="298">
                  <c:v>2.5</c:v>
                </c:pt>
                <c:pt idx="299">
                  <c:v>0</c:v>
                </c:pt>
                <c:pt idx="300">
                  <c:v>2.9</c:v>
                </c:pt>
                <c:pt idx="301">
                  <c:v>2.5</c:v>
                </c:pt>
                <c:pt idx="302">
                  <c:v>2.9</c:v>
                </c:pt>
                <c:pt idx="303">
                  <c:v>2.5</c:v>
                </c:pt>
                <c:pt idx="304">
                  <c:v>1.8</c:v>
                </c:pt>
                <c:pt idx="305">
                  <c:v>2.9</c:v>
                </c:pt>
                <c:pt idx="306">
                  <c:v>3.6</c:v>
                </c:pt>
                <c:pt idx="307">
                  <c:v>2.2000000000000002</c:v>
                </c:pt>
                <c:pt idx="308">
                  <c:v>2.9</c:v>
                </c:pt>
                <c:pt idx="309">
                  <c:v>3.6</c:v>
                </c:pt>
                <c:pt idx="310">
                  <c:v>4</c:v>
                </c:pt>
                <c:pt idx="311">
                  <c:v>4.3</c:v>
                </c:pt>
                <c:pt idx="312">
                  <c:v>2.5</c:v>
                </c:pt>
                <c:pt idx="313">
                  <c:v>3.2</c:v>
                </c:pt>
                <c:pt idx="314">
                  <c:v>3.6</c:v>
                </c:pt>
                <c:pt idx="315">
                  <c:v>4</c:v>
                </c:pt>
                <c:pt idx="316">
                  <c:v>0</c:v>
                </c:pt>
                <c:pt idx="317">
                  <c:v>2.9</c:v>
                </c:pt>
                <c:pt idx="318">
                  <c:v>1.8</c:v>
                </c:pt>
                <c:pt idx="319">
                  <c:v>2.5</c:v>
                </c:pt>
                <c:pt idx="320">
                  <c:v>1.8</c:v>
                </c:pt>
                <c:pt idx="321">
                  <c:v>3.2</c:v>
                </c:pt>
                <c:pt idx="322">
                  <c:v>2.5</c:v>
                </c:pt>
                <c:pt idx="323">
                  <c:v>2.9</c:v>
                </c:pt>
                <c:pt idx="324">
                  <c:v>2.9</c:v>
                </c:pt>
                <c:pt idx="325">
                  <c:v>3.2</c:v>
                </c:pt>
                <c:pt idx="326">
                  <c:v>3.2</c:v>
                </c:pt>
                <c:pt idx="327">
                  <c:v>2.2000000000000002</c:v>
                </c:pt>
                <c:pt idx="328">
                  <c:v>1.8</c:v>
                </c:pt>
                <c:pt idx="329">
                  <c:v>1.8</c:v>
                </c:pt>
                <c:pt idx="330">
                  <c:v>2.5</c:v>
                </c:pt>
                <c:pt idx="331">
                  <c:v>2.9</c:v>
                </c:pt>
                <c:pt idx="332">
                  <c:v>2.5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2.2000000000000002</c:v>
                </c:pt>
                <c:pt idx="338">
                  <c:v>1.8</c:v>
                </c:pt>
                <c:pt idx="339">
                  <c:v>2.5</c:v>
                </c:pt>
                <c:pt idx="340">
                  <c:v>1.8</c:v>
                </c:pt>
                <c:pt idx="341">
                  <c:v>2.2000000000000002</c:v>
                </c:pt>
                <c:pt idx="342">
                  <c:v>0</c:v>
                </c:pt>
                <c:pt idx="343">
                  <c:v>2.2000000000000002</c:v>
                </c:pt>
                <c:pt idx="344">
                  <c:v>0</c:v>
                </c:pt>
                <c:pt idx="345">
                  <c:v>2.5</c:v>
                </c:pt>
                <c:pt idx="346">
                  <c:v>2.2000000000000002</c:v>
                </c:pt>
                <c:pt idx="347">
                  <c:v>0</c:v>
                </c:pt>
                <c:pt idx="348">
                  <c:v>0</c:v>
                </c:pt>
                <c:pt idx="349">
                  <c:v>2.2000000000000002</c:v>
                </c:pt>
                <c:pt idx="350">
                  <c:v>2.2000000000000002</c:v>
                </c:pt>
                <c:pt idx="351">
                  <c:v>2.5</c:v>
                </c:pt>
                <c:pt idx="352">
                  <c:v>2.9</c:v>
                </c:pt>
                <c:pt idx="353">
                  <c:v>3.6</c:v>
                </c:pt>
                <c:pt idx="354">
                  <c:v>3.2</c:v>
                </c:pt>
                <c:pt idx="355">
                  <c:v>2.9</c:v>
                </c:pt>
                <c:pt idx="356">
                  <c:v>4</c:v>
                </c:pt>
                <c:pt idx="357">
                  <c:v>4.3</c:v>
                </c:pt>
                <c:pt idx="358">
                  <c:v>3.6</c:v>
                </c:pt>
                <c:pt idx="359">
                  <c:v>0</c:v>
                </c:pt>
                <c:pt idx="360">
                  <c:v>1.8</c:v>
                </c:pt>
                <c:pt idx="361">
                  <c:v>0</c:v>
                </c:pt>
                <c:pt idx="362">
                  <c:v>2.5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2.5</c:v>
                </c:pt>
                <c:pt idx="367">
                  <c:v>2.9</c:v>
                </c:pt>
                <c:pt idx="368">
                  <c:v>1.8</c:v>
                </c:pt>
                <c:pt idx="369">
                  <c:v>2.5</c:v>
                </c:pt>
                <c:pt idx="370">
                  <c:v>0</c:v>
                </c:pt>
                <c:pt idx="371">
                  <c:v>2.2000000000000002</c:v>
                </c:pt>
                <c:pt idx="372">
                  <c:v>2.2000000000000002</c:v>
                </c:pt>
                <c:pt idx="373">
                  <c:v>3.2</c:v>
                </c:pt>
                <c:pt idx="374">
                  <c:v>1.8</c:v>
                </c:pt>
                <c:pt idx="375">
                  <c:v>0</c:v>
                </c:pt>
                <c:pt idx="376">
                  <c:v>2.5</c:v>
                </c:pt>
                <c:pt idx="377">
                  <c:v>2.9</c:v>
                </c:pt>
                <c:pt idx="378">
                  <c:v>3.6</c:v>
                </c:pt>
                <c:pt idx="379">
                  <c:v>2.2000000000000002</c:v>
                </c:pt>
                <c:pt idx="380">
                  <c:v>1.8</c:v>
                </c:pt>
                <c:pt idx="381">
                  <c:v>3.6</c:v>
                </c:pt>
                <c:pt idx="382">
                  <c:v>0</c:v>
                </c:pt>
                <c:pt idx="383">
                  <c:v>1.8</c:v>
                </c:pt>
                <c:pt idx="384">
                  <c:v>2.5</c:v>
                </c:pt>
                <c:pt idx="385">
                  <c:v>2.5</c:v>
                </c:pt>
                <c:pt idx="386">
                  <c:v>0</c:v>
                </c:pt>
                <c:pt idx="387">
                  <c:v>2.2000000000000002</c:v>
                </c:pt>
                <c:pt idx="388">
                  <c:v>2.2000000000000002</c:v>
                </c:pt>
                <c:pt idx="389">
                  <c:v>2.5</c:v>
                </c:pt>
                <c:pt idx="390">
                  <c:v>0</c:v>
                </c:pt>
                <c:pt idx="391">
                  <c:v>3.6</c:v>
                </c:pt>
                <c:pt idx="392">
                  <c:v>3.6</c:v>
                </c:pt>
                <c:pt idx="393">
                  <c:v>1.8</c:v>
                </c:pt>
                <c:pt idx="394">
                  <c:v>1.8</c:v>
                </c:pt>
                <c:pt idx="395">
                  <c:v>0</c:v>
                </c:pt>
                <c:pt idx="396">
                  <c:v>2.2000000000000002</c:v>
                </c:pt>
                <c:pt idx="397">
                  <c:v>2.2000000000000002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2.9</c:v>
                </c:pt>
                <c:pt idx="402">
                  <c:v>1.8</c:v>
                </c:pt>
                <c:pt idx="403">
                  <c:v>1.8</c:v>
                </c:pt>
                <c:pt idx="404">
                  <c:v>2.5</c:v>
                </c:pt>
                <c:pt idx="405">
                  <c:v>4.3</c:v>
                </c:pt>
                <c:pt idx="406">
                  <c:v>2.5</c:v>
                </c:pt>
                <c:pt idx="407">
                  <c:v>2.2000000000000002</c:v>
                </c:pt>
                <c:pt idx="408">
                  <c:v>0</c:v>
                </c:pt>
                <c:pt idx="409">
                  <c:v>0</c:v>
                </c:pt>
                <c:pt idx="410">
                  <c:v>3.6</c:v>
                </c:pt>
                <c:pt idx="411">
                  <c:v>2.2000000000000002</c:v>
                </c:pt>
                <c:pt idx="412">
                  <c:v>3.6</c:v>
                </c:pt>
                <c:pt idx="413">
                  <c:v>1.8</c:v>
                </c:pt>
                <c:pt idx="414">
                  <c:v>0</c:v>
                </c:pt>
                <c:pt idx="415">
                  <c:v>0</c:v>
                </c:pt>
                <c:pt idx="416">
                  <c:v>2.5</c:v>
                </c:pt>
                <c:pt idx="417">
                  <c:v>2.5</c:v>
                </c:pt>
                <c:pt idx="418">
                  <c:v>2.5</c:v>
                </c:pt>
                <c:pt idx="419">
                  <c:v>3.6</c:v>
                </c:pt>
                <c:pt idx="420">
                  <c:v>1.8</c:v>
                </c:pt>
                <c:pt idx="421">
                  <c:v>0</c:v>
                </c:pt>
                <c:pt idx="422">
                  <c:v>1.8</c:v>
                </c:pt>
                <c:pt idx="423">
                  <c:v>0</c:v>
                </c:pt>
                <c:pt idx="424">
                  <c:v>1.8</c:v>
                </c:pt>
                <c:pt idx="425">
                  <c:v>0</c:v>
                </c:pt>
                <c:pt idx="426">
                  <c:v>2.2000000000000002</c:v>
                </c:pt>
                <c:pt idx="427">
                  <c:v>0</c:v>
                </c:pt>
                <c:pt idx="428">
                  <c:v>2.2000000000000002</c:v>
                </c:pt>
                <c:pt idx="429">
                  <c:v>1.8</c:v>
                </c:pt>
                <c:pt idx="430">
                  <c:v>1.8</c:v>
                </c:pt>
                <c:pt idx="431">
                  <c:v>0</c:v>
                </c:pt>
                <c:pt idx="432">
                  <c:v>3.2</c:v>
                </c:pt>
                <c:pt idx="433">
                  <c:v>2.2000000000000002</c:v>
                </c:pt>
                <c:pt idx="434">
                  <c:v>2.5</c:v>
                </c:pt>
                <c:pt idx="435">
                  <c:v>1.8</c:v>
                </c:pt>
                <c:pt idx="436">
                  <c:v>2.5</c:v>
                </c:pt>
                <c:pt idx="437">
                  <c:v>1.8</c:v>
                </c:pt>
                <c:pt idx="438">
                  <c:v>1.8</c:v>
                </c:pt>
                <c:pt idx="439">
                  <c:v>2.2000000000000002</c:v>
                </c:pt>
                <c:pt idx="440">
                  <c:v>1.8</c:v>
                </c:pt>
                <c:pt idx="441">
                  <c:v>1.8</c:v>
                </c:pt>
                <c:pt idx="442">
                  <c:v>1.8</c:v>
                </c:pt>
                <c:pt idx="443">
                  <c:v>1.8</c:v>
                </c:pt>
                <c:pt idx="444">
                  <c:v>1.8</c:v>
                </c:pt>
                <c:pt idx="445">
                  <c:v>1.8</c:v>
                </c:pt>
                <c:pt idx="446">
                  <c:v>1.8</c:v>
                </c:pt>
                <c:pt idx="447">
                  <c:v>1.8</c:v>
                </c:pt>
                <c:pt idx="448">
                  <c:v>1.8</c:v>
                </c:pt>
                <c:pt idx="449">
                  <c:v>1.8</c:v>
                </c:pt>
                <c:pt idx="450">
                  <c:v>1.8</c:v>
                </c:pt>
                <c:pt idx="451">
                  <c:v>1.8</c:v>
                </c:pt>
                <c:pt idx="452">
                  <c:v>1.8</c:v>
                </c:pt>
                <c:pt idx="453">
                  <c:v>1.8</c:v>
                </c:pt>
                <c:pt idx="454">
                  <c:v>1.8</c:v>
                </c:pt>
                <c:pt idx="455">
                  <c:v>1.8</c:v>
                </c:pt>
                <c:pt idx="456">
                  <c:v>1.8</c:v>
                </c:pt>
                <c:pt idx="457">
                  <c:v>1.8</c:v>
                </c:pt>
                <c:pt idx="458">
                  <c:v>1.8</c:v>
                </c:pt>
                <c:pt idx="459">
                  <c:v>1.8</c:v>
                </c:pt>
                <c:pt idx="460">
                  <c:v>1.8</c:v>
                </c:pt>
                <c:pt idx="461">
                  <c:v>1.8</c:v>
                </c:pt>
                <c:pt idx="462">
                  <c:v>1.8</c:v>
                </c:pt>
                <c:pt idx="463">
                  <c:v>1.8</c:v>
                </c:pt>
                <c:pt idx="464">
                  <c:v>1.8</c:v>
                </c:pt>
                <c:pt idx="465">
                  <c:v>1.8</c:v>
                </c:pt>
                <c:pt idx="466">
                  <c:v>1.8</c:v>
                </c:pt>
                <c:pt idx="467">
                  <c:v>1.8</c:v>
                </c:pt>
                <c:pt idx="468">
                  <c:v>1.8</c:v>
                </c:pt>
                <c:pt idx="469">
                  <c:v>1.8</c:v>
                </c:pt>
                <c:pt idx="470">
                  <c:v>1.8</c:v>
                </c:pt>
                <c:pt idx="471">
                  <c:v>1.8</c:v>
                </c:pt>
                <c:pt idx="472">
                  <c:v>1.8</c:v>
                </c:pt>
                <c:pt idx="473">
                  <c:v>1.8</c:v>
                </c:pt>
                <c:pt idx="474">
                  <c:v>1.8</c:v>
                </c:pt>
                <c:pt idx="475">
                  <c:v>1.8</c:v>
                </c:pt>
                <c:pt idx="476">
                  <c:v>1.8</c:v>
                </c:pt>
                <c:pt idx="477">
                  <c:v>1.8</c:v>
                </c:pt>
                <c:pt idx="478">
                  <c:v>1.8</c:v>
                </c:pt>
                <c:pt idx="479">
                  <c:v>1.8</c:v>
                </c:pt>
                <c:pt idx="480">
                  <c:v>1.8</c:v>
                </c:pt>
                <c:pt idx="481">
                  <c:v>1.8</c:v>
                </c:pt>
                <c:pt idx="482">
                  <c:v>1.8</c:v>
                </c:pt>
                <c:pt idx="483">
                  <c:v>1.8</c:v>
                </c:pt>
                <c:pt idx="484">
                  <c:v>1.8</c:v>
                </c:pt>
                <c:pt idx="485">
                  <c:v>1.8</c:v>
                </c:pt>
                <c:pt idx="486">
                  <c:v>1.8</c:v>
                </c:pt>
                <c:pt idx="487">
                  <c:v>1.8</c:v>
                </c:pt>
                <c:pt idx="488">
                  <c:v>1.8</c:v>
                </c:pt>
                <c:pt idx="489">
                  <c:v>1.8</c:v>
                </c:pt>
                <c:pt idx="490">
                  <c:v>1.8</c:v>
                </c:pt>
                <c:pt idx="491">
                  <c:v>1.8</c:v>
                </c:pt>
                <c:pt idx="492">
                  <c:v>1.8</c:v>
                </c:pt>
                <c:pt idx="493">
                  <c:v>1.8</c:v>
                </c:pt>
                <c:pt idx="494">
                  <c:v>1.8</c:v>
                </c:pt>
                <c:pt idx="495">
                  <c:v>1.8</c:v>
                </c:pt>
                <c:pt idx="496">
                  <c:v>1.8</c:v>
                </c:pt>
                <c:pt idx="497">
                  <c:v>1.8</c:v>
                </c:pt>
                <c:pt idx="498">
                  <c:v>1.8</c:v>
                </c:pt>
                <c:pt idx="499">
                  <c:v>1.8</c:v>
                </c:pt>
                <c:pt idx="500">
                  <c:v>1.8</c:v>
                </c:pt>
                <c:pt idx="501">
                  <c:v>1.8</c:v>
                </c:pt>
                <c:pt idx="502">
                  <c:v>1.8</c:v>
                </c:pt>
                <c:pt idx="503">
                  <c:v>1.8</c:v>
                </c:pt>
                <c:pt idx="504">
                  <c:v>1.8</c:v>
                </c:pt>
                <c:pt idx="505">
                  <c:v>1.8</c:v>
                </c:pt>
                <c:pt idx="506">
                  <c:v>1.8</c:v>
                </c:pt>
                <c:pt idx="507">
                  <c:v>1.8</c:v>
                </c:pt>
                <c:pt idx="508">
                  <c:v>1.8</c:v>
                </c:pt>
                <c:pt idx="509">
                  <c:v>1.8</c:v>
                </c:pt>
                <c:pt idx="510">
                  <c:v>1.8</c:v>
                </c:pt>
                <c:pt idx="511">
                  <c:v>1.8</c:v>
                </c:pt>
                <c:pt idx="512">
                  <c:v>1.8</c:v>
                </c:pt>
                <c:pt idx="513">
                  <c:v>1.8</c:v>
                </c:pt>
                <c:pt idx="514">
                  <c:v>1.8</c:v>
                </c:pt>
                <c:pt idx="515">
                  <c:v>1.8</c:v>
                </c:pt>
                <c:pt idx="516">
                  <c:v>1.8</c:v>
                </c:pt>
                <c:pt idx="517">
                  <c:v>1.8</c:v>
                </c:pt>
                <c:pt idx="518">
                  <c:v>1.8</c:v>
                </c:pt>
                <c:pt idx="519">
                  <c:v>1.8</c:v>
                </c:pt>
                <c:pt idx="520">
                  <c:v>1.8</c:v>
                </c:pt>
                <c:pt idx="521">
                  <c:v>1.8</c:v>
                </c:pt>
                <c:pt idx="522">
                  <c:v>1.8</c:v>
                </c:pt>
                <c:pt idx="523">
                  <c:v>1.8</c:v>
                </c:pt>
                <c:pt idx="524">
                  <c:v>1.8</c:v>
                </c:pt>
                <c:pt idx="525">
                  <c:v>1.8</c:v>
                </c:pt>
                <c:pt idx="526">
                  <c:v>1.8</c:v>
                </c:pt>
                <c:pt idx="527">
                  <c:v>1.8</c:v>
                </c:pt>
                <c:pt idx="528">
                  <c:v>1.8</c:v>
                </c:pt>
                <c:pt idx="529">
                  <c:v>1.8</c:v>
                </c:pt>
                <c:pt idx="530">
                  <c:v>1.8</c:v>
                </c:pt>
                <c:pt idx="531">
                  <c:v>1.8</c:v>
                </c:pt>
                <c:pt idx="532">
                  <c:v>1.8</c:v>
                </c:pt>
                <c:pt idx="533">
                  <c:v>1.8</c:v>
                </c:pt>
                <c:pt idx="534">
                  <c:v>1.8</c:v>
                </c:pt>
                <c:pt idx="535">
                  <c:v>1.8</c:v>
                </c:pt>
                <c:pt idx="536">
                  <c:v>1.8</c:v>
                </c:pt>
                <c:pt idx="537">
                  <c:v>1.8</c:v>
                </c:pt>
                <c:pt idx="538">
                  <c:v>1.8</c:v>
                </c:pt>
                <c:pt idx="539">
                  <c:v>1.8</c:v>
                </c:pt>
                <c:pt idx="540">
                  <c:v>1.8</c:v>
                </c:pt>
                <c:pt idx="541">
                  <c:v>1.8</c:v>
                </c:pt>
                <c:pt idx="542">
                  <c:v>1.8</c:v>
                </c:pt>
                <c:pt idx="543">
                  <c:v>1.8</c:v>
                </c:pt>
                <c:pt idx="544">
                  <c:v>1.8</c:v>
                </c:pt>
                <c:pt idx="545">
                  <c:v>1.8</c:v>
                </c:pt>
                <c:pt idx="546">
                  <c:v>1.8</c:v>
                </c:pt>
                <c:pt idx="547">
                  <c:v>1.8</c:v>
                </c:pt>
                <c:pt idx="548">
                  <c:v>1.8</c:v>
                </c:pt>
                <c:pt idx="549">
                  <c:v>1.8</c:v>
                </c:pt>
                <c:pt idx="550">
                  <c:v>1.8</c:v>
                </c:pt>
                <c:pt idx="551">
                  <c:v>1.8</c:v>
                </c:pt>
                <c:pt idx="552">
                  <c:v>1.8</c:v>
                </c:pt>
                <c:pt idx="553">
                  <c:v>1.8</c:v>
                </c:pt>
                <c:pt idx="554">
                  <c:v>1.8</c:v>
                </c:pt>
                <c:pt idx="555">
                  <c:v>1.8</c:v>
                </c:pt>
                <c:pt idx="556">
                  <c:v>1.8</c:v>
                </c:pt>
                <c:pt idx="557">
                  <c:v>1.8</c:v>
                </c:pt>
                <c:pt idx="558">
                  <c:v>1.8</c:v>
                </c:pt>
                <c:pt idx="559">
                  <c:v>1.8</c:v>
                </c:pt>
                <c:pt idx="560">
                  <c:v>1.8</c:v>
                </c:pt>
                <c:pt idx="561">
                  <c:v>1.8</c:v>
                </c:pt>
                <c:pt idx="562">
                  <c:v>1.8</c:v>
                </c:pt>
                <c:pt idx="563">
                  <c:v>1.8</c:v>
                </c:pt>
                <c:pt idx="564">
                  <c:v>1.8</c:v>
                </c:pt>
                <c:pt idx="565">
                  <c:v>1.8</c:v>
                </c:pt>
                <c:pt idx="566">
                  <c:v>1.8</c:v>
                </c:pt>
                <c:pt idx="567">
                  <c:v>1.8</c:v>
                </c:pt>
                <c:pt idx="568">
                  <c:v>1.8</c:v>
                </c:pt>
                <c:pt idx="569">
                  <c:v>1.8</c:v>
                </c:pt>
                <c:pt idx="570">
                  <c:v>1.8</c:v>
                </c:pt>
                <c:pt idx="571">
                  <c:v>1.8</c:v>
                </c:pt>
                <c:pt idx="572">
                  <c:v>1.8</c:v>
                </c:pt>
                <c:pt idx="573">
                  <c:v>1.8</c:v>
                </c:pt>
                <c:pt idx="574">
                  <c:v>1.8</c:v>
                </c:pt>
                <c:pt idx="575">
                  <c:v>1.8</c:v>
                </c:pt>
                <c:pt idx="576">
                  <c:v>1.8</c:v>
                </c:pt>
                <c:pt idx="577">
                  <c:v>1.8</c:v>
                </c:pt>
                <c:pt idx="578">
                  <c:v>1.8</c:v>
                </c:pt>
                <c:pt idx="579">
                  <c:v>1.8</c:v>
                </c:pt>
                <c:pt idx="580">
                  <c:v>1.8</c:v>
                </c:pt>
                <c:pt idx="581">
                  <c:v>1.8</c:v>
                </c:pt>
                <c:pt idx="582">
                  <c:v>1.8</c:v>
                </c:pt>
                <c:pt idx="583">
                  <c:v>1.8</c:v>
                </c:pt>
                <c:pt idx="584">
                  <c:v>1.8</c:v>
                </c:pt>
                <c:pt idx="585">
                  <c:v>1.8</c:v>
                </c:pt>
                <c:pt idx="586">
                  <c:v>1.8</c:v>
                </c:pt>
                <c:pt idx="587">
                  <c:v>1.8</c:v>
                </c:pt>
                <c:pt idx="588">
                  <c:v>1.8</c:v>
                </c:pt>
                <c:pt idx="589">
                  <c:v>1.8</c:v>
                </c:pt>
                <c:pt idx="590">
                  <c:v>1.8</c:v>
                </c:pt>
                <c:pt idx="591">
                  <c:v>1.8</c:v>
                </c:pt>
                <c:pt idx="592">
                  <c:v>1.8</c:v>
                </c:pt>
                <c:pt idx="593">
                  <c:v>1.8</c:v>
                </c:pt>
                <c:pt idx="594">
                  <c:v>1.8</c:v>
                </c:pt>
                <c:pt idx="595">
                  <c:v>1.8</c:v>
                </c:pt>
                <c:pt idx="596">
                  <c:v>1.8</c:v>
                </c:pt>
                <c:pt idx="597">
                  <c:v>1.8</c:v>
                </c:pt>
                <c:pt idx="598">
                  <c:v>1.8</c:v>
                </c:pt>
                <c:pt idx="599">
                  <c:v>1.8</c:v>
                </c:pt>
                <c:pt idx="600">
                  <c:v>1.8</c:v>
                </c:pt>
                <c:pt idx="601">
                  <c:v>1.8</c:v>
                </c:pt>
                <c:pt idx="602">
                  <c:v>1.8</c:v>
                </c:pt>
                <c:pt idx="603">
                  <c:v>1.8</c:v>
                </c:pt>
                <c:pt idx="604">
                  <c:v>1.8</c:v>
                </c:pt>
                <c:pt idx="605">
                  <c:v>1.8</c:v>
                </c:pt>
                <c:pt idx="606">
                  <c:v>1.8</c:v>
                </c:pt>
                <c:pt idx="607">
                  <c:v>1.8</c:v>
                </c:pt>
                <c:pt idx="608">
                  <c:v>1.8</c:v>
                </c:pt>
                <c:pt idx="609">
                  <c:v>1.8</c:v>
                </c:pt>
                <c:pt idx="610">
                  <c:v>1.8</c:v>
                </c:pt>
                <c:pt idx="611">
                  <c:v>1.8</c:v>
                </c:pt>
                <c:pt idx="612">
                  <c:v>1.8</c:v>
                </c:pt>
                <c:pt idx="613">
                  <c:v>1.8</c:v>
                </c:pt>
                <c:pt idx="614">
                  <c:v>1.8</c:v>
                </c:pt>
                <c:pt idx="615">
                  <c:v>1.8</c:v>
                </c:pt>
                <c:pt idx="616">
                  <c:v>1.8</c:v>
                </c:pt>
                <c:pt idx="617">
                  <c:v>1.8</c:v>
                </c:pt>
                <c:pt idx="618">
                  <c:v>1.8</c:v>
                </c:pt>
                <c:pt idx="619">
                  <c:v>1.8</c:v>
                </c:pt>
                <c:pt idx="620">
                  <c:v>1.8</c:v>
                </c:pt>
                <c:pt idx="621">
                  <c:v>1.8</c:v>
                </c:pt>
                <c:pt idx="622">
                  <c:v>1.8</c:v>
                </c:pt>
                <c:pt idx="623">
                  <c:v>1.8</c:v>
                </c:pt>
                <c:pt idx="624">
                  <c:v>1.8</c:v>
                </c:pt>
                <c:pt idx="625">
                  <c:v>1.8</c:v>
                </c:pt>
                <c:pt idx="626">
                  <c:v>1.8</c:v>
                </c:pt>
                <c:pt idx="627">
                  <c:v>1.8</c:v>
                </c:pt>
                <c:pt idx="628">
                  <c:v>1.8</c:v>
                </c:pt>
                <c:pt idx="629">
                  <c:v>1.8</c:v>
                </c:pt>
                <c:pt idx="630">
                  <c:v>1.8</c:v>
                </c:pt>
                <c:pt idx="631">
                  <c:v>1.8</c:v>
                </c:pt>
                <c:pt idx="632">
                  <c:v>1.8</c:v>
                </c:pt>
                <c:pt idx="633">
                  <c:v>1.8</c:v>
                </c:pt>
                <c:pt idx="634">
                  <c:v>1.8</c:v>
                </c:pt>
                <c:pt idx="635">
                  <c:v>1.8</c:v>
                </c:pt>
                <c:pt idx="636">
                  <c:v>1.8</c:v>
                </c:pt>
                <c:pt idx="637">
                  <c:v>1.8</c:v>
                </c:pt>
                <c:pt idx="638">
                  <c:v>1.8</c:v>
                </c:pt>
                <c:pt idx="639">
                  <c:v>1.8</c:v>
                </c:pt>
                <c:pt idx="640">
                  <c:v>1.8</c:v>
                </c:pt>
                <c:pt idx="641">
                  <c:v>1.8</c:v>
                </c:pt>
                <c:pt idx="642">
                  <c:v>1.8</c:v>
                </c:pt>
                <c:pt idx="643">
                  <c:v>1.8</c:v>
                </c:pt>
                <c:pt idx="644">
                  <c:v>1.8</c:v>
                </c:pt>
                <c:pt idx="645">
                  <c:v>1.8</c:v>
                </c:pt>
                <c:pt idx="646">
                  <c:v>1.8</c:v>
                </c:pt>
                <c:pt idx="647">
                  <c:v>1.8</c:v>
                </c:pt>
                <c:pt idx="648">
                  <c:v>1.8</c:v>
                </c:pt>
                <c:pt idx="649">
                  <c:v>1.8</c:v>
                </c:pt>
                <c:pt idx="650">
                  <c:v>1.8</c:v>
                </c:pt>
                <c:pt idx="651">
                  <c:v>1.8</c:v>
                </c:pt>
                <c:pt idx="652">
                  <c:v>1.8</c:v>
                </c:pt>
                <c:pt idx="653">
                  <c:v>1.8</c:v>
                </c:pt>
                <c:pt idx="654">
                  <c:v>1.8</c:v>
                </c:pt>
                <c:pt idx="655">
                  <c:v>1.8</c:v>
                </c:pt>
                <c:pt idx="656">
                  <c:v>1.8</c:v>
                </c:pt>
                <c:pt idx="657">
                  <c:v>1.8</c:v>
                </c:pt>
                <c:pt idx="658">
                  <c:v>1.8</c:v>
                </c:pt>
                <c:pt idx="659">
                  <c:v>1.8</c:v>
                </c:pt>
                <c:pt idx="660">
                  <c:v>1.8</c:v>
                </c:pt>
                <c:pt idx="661">
                  <c:v>1.8</c:v>
                </c:pt>
                <c:pt idx="662">
                  <c:v>1.8</c:v>
                </c:pt>
                <c:pt idx="663">
                  <c:v>1.8</c:v>
                </c:pt>
                <c:pt idx="664">
                  <c:v>1.8</c:v>
                </c:pt>
                <c:pt idx="665">
                  <c:v>1.8</c:v>
                </c:pt>
                <c:pt idx="666">
                  <c:v>1.8</c:v>
                </c:pt>
                <c:pt idx="667">
                  <c:v>1.8</c:v>
                </c:pt>
                <c:pt idx="668">
                  <c:v>1.8</c:v>
                </c:pt>
                <c:pt idx="669">
                  <c:v>1.8</c:v>
                </c:pt>
                <c:pt idx="670">
                  <c:v>6.5</c:v>
                </c:pt>
                <c:pt idx="671">
                  <c:v>6.8</c:v>
                </c:pt>
                <c:pt idx="672">
                  <c:v>5</c:v>
                </c:pt>
                <c:pt idx="673">
                  <c:v>5.8</c:v>
                </c:pt>
                <c:pt idx="674">
                  <c:v>6.8</c:v>
                </c:pt>
                <c:pt idx="675">
                  <c:v>5.8</c:v>
                </c:pt>
                <c:pt idx="676">
                  <c:v>4</c:v>
                </c:pt>
                <c:pt idx="677">
                  <c:v>5.8</c:v>
                </c:pt>
                <c:pt idx="678">
                  <c:v>4.7</c:v>
                </c:pt>
                <c:pt idx="679">
                  <c:v>4</c:v>
                </c:pt>
                <c:pt idx="680">
                  <c:v>5.4</c:v>
                </c:pt>
                <c:pt idx="681">
                  <c:v>8.3000000000000007</c:v>
                </c:pt>
                <c:pt idx="682">
                  <c:v>7.9</c:v>
                </c:pt>
                <c:pt idx="683">
                  <c:v>4.3</c:v>
                </c:pt>
                <c:pt idx="684">
                  <c:v>6.8</c:v>
                </c:pt>
                <c:pt idx="685">
                  <c:v>7.6</c:v>
                </c:pt>
                <c:pt idx="686">
                  <c:v>4</c:v>
                </c:pt>
                <c:pt idx="687">
                  <c:v>6.8</c:v>
                </c:pt>
                <c:pt idx="688">
                  <c:v>6.5</c:v>
                </c:pt>
                <c:pt idx="689">
                  <c:v>6.5</c:v>
                </c:pt>
                <c:pt idx="690">
                  <c:v>5.8</c:v>
                </c:pt>
                <c:pt idx="691">
                  <c:v>3.2</c:v>
                </c:pt>
                <c:pt idx="692">
                  <c:v>7.9</c:v>
                </c:pt>
                <c:pt idx="693">
                  <c:v>6.5</c:v>
                </c:pt>
                <c:pt idx="694">
                  <c:v>3.2</c:v>
                </c:pt>
                <c:pt idx="695">
                  <c:v>3.6</c:v>
                </c:pt>
                <c:pt idx="696">
                  <c:v>4.3</c:v>
                </c:pt>
                <c:pt idx="697">
                  <c:v>5.4</c:v>
                </c:pt>
                <c:pt idx="698">
                  <c:v>5.8</c:v>
                </c:pt>
                <c:pt idx="699">
                  <c:v>6.5</c:v>
                </c:pt>
                <c:pt idx="700">
                  <c:v>5.4</c:v>
                </c:pt>
                <c:pt idx="701">
                  <c:v>4.7</c:v>
                </c:pt>
                <c:pt idx="702">
                  <c:v>5</c:v>
                </c:pt>
                <c:pt idx="703">
                  <c:v>2.5</c:v>
                </c:pt>
                <c:pt idx="704">
                  <c:v>6.8</c:v>
                </c:pt>
                <c:pt idx="705">
                  <c:v>8.3000000000000007</c:v>
                </c:pt>
                <c:pt idx="706">
                  <c:v>4.3</c:v>
                </c:pt>
                <c:pt idx="707">
                  <c:v>5</c:v>
                </c:pt>
                <c:pt idx="708">
                  <c:v>4.3</c:v>
                </c:pt>
                <c:pt idx="709">
                  <c:v>6.1</c:v>
                </c:pt>
                <c:pt idx="710">
                  <c:v>5.8</c:v>
                </c:pt>
                <c:pt idx="711">
                  <c:v>4</c:v>
                </c:pt>
                <c:pt idx="712">
                  <c:v>4</c:v>
                </c:pt>
                <c:pt idx="713">
                  <c:v>5.4</c:v>
                </c:pt>
                <c:pt idx="714">
                  <c:v>4.3</c:v>
                </c:pt>
                <c:pt idx="715">
                  <c:v>3.6</c:v>
                </c:pt>
                <c:pt idx="716">
                  <c:v>5.4</c:v>
                </c:pt>
                <c:pt idx="717">
                  <c:v>6.1</c:v>
                </c:pt>
                <c:pt idx="718">
                  <c:v>5</c:v>
                </c:pt>
                <c:pt idx="719">
                  <c:v>4.7</c:v>
                </c:pt>
                <c:pt idx="720">
                  <c:v>3.6</c:v>
                </c:pt>
                <c:pt idx="721">
                  <c:v>3.2</c:v>
                </c:pt>
                <c:pt idx="722">
                  <c:v>6.1</c:v>
                </c:pt>
                <c:pt idx="723">
                  <c:v>4</c:v>
                </c:pt>
                <c:pt idx="724">
                  <c:v>5.8</c:v>
                </c:pt>
                <c:pt idx="725">
                  <c:v>7.6</c:v>
                </c:pt>
                <c:pt idx="726">
                  <c:v>1.8</c:v>
                </c:pt>
                <c:pt idx="727">
                  <c:v>6.8</c:v>
                </c:pt>
                <c:pt idx="728">
                  <c:v>5.8</c:v>
                </c:pt>
                <c:pt idx="729">
                  <c:v>6.5</c:v>
                </c:pt>
                <c:pt idx="730">
                  <c:v>5</c:v>
                </c:pt>
                <c:pt idx="731">
                  <c:v>4</c:v>
                </c:pt>
                <c:pt idx="732">
                  <c:v>4.3</c:v>
                </c:pt>
                <c:pt idx="733">
                  <c:v>3.6</c:v>
                </c:pt>
                <c:pt idx="734">
                  <c:v>5.8</c:v>
                </c:pt>
                <c:pt idx="735">
                  <c:v>5</c:v>
                </c:pt>
                <c:pt idx="736">
                  <c:v>4.3</c:v>
                </c:pt>
                <c:pt idx="737">
                  <c:v>5.8</c:v>
                </c:pt>
                <c:pt idx="738">
                  <c:v>8.3000000000000007</c:v>
                </c:pt>
                <c:pt idx="739">
                  <c:v>8.6</c:v>
                </c:pt>
                <c:pt idx="740">
                  <c:v>7.2</c:v>
                </c:pt>
                <c:pt idx="741">
                  <c:v>7.2</c:v>
                </c:pt>
                <c:pt idx="742">
                  <c:v>6.1</c:v>
                </c:pt>
                <c:pt idx="743">
                  <c:v>9</c:v>
                </c:pt>
                <c:pt idx="744">
                  <c:v>7.2</c:v>
                </c:pt>
                <c:pt idx="745">
                  <c:v>7.6</c:v>
                </c:pt>
                <c:pt idx="746">
                  <c:v>5.8</c:v>
                </c:pt>
                <c:pt idx="747">
                  <c:v>9.6999999999999993</c:v>
                </c:pt>
                <c:pt idx="748">
                  <c:v>8.3000000000000007</c:v>
                </c:pt>
                <c:pt idx="749">
                  <c:v>6.8</c:v>
                </c:pt>
                <c:pt idx="750">
                  <c:v>9.6999999999999993</c:v>
                </c:pt>
                <c:pt idx="751">
                  <c:v>8.6</c:v>
                </c:pt>
                <c:pt idx="752">
                  <c:v>9</c:v>
                </c:pt>
                <c:pt idx="753">
                  <c:v>6.8</c:v>
                </c:pt>
                <c:pt idx="754">
                  <c:v>8.3000000000000007</c:v>
                </c:pt>
                <c:pt idx="755">
                  <c:v>6.1</c:v>
                </c:pt>
                <c:pt idx="756">
                  <c:v>8.6</c:v>
                </c:pt>
                <c:pt idx="757">
                  <c:v>6.5</c:v>
                </c:pt>
                <c:pt idx="758">
                  <c:v>9.6999999999999993</c:v>
                </c:pt>
                <c:pt idx="759">
                  <c:v>9.4</c:v>
                </c:pt>
                <c:pt idx="760">
                  <c:v>8.6</c:v>
                </c:pt>
                <c:pt idx="761">
                  <c:v>9</c:v>
                </c:pt>
                <c:pt idx="762">
                  <c:v>7.2</c:v>
                </c:pt>
                <c:pt idx="763">
                  <c:v>11.2</c:v>
                </c:pt>
                <c:pt idx="764">
                  <c:v>8.6</c:v>
                </c:pt>
                <c:pt idx="765">
                  <c:v>11.9</c:v>
                </c:pt>
                <c:pt idx="766">
                  <c:v>12.2</c:v>
                </c:pt>
                <c:pt idx="767">
                  <c:v>8.6</c:v>
                </c:pt>
                <c:pt idx="768">
                  <c:v>10.1</c:v>
                </c:pt>
                <c:pt idx="769">
                  <c:v>11.9</c:v>
                </c:pt>
                <c:pt idx="770">
                  <c:v>10.1</c:v>
                </c:pt>
                <c:pt idx="771">
                  <c:v>10.8</c:v>
                </c:pt>
                <c:pt idx="772">
                  <c:v>8.3000000000000007</c:v>
                </c:pt>
                <c:pt idx="773">
                  <c:v>8.6</c:v>
                </c:pt>
                <c:pt idx="774">
                  <c:v>14</c:v>
                </c:pt>
                <c:pt idx="775">
                  <c:v>11.9</c:v>
                </c:pt>
                <c:pt idx="776">
                  <c:v>11.9</c:v>
                </c:pt>
                <c:pt idx="777">
                  <c:v>7.9</c:v>
                </c:pt>
                <c:pt idx="778">
                  <c:v>9.6999999999999993</c:v>
                </c:pt>
                <c:pt idx="779">
                  <c:v>6.5</c:v>
                </c:pt>
                <c:pt idx="780">
                  <c:v>6.8</c:v>
                </c:pt>
                <c:pt idx="781">
                  <c:v>6.1</c:v>
                </c:pt>
                <c:pt idx="782">
                  <c:v>7.9</c:v>
                </c:pt>
                <c:pt idx="783">
                  <c:v>9</c:v>
                </c:pt>
                <c:pt idx="784">
                  <c:v>8.6</c:v>
                </c:pt>
                <c:pt idx="785">
                  <c:v>9.6999999999999993</c:v>
                </c:pt>
                <c:pt idx="786">
                  <c:v>13.3</c:v>
                </c:pt>
                <c:pt idx="787">
                  <c:v>10.8</c:v>
                </c:pt>
                <c:pt idx="788">
                  <c:v>11.9</c:v>
                </c:pt>
                <c:pt idx="789">
                  <c:v>10.4</c:v>
                </c:pt>
                <c:pt idx="790">
                  <c:v>14.8</c:v>
                </c:pt>
                <c:pt idx="791">
                  <c:v>13.3</c:v>
                </c:pt>
                <c:pt idx="792">
                  <c:v>10.8</c:v>
                </c:pt>
                <c:pt idx="793">
                  <c:v>11.9</c:v>
                </c:pt>
                <c:pt idx="794">
                  <c:v>8.6</c:v>
                </c:pt>
                <c:pt idx="795">
                  <c:v>11.2</c:v>
                </c:pt>
                <c:pt idx="796">
                  <c:v>9</c:v>
                </c:pt>
                <c:pt idx="797">
                  <c:v>9.6999999999999993</c:v>
                </c:pt>
                <c:pt idx="798">
                  <c:v>10.1</c:v>
                </c:pt>
                <c:pt idx="799">
                  <c:v>9.4</c:v>
                </c:pt>
                <c:pt idx="800">
                  <c:v>9.4</c:v>
                </c:pt>
                <c:pt idx="801">
                  <c:v>10.8</c:v>
                </c:pt>
                <c:pt idx="802">
                  <c:v>9.4</c:v>
                </c:pt>
                <c:pt idx="803">
                  <c:v>8.6</c:v>
                </c:pt>
                <c:pt idx="804">
                  <c:v>10.1</c:v>
                </c:pt>
                <c:pt idx="805">
                  <c:v>9</c:v>
                </c:pt>
                <c:pt idx="806">
                  <c:v>10.1</c:v>
                </c:pt>
                <c:pt idx="807">
                  <c:v>11.5</c:v>
                </c:pt>
                <c:pt idx="808">
                  <c:v>9.6999999999999993</c:v>
                </c:pt>
                <c:pt idx="809">
                  <c:v>15.1</c:v>
                </c:pt>
                <c:pt idx="810">
                  <c:v>10.8</c:v>
                </c:pt>
                <c:pt idx="811">
                  <c:v>7.2</c:v>
                </c:pt>
                <c:pt idx="812">
                  <c:v>10.4</c:v>
                </c:pt>
                <c:pt idx="813">
                  <c:v>14.8</c:v>
                </c:pt>
                <c:pt idx="814">
                  <c:v>15.5</c:v>
                </c:pt>
                <c:pt idx="815">
                  <c:v>8.3000000000000007</c:v>
                </c:pt>
                <c:pt idx="816">
                  <c:v>6.8</c:v>
                </c:pt>
                <c:pt idx="817">
                  <c:v>10.1</c:v>
                </c:pt>
                <c:pt idx="818">
                  <c:v>7.9</c:v>
                </c:pt>
                <c:pt idx="819">
                  <c:v>4.3</c:v>
                </c:pt>
                <c:pt idx="820">
                  <c:v>7.6</c:v>
                </c:pt>
                <c:pt idx="821">
                  <c:v>10.1</c:v>
                </c:pt>
                <c:pt idx="822">
                  <c:v>5</c:v>
                </c:pt>
                <c:pt idx="823">
                  <c:v>2.5</c:v>
                </c:pt>
                <c:pt idx="824">
                  <c:v>8.6</c:v>
                </c:pt>
                <c:pt idx="825">
                  <c:v>8.3000000000000007</c:v>
                </c:pt>
                <c:pt idx="826">
                  <c:v>13</c:v>
                </c:pt>
                <c:pt idx="827">
                  <c:v>9.6999999999999993</c:v>
                </c:pt>
                <c:pt idx="828">
                  <c:v>9.4</c:v>
                </c:pt>
                <c:pt idx="829">
                  <c:v>8.3000000000000007</c:v>
                </c:pt>
                <c:pt idx="830">
                  <c:v>7.2</c:v>
                </c:pt>
                <c:pt idx="831">
                  <c:v>2.9</c:v>
                </c:pt>
                <c:pt idx="832">
                  <c:v>8.3000000000000007</c:v>
                </c:pt>
                <c:pt idx="833">
                  <c:v>7.2</c:v>
                </c:pt>
                <c:pt idx="834">
                  <c:v>6.8</c:v>
                </c:pt>
                <c:pt idx="835">
                  <c:v>6.5</c:v>
                </c:pt>
                <c:pt idx="836">
                  <c:v>7.2</c:v>
                </c:pt>
                <c:pt idx="837">
                  <c:v>5.4</c:v>
                </c:pt>
                <c:pt idx="838">
                  <c:v>6.8</c:v>
                </c:pt>
                <c:pt idx="839">
                  <c:v>6.5</c:v>
                </c:pt>
                <c:pt idx="840">
                  <c:v>2.5</c:v>
                </c:pt>
                <c:pt idx="841">
                  <c:v>9</c:v>
                </c:pt>
                <c:pt idx="842">
                  <c:v>6.5</c:v>
                </c:pt>
                <c:pt idx="843">
                  <c:v>5.4</c:v>
                </c:pt>
                <c:pt idx="844">
                  <c:v>5</c:v>
                </c:pt>
                <c:pt idx="845">
                  <c:v>7.6</c:v>
                </c:pt>
                <c:pt idx="846">
                  <c:v>10.4</c:v>
                </c:pt>
                <c:pt idx="847">
                  <c:v>9</c:v>
                </c:pt>
                <c:pt idx="848">
                  <c:v>4.3</c:v>
                </c:pt>
                <c:pt idx="849">
                  <c:v>9</c:v>
                </c:pt>
                <c:pt idx="850">
                  <c:v>9.4</c:v>
                </c:pt>
                <c:pt idx="851">
                  <c:v>7.9</c:v>
                </c:pt>
                <c:pt idx="852">
                  <c:v>9</c:v>
                </c:pt>
                <c:pt idx="853">
                  <c:v>7.6</c:v>
                </c:pt>
                <c:pt idx="854">
                  <c:v>11.2</c:v>
                </c:pt>
                <c:pt idx="855">
                  <c:v>7.6</c:v>
                </c:pt>
                <c:pt idx="856">
                  <c:v>7.9</c:v>
                </c:pt>
                <c:pt idx="857">
                  <c:v>5.4</c:v>
                </c:pt>
                <c:pt idx="858">
                  <c:v>7.9</c:v>
                </c:pt>
                <c:pt idx="859">
                  <c:v>6.5</c:v>
                </c:pt>
                <c:pt idx="860">
                  <c:v>8.3000000000000007</c:v>
                </c:pt>
                <c:pt idx="861">
                  <c:v>8.6</c:v>
                </c:pt>
                <c:pt idx="862">
                  <c:v>7.2</c:v>
                </c:pt>
                <c:pt idx="863">
                  <c:v>9.6999999999999993</c:v>
                </c:pt>
                <c:pt idx="864">
                  <c:v>13.3</c:v>
                </c:pt>
                <c:pt idx="865">
                  <c:v>11.5</c:v>
                </c:pt>
                <c:pt idx="866">
                  <c:v>10.1</c:v>
                </c:pt>
                <c:pt idx="867">
                  <c:v>8.3000000000000007</c:v>
                </c:pt>
                <c:pt idx="868">
                  <c:v>5.4</c:v>
                </c:pt>
                <c:pt idx="869">
                  <c:v>6.8</c:v>
                </c:pt>
                <c:pt idx="870">
                  <c:v>5.8</c:v>
                </c:pt>
                <c:pt idx="871">
                  <c:v>4.3</c:v>
                </c:pt>
                <c:pt idx="872">
                  <c:v>7.9</c:v>
                </c:pt>
                <c:pt idx="873">
                  <c:v>4</c:v>
                </c:pt>
                <c:pt idx="874">
                  <c:v>5</c:v>
                </c:pt>
                <c:pt idx="875">
                  <c:v>5.4</c:v>
                </c:pt>
                <c:pt idx="876">
                  <c:v>6.8</c:v>
                </c:pt>
                <c:pt idx="877">
                  <c:v>7.6</c:v>
                </c:pt>
                <c:pt idx="878">
                  <c:v>6.5</c:v>
                </c:pt>
                <c:pt idx="879">
                  <c:v>7.9</c:v>
                </c:pt>
                <c:pt idx="880">
                  <c:v>5.4</c:v>
                </c:pt>
                <c:pt idx="881">
                  <c:v>6.1</c:v>
                </c:pt>
                <c:pt idx="882">
                  <c:v>4.7</c:v>
                </c:pt>
                <c:pt idx="883">
                  <c:v>6.8</c:v>
                </c:pt>
                <c:pt idx="884">
                  <c:v>4</c:v>
                </c:pt>
                <c:pt idx="885">
                  <c:v>4.3</c:v>
                </c:pt>
                <c:pt idx="886">
                  <c:v>4</c:v>
                </c:pt>
                <c:pt idx="887">
                  <c:v>6.5</c:v>
                </c:pt>
                <c:pt idx="888">
                  <c:v>6.1</c:v>
                </c:pt>
                <c:pt idx="889">
                  <c:v>6.1</c:v>
                </c:pt>
                <c:pt idx="890">
                  <c:v>9.4</c:v>
                </c:pt>
                <c:pt idx="891">
                  <c:v>4</c:v>
                </c:pt>
                <c:pt idx="892">
                  <c:v>5.8</c:v>
                </c:pt>
                <c:pt idx="893">
                  <c:v>7.9</c:v>
                </c:pt>
                <c:pt idx="894">
                  <c:v>7.6</c:v>
                </c:pt>
                <c:pt idx="895">
                  <c:v>4.7</c:v>
                </c:pt>
                <c:pt idx="896">
                  <c:v>4</c:v>
                </c:pt>
                <c:pt idx="897">
                  <c:v>6.5</c:v>
                </c:pt>
                <c:pt idx="898">
                  <c:v>5</c:v>
                </c:pt>
                <c:pt idx="899">
                  <c:v>5.4</c:v>
                </c:pt>
                <c:pt idx="900">
                  <c:v>5.8</c:v>
                </c:pt>
                <c:pt idx="901">
                  <c:v>3.6</c:v>
                </c:pt>
                <c:pt idx="902">
                  <c:v>4.7</c:v>
                </c:pt>
                <c:pt idx="903">
                  <c:v>5</c:v>
                </c:pt>
                <c:pt idx="904">
                  <c:v>5</c:v>
                </c:pt>
                <c:pt idx="905">
                  <c:v>4</c:v>
                </c:pt>
                <c:pt idx="906">
                  <c:v>7.9</c:v>
                </c:pt>
                <c:pt idx="907">
                  <c:v>7.2</c:v>
                </c:pt>
                <c:pt idx="908">
                  <c:v>7.2</c:v>
                </c:pt>
                <c:pt idx="909">
                  <c:v>8.3000000000000007</c:v>
                </c:pt>
                <c:pt idx="910">
                  <c:v>4.3</c:v>
                </c:pt>
                <c:pt idx="911">
                  <c:v>6.1</c:v>
                </c:pt>
                <c:pt idx="912">
                  <c:v>4.7</c:v>
                </c:pt>
                <c:pt idx="913">
                  <c:v>6.5</c:v>
                </c:pt>
                <c:pt idx="914">
                  <c:v>5</c:v>
                </c:pt>
                <c:pt idx="915">
                  <c:v>5</c:v>
                </c:pt>
                <c:pt idx="916">
                  <c:v>4.3</c:v>
                </c:pt>
                <c:pt idx="917">
                  <c:v>4.7</c:v>
                </c:pt>
                <c:pt idx="918">
                  <c:v>4.7</c:v>
                </c:pt>
                <c:pt idx="919">
                  <c:v>5.4</c:v>
                </c:pt>
                <c:pt idx="920">
                  <c:v>3.2</c:v>
                </c:pt>
                <c:pt idx="921">
                  <c:v>5.8</c:v>
                </c:pt>
                <c:pt idx="922">
                  <c:v>4</c:v>
                </c:pt>
                <c:pt idx="923">
                  <c:v>4.3</c:v>
                </c:pt>
                <c:pt idx="924">
                  <c:v>5.4</c:v>
                </c:pt>
                <c:pt idx="925">
                  <c:v>6.8</c:v>
                </c:pt>
                <c:pt idx="926">
                  <c:v>4</c:v>
                </c:pt>
                <c:pt idx="927">
                  <c:v>6.8</c:v>
                </c:pt>
                <c:pt idx="928">
                  <c:v>3.2</c:v>
                </c:pt>
                <c:pt idx="929">
                  <c:v>6.5</c:v>
                </c:pt>
                <c:pt idx="930">
                  <c:v>6.8</c:v>
                </c:pt>
                <c:pt idx="931">
                  <c:v>5.8</c:v>
                </c:pt>
                <c:pt idx="932">
                  <c:v>6.8</c:v>
                </c:pt>
                <c:pt idx="933">
                  <c:v>6.1</c:v>
                </c:pt>
                <c:pt idx="934">
                  <c:v>7.9</c:v>
                </c:pt>
                <c:pt idx="935">
                  <c:v>7.9</c:v>
                </c:pt>
                <c:pt idx="936">
                  <c:v>4</c:v>
                </c:pt>
                <c:pt idx="937">
                  <c:v>2.2000000000000002</c:v>
                </c:pt>
                <c:pt idx="938">
                  <c:v>4</c:v>
                </c:pt>
                <c:pt idx="939">
                  <c:v>7.9</c:v>
                </c:pt>
                <c:pt idx="940">
                  <c:v>2.9</c:v>
                </c:pt>
                <c:pt idx="941">
                  <c:v>3.2</c:v>
                </c:pt>
                <c:pt idx="942">
                  <c:v>3.2</c:v>
                </c:pt>
                <c:pt idx="943">
                  <c:v>4.7</c:v>
                </c:pt>
                <c:pt idx="944">
                  <c:v>4.3</c:v>
                </c:pt>
                <c:pt idx="945">
                  <c:v>6.1</c:v>
                </c:pt>
                <c:pt idx="946">
                  <c:v>4</c:v>
                </c:pt>
                <c:pt idx="947">
                  <c:v>4</c:v>
                </c:pt>
                <c:pt idx="948">
                  <c:v>5.4</c:v>
                </c:pt>
                <c:pt idx="949">
                  <c:v>5.4</c:v>
                </c:pt>
                <c:pt idx="950">
                  <c:v>4</c:v>
                </c:pt>
                <c:pt idx="951">
                  <c:v>4.3</c:v>
                </c:pt>
                <c:pt idx="952">
                  <c:v>4.3</c:v>
                </c:pt>
                <c:pt idx="953">
                  <c:v>6.1</c:v>
                </c:pt>
                <c:pt idx="954">
                  <c:v>6.1</c:v>
                </c:pt>
                <c:pt idx="955">
                  <c:v>4.7</c:v>
                </c:pt>
                <c:pt idx="956">
                  <c:v>3.2</c:v>
                </c:pt>
                <c:pt idx="957">
                  <c:v>2.5</c:v>
                </c:pt>
                <c:pt idx="958">
                  <c:v>2.9</c:v>
                </c:pt>
                <c:pt idx="959">
                  <c:v>1.8</c:v>
                </c:pt>
                <c:pt idx="960">
                  <c:v>5</c:v>
                </c:pt>
                <c:pt idx="961">
                  <c:v>4</c:v>
                </c:pt>
                <c:pt idx="962">
                  <c:v>4</c:v>
                </c:pt>
                <c:pt idx="963">
                  <c:v>3.6</c:v>
                </c:pt>
                <c:pt idx="964">
                  <c:v>6.1</c:v>
                </c:pt>
                <c:pt idx="965">
                  <c:v>4</c:v>
                </c:pt>
                <c:pt idx="966">
                  <c:v>0</c:v>
                </c:pt>
                <c:pt idx="967">
                  <c:v>4</c:v>
                </c:pt>
                <c:pt idx="968">
                  <c:v>5.4</c:v>
                </c:pt>
                <c:pt idx="969">
                  <c:v>4</c:v>
                </c:pt>
                <c:pt idx="970">
                  <c:v>4.3</c:v>
                </c:pt>
                <c:pt idx="971">
                  <c:v>3.2</c:v>
                </c:pt>
                <c:pt idx="972">
                  <c:v>4.7</c:v>
                </c:pt>
                <c:pt idx="973">
                  <c:v>6.8</c:v>
                </c:pt>
                <c:pt idx="974">
                  <c:v>3.6</c:v>
                </c:pt>
                <c:pt idx="975">
                  <c:v>4.7</c:v>
                </c:pt>
                <c:pt idx="976">
                  <c:v>5.8</c:v>
                </c:pt>
                <c:pt idx="977">
                  <c:v>6.8</c:v>
                </c:pt>
                <c:pt idx="978">
                  <c:v>5.8</c:v>
                </c:pt>
                <c:pt idx="979">
                  <c:v>5</c:v>
                </c:pt>
                <c:pt idx="980">
                  <c:v>7.2</c:v>
                </c:pt>
                <c:pt idx="981">
                  <c:v>5.8</c:v>
                </c:pt>
                <c:pt idx="982">
                  <c:v>3.2</c:v>
                </c:pt>
                <c:pt idx="983">
                  <c:v>2.9</c:v>
                </c:pt>
                <c:pt idx="984">
                  <c:v>4.3</c:v>
                </c:pt>
                <c:pt idx="985">
                  <c:v>5</c:v>
                </c:pt>
                <c:pt idx="986">
                  <c:v>3.6</c:v>
                </c:pt>
                <c:pt idx="987">
                  <c:v>6.1</c:v>
                </c:pt>
                <c:pt idx="988">
                  <c:v>5.8</c:v>
                </c:pt>
                <c:pt idx="989">
                  <c:v>2.5</c:v>
                </c:pt>
                <c:pt idx="990">
                  <c:v>4.7</c:v>
                </c:pt>
                <c:pt idx="991">
                  <c:v>4</c:v>
                </c:pt>
                <c:pt idx="992">
                  <c:v>2.5</c:v>
                </c:pt>
                <c:pt idx="993">
                  <c:v>2.2000000000000002</c:v>
                </c:pt>
                <c:pt idx="994">
                  <c:v>2.9</c:v>
                </c:pt>
                <c:pt idx="995">
                  <c:v>4.3</c:v>
                </c:pt>
                <c:pt idx="996">
                  <c:v>5.4</c:v>
                </c:pt>
                <c:pt idx="997">
                  <c:v>4.3</c:v>
                </c:pt>
                <c:pt idx="998">
                  <c:v>5.8</c:v>
                </c:pt>
                <c:pt idx="999">
                  <c:v>2.5</c:v>
                </c:pt>
                <c:pt idx="1000">
                  <c:v>2.5</c:v>
                </c:pt>
                <c:pt idx="1001">
                  <c:v>2.2000000000000002</c:v>
                </c:pt>
                <c:pt idx="1002">
                  <c:v>4.7</c:v>
                </c:pt>
                <c:pt idx="1003">
                  <c:v>3.2</c:v>
                </c:pt>
                <c:pt idx="1004">
                  <c:v>2.5</c:v>
                </c:pt>
                <c:pt idx="1005">
                  <c:v>2.2000000000000002</c:v>
                </c:pt>
                <c:pt idx="1006">
                  <c:v>3.6</c:v>
                </c:pt>
                <c:pt idx="1007">
                  <c:v>3.2</c:v>
                </c:pt>
                <c:pt idx="1008">
                  <c:v>4.3</c:v>
                </c:pt>
                <c:pt idx="1009">
                  <c:v>3.6</c:v>
                </c:pt>
                <c:pt idx="1010">
                  <c:v>2.9</c:v>
                </c:pt>
                <c:pt idx="1011">
                  <c:v>4.3</c:v>
                </c:pt>
                <c:pt idx="1012">
                  <c:v>2.5</c:v>
                </c:pt>
                <c:pt idx="1013">
                  <c:v>2.2000000000000002</c:v>
                </c:pt>
                <c:pt idx="1014">
                  <c:v>2.2000000000000002</c:v>
                </c:pt>
                <c:pt idx="1015">
                  <c:v>1.8</c:v>
                </c:pt>
                <c:pt idx="1016">
                  <c:v>0</c:v>
                </c:pt>
                <c:pt idx="1017">
                  <c:v>2.2000000000000002</c:v>
                </c:pt>
                <c:pt idx="1018">
                  <c:v>2.9</c:v>
                </c:pt>
                <c:pt idx="1019">
                  <c:v>4</c:v>
                </c:pt>
                <c:pt idx="1020">
                  <c:v>4.3</c:v>
                </c:pt>
                <c:pt idx="1021">
                  <c:v>2.5</c:v>
                </c:pt>
                <c:pt idx="1022">
                  <c:v>5</c:v>
                </c:pt>
                <c:pt idx="1023">
                  <c:v>3.2</c:v>
                </c:pt>
                <c:pt idx="1024">
                  <c:v>3.2</c:v>
                </c:pt>
                <c:pt idx="1025">
                  <c:v>4.7</c:v>
                </c:pt>
                <c:pt idx="1026">
                  <c:v>3.2</c:v>
                </c:pt>
                <c:pt idx="1027">
                  <c:v>3.6</c:v>
                </c:pt>
                <c:pt idx="1028">
                  <c:v>4.3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2.5</c:v>
                </c:pt>
                <c:pt idx="1034">
                  <c:v>1.8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2.2000000000000002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1.8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2.2000000000000002</c:v>
                </c:pt>
                <c:pt idx="1076">
                  <c:v>2.5</c:v>
                </c:pt>
                <c:pt idx="1077">
                  <c:v>1.8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2.2000000000000002</c:v>
                </c:pt>
                <c:pt idx="1086">
                  <c:v>2.9</c:v>
                </c:pt>
                <c:pt idx="1087">
                  <c:v>2.5</c:v>
                </c:pt>
                <c:pt idx="1088">
                  <c:v>2.2000000000000002</c:v>
                </c:pt>
                <c:pt idx="1089">
                  <c:v>2.5</c:v>
                </c:pt>
                <c:pt idx="1090">
                  <c:v>2.2000000000000002</c:v>
                </c:pt>
                <c:pt idx="1091">
                  <c:v>2.9</c:v>
                </c:pt>
                <c:pt idx="1092">
                  <c:v>2.2000000000000002</c:v>
                </c:pt>
                <c:pt idx="1093">
                  <c:v>2.5</c:v>
                </c:pt>
                <c:pt idx="1094">
                  <c:v>3.2</c:v>
                </c:pt>
                <c:pt idx="1095">
                  <c:v>2.5</c:v>
                </c:pt>
                <c:pt idx="1096">
                  <c:v>2.9</c:v>
                </c:pt>
                <c:pt idx="1097">
                  <c:v>2.2000000000000002</c:v>
                </c:pt>
                <c:pt idx="1098">
                  <c:v>2.5</c:v>
                </c:pt>
                <c:pt idx="1099">
                  <c:v>2.9</c:v>
                </c:pt>
                <c:pt idx="1100">
                  <c:v>2.9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2.2000000000000002</c:v>
                </c:pt>
                <c:pt idx="1107">
                  <c:v>2.9</c:v>
                </c:pt>
                <c:pt idx="1108">
                  <c:v>2.5</c:v>
                </c:pt>
                <c:pt idx="1109">
                  <c:v>2.2000000000000002</c:v>
                </c:pt>
                <c:pt idx="1110">
                  <c:v>2.9</c:v>
                </c:pt>
                <c:pt idx="1111">
                  <c:v>2.9</c:v>
                </c:pt>
                <c:pt idx="1112">
                  <c:v>2.9</c:v>
                </c:pt>
                <c:pt idx="1113">
                  <c:v>2.2000000000000002</c:v>
                </c:pt>
                <c:pt idx="1114">
                  <c:v>2.9</c:v>
                </c:pt>
                <c:pt idx="1115">
                  <c:v>3.2</c:v>
                </c:pt>
                <c:pt idx="1116">
                  <c:v>3.2</c:v>
                </c:pt>
                <c:pt idx="1117">
                  <c:v>2.2000000000000002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1.8</c:v>
                </c:pt>
                <c:pt idx="1133">
                  <c:v>0</c:v>
                </c:pt>
                <c:pt idx="1134">
                  <c:v>0</c:v>
                </c:pt>
                <c:pt idx="1135">
                  <c:v>1.8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2.5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2.2000000000000002</c:v>
                </c:pt>
                <c:pt idx="1146">
                  <c:v>1.8</c:v>
                </c:pt>
                <c:pt idx="1147">
                  <c:v>2.2000000000000002</c:v>
                </c:pt>
                <c:pt idx="1148">
                  <c:v>2.2000000000000002</c:v>
                </c:pt>
                <c:pt idx="1149">
                  <c:v>2.5</c:v>
                </c:pt>
                <c:pt idx="1150">
                  <c:v>2.9</c:v>
                </c:pt>
                <c:pt idx="1151">
                  <c:v>2.9</c:v>
                </c:pt>
                <c:pt idx="1152">
                  <c:v>2.2000000000000002</c:v>
                </c:pt>
                <c:pt idx="1153">
                  <c:v>1.8</c:v>
                </c:pt>
                <c:pt idx="1154">
                  <c:v>1.8</c:v>
                </c:pt>
                <c:pt idx="1155">
                  <c:v>1.8</c:v>
                </c:pt>
                <c:pt idx="1156">
                  <c:v>2.2000000000000002</c:v>
                </c:pt>
                <c:pt idx="1157">
                  <c:v>2.5</c:v>
                </c:pt>
                <c:pt idx="1158">
                  <c:v>2.2000000000000002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2.5</c:v>
                </c:pt>
                <c:pt idx="1170">
                  <c:v>2.9</c:v>
                </c:pt>
                <c:pt idx="1171">
                  <c:v>2.5</c:v>
                </c:pt>
                <c:pt idx="1172">
                  <c:v>2.9</c:v>
                </c:pt>
                <c:pt idx="1173">
                  <c:v>2.5</c:v>
                </c:pt>
                <c:pt idx="1174">
                  <c:v>2.5</c:v>
                </c:pt>
                <c:pt idx="1175">
                  <c:v>2.2000000000000002</c:v>
                </c:pt>
                <c:pt idx="1176">
                  <c:v>1.8</c:v>
                </c:pt>
                <c:pt idx="1177">
                  <c:v>1.8</c:v>
                </c:pt>
                <c:pt idx="1178">
                  <c:v>1.8</c:v>
                </c:pt>
                <c:pt idx="1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-2.2000000000000002</c:v>
                </c:pt>
                <c:pt idx="361">
                  <c:v>-2.2000000000000002</c:v>
                </c:pt>
                <c:pt idx="362">
                  <c:v>-2.2000000000000002</c:v>
                </c:pt>
                <c:pt idx="363">
                  <c:v>-2.2000000000000002</c:v>
                </c:pt>
                <c:pt idx="364">
                  <c:v>-2.2000000000000002</c:v>
                </c:pt>
                <c:pt idx="365">
                  <c:v>-2.2000000000000002</c:v>
                </c:pt>
                <c:pt idx="366">
                  <c:v>-2.1</c:v>
                </c:pt>
                <c:pt idx="367">
                  <c:v>-2.1</c:v>
                </c:pt>
                <c:pt idx="368">
                  <c:v>-2.1999999999999997</c:v>
                </c:pt>
                <c:pt idx="369">
                  <c:v>-2.1</c:v>
                </c:pt>
                <c:pt idx="370">
                  <c:v>-2.2000000000000002</c:v>
                </c:pt>
                <c:pt idx="371">
                  <c:v>-2.2000000000000002</c:v>
                </c:pt>
                <c:pt idx="372">
                  <c:v>-2.2999999999999998</c:v>
                </c:pt>
                <c:pt idx="373">
                  <c:v>-2.2000000000000002</c:v>
                </c:pt>
                <c:pt idx="374">
                  <c:v>-2.3000000000000003</c:v>
                </c:pt>
                <c:pt idx="375">
                  <c:v>-2.3000000000000003</c:v>
                </c:pt>
                <c:pt idx="376">
                  <c:v>-2.3000000000000003</c:v>
                </c:pt>
                <c:pt idx="377">
                  <c:v>-2.3000000000000003</c:v>
                </c:pt>
                <c:pt idx="378">
                  <c:v>-2.3000000000000003</c:v>
                </c:pt>
                <c:pt idx="379">
                  <c:v>-2.3000000000000003</c:v>
                </c:pt>
                <c:pt idx="380">
                  <c:v>-2.3000000000000003</c:v>
                </c:pt>
                <c:pt idx="381">
                  <c:v>-2.3000000000000003</c:v>
                </c:pt>
                <c:pt idx="382">
                  <c:v>-2.3000000000000003</c:v>
                </c:pt>
                <c:pt idx="383">
                  <c:v>-2.3000000000000003</c:v>
                </c:pt>
                <c:pt idx="384">
                  <c:v>-2.4000000000000004</c:v>
                </c:pt>
                <c:pt idx="385">
                  <c:v>-2.4000000000000004</c:v>
                </c:pt>
                <c:pt idx="386">
                  <c:v>-2.3000000000000003</c:v>
                </c:pt>
                <c:pt idx="387">
                  <c:v>-2.3000000000000003</c:v>
                </c:pt>
                <c:pt idx="388">
                  <c:v>-2.2000000000000002</c:v>
                </c:pt>
                <c:pt idx="389">
                  <c:v>-2.2000000000000002</c:v>
                </c:pt>
                <c:pt idx="390">
                  <c:v>-2.2000000000000002</c:v>
                </c:pt>
                <c:pt idx="391">
                  <c:v>-2.3000000000000003</c:v>
                </c:pt>
                <c:pt idx="392">
                  <c:v>-2.3000000000000003</c:v>
                </c:pt>
                <c:pt idx="393">
                  <c:v>-2.2000000000000002</c:v>
                </c:pt>
                <c:pt idx="394">
                  <c:v>-2.3000000000000003</c:v>
                </c:pt>
                <c:pt idx="395">
                  <c:v>-2.3000000000000003</c:v>
                </c:pt>
                <c:pt idx="396">
                  <c:v>-2.3000000000000003</c:v>
                </c:pt>
                <c:pt idx="397">
                  <c:v>-2.1</c:v>
                </c:pt>
                <c:pt idx="398">
                  <c:v>-2.2000000000000002</c:v>
                </c:pt>
                <c:pt idx="399">
                  <c:v>-2.1</c:v>
                </c:pt>
                <c:pt idx="400">
                  <c:v>-2.1</c:v>
                </c:pt>
                <c:pt idx="401">
                  <c:v>-2.2000000000000002</c:v>
                </c:pt>
                <c:pt idx="402">
                  <c:v>-2.1</c:v>
                </c:pt>
                <c:pt idx="403">
                  <c:v>-2.1</c:v>
                </c:pt>
                <c:pt idx="404">
                  <c:v>-2.1</c:v>
                </c:pt>
                <c:pt idx="405">
                  <c:v>-2.1</c:v>
                </c:pt>
                <c:pt idx="406">
                  <c:v>-2.1</c:v>
                </c:pt>
                <c:pt idx="407">
                  <c:v>-2</c:v>
                </c:pt>
                <c:pt idx="408">
                  <c:v>-2</c:v>
                </c:pt>
                <c:pt idx="409">
                  <c:v>-2</c:v>
                </c:pt>
                <c:pt idx="410">
                  <c:v>-2</c:v>
                </c:pt>
                <c:pt idx="411">
                  <c:v>-2</c:v>
                </c:pt>
                <c:pt idx="412">
                  <c:v>-2</c:v>
                </c:pt>
                <c:pt idx="413">
                  <c:v>-2</c:v>
                </c:pt>
                <c:pt idx="414">
                  <c:v>-1.9</c:v>
                </c:pt>
                <c:pt idx="415">
                  <c:v>-1.9</c:v>
                </c:pt>
                <c:pt idx="416">
                  <c:v>-1.9</c:v>
                </c:pt>
                <c:pt idx="417">
                  <c:v>-1.8000000000000003</c:v>
                </c:pt>
                <c:pt idx="418">
                  <c:v>-1.7000000000000002</c:v>
                </c:pt>
                <c:pt idx="419">
                  <c:v>-1.7000000000000002</c:v>
                </c:pt>
                <c:pt idx="420">
                  <c:v>-1.7000000000000002</c:v>
                </c:pt>
                <c:pt idx="421">
                  <c:v>-1.7000000000000002</c:v>
                </c:pt>
                <c:pt idx="422">
                  <c:v>-1.7999999999999998</c:v>
                </c:pt>
                <c:pt idx="423">
                  <c:v>-1.7999999999999998</c:v>
                </c:pt>
                <c:pt idx="424">
                  <c:v>-1.7999999999999998</c:v>
                </c:pt>
                <c:pt idx="425">
                  <c:v>-1.7999999999999998</c:v>
                </c:pt>
                <c:pt idx="426">
                  <c:v>-1.7000000000000002</c:v>
                </c:pt>
                <c:pt idx="427">
                  <c:v>-1.7000000000000002</c:v>
                </c:pt>
                <c:pt idx="428">
                  <c:v>-1.7000000000000002</c:v>
                </c:pt>
                <c:pt idx="429">
                  <c:v>-1.7000000000000002</c:v>
                </c:pt>
                <c:pt idx="430">
                  <c:v>-1.7999999999999998</c:v>
                </c:pt>
                <c:pt idx="431">
                  <c:v>-1.7999999999999998</c:v>
                </c:pt>
                <c:pt idx="432">
                  <c:v>-1.7999999999999998</c:v>
                </c:pt>
                <c:pt idx="433">
                  <c:v>-1.7999999999999998</c:v>
                </c:pt>
                <c:pt idx="434">
                  <c:v>-1.7000000000000002</c:v>
                </c:pt>
                <c:pt idx="435">
                  <c:v>-1.7000000000000002</c:v>
                </c:pt>
                <c:pt idx="436">
                  <c:v>-1.7000000000000002</c:v>
                </c:pt>
                <c:pt idx="437">
                  <c:v>-1.7000000000000002</c:v>
                </c:pt>
                <c:pt idx="438">
                  <c:v>-1.6</c:v>
                </c:pt>
                <c:pt idx="439">
                  <c:v>-1.6</c:v>
                </c:pt>
                <c:pt idx="440">
                  <c:v>-1.7000000000000002</c:v>
                </c:pt>
                <c:pt idx="441">
                  <c:v>-1.7000000000000002</c:v>
                </c:pt>
                <c:pt idx="442">
                  <c:v>-1.7000000000000002</c:v>
                </c:pt>
                <c:pt idx="443">
                  <c:v>-1.7000000000000002</c:v>
                </c:pt>
                <c:pt idx="444">
                  <c:v>-1.6</c:v>
                </c:pt>
                <c:pt idx="445">
                  <c:v>-1.7000000000000002</c:v>
                </c:pt>
                <c:pt idx="446">
                  <c:v>-1.7000000000000002</c:v>
                </c:pt>
                <c:pt idx="447">
                  <c:v>-1.7000000000000002</c:v>
                </c:pt>
                <c:pt idx="448">
                  <c:v>-1.7000000000000002</c:v>
                </c:pt>
                <c:pt idx="449">
                  <c:v>-1.7000000000000002</c:v>
                </c:pt>
                <c:pt idx="450">
                  <c:v>-2.7</c:v>
                </c:pt>
                <c:pt idx="451">
                  <c:v>-2.7</c:v>
                </c:pt>
                <c:pt idx="452">
                  <c:v>-3.8000000000000003</c:v>
                </c:pt>
                <c:pt idx="453">
                  <c:v>-3.7</c:v>
                </c:pt>
                <c:pt idx="454">
                  <c:v>-3.7</c:v>
                </c:pt>
                <c:pt idx="455">
                  <c:v>-3.7</c:v>
                </c:pt>
                <c:pt idx="456">
                  <c:v>-3.7</c:v>
                </c:pt>
                <c:pt idx="457">
                  <c:v>-3.7</c:v>
                </c:pt>
                <c:pt idx="458">
                  <c:v>-3.7</c:v>
                </c:pt>
                <c:pt idx="459">
                  <c:v>-3.7</c:v>
                </c:pt>
                <c:pt idx="460">
                  <c:v>-3.7</c:v>
                </c:pt>
                <c:pt idx="461">
                  <c:v>-3.8000000000000003</c:v>
                </c:pt>
                <c:pt idx="462">
                  <c:v>-3.8000000000000003</c:v>
                </c:pt>
                <c:pt idx="463">
                  <c:v>-3.8000000000000003</c:v>
                </c:pt>
                <c:pt idx="464">
                  <c:v>-3.8000000000000003</c:v>
                </c:pt>
                <c:pt idx="465">
                  <c:v>-3.8000000000000003</c:v>
                </c:pt>
                <c:pt idx="466">
                  <c:v>-3.8000000000000003</c:v>
                </c:pt>
                <c:pt idx="467">
                  <c:v>-3.8000000000000003</c:v>
                </c:pt>
                <c:pt idx="468">
                  <c:v>-3.8000000000000003</c:v>
                </c:pt>
                <c:pt idx="469">
                  <c:v>-3.7</c:v>
                </c:pt>
                <c:pt idx="470">
                  <c:v>-3.7</c:v>
                </c:pt>
                <c:pt idx="471">
                  <c:v>-3.7</c:v>
                </c:pt>
                <c:pt idx="472">
                  <c:v>-3.7</c:v>
                </c:pt>
                <c:pt idx="473">
                  <c:v>-3.7</c:v>
                </c:pt>
                <c:pt idx="474">
                  <c:v>-3.7</c:v>
                </c:pt>
                <c:pt idx="475">
                  <c:v>-3.6</c:v>
                </c:pt>
                <c:pt idx="476">
                  <c:v>-3.6</c:v>
                </c:pt>
                <c:pt idx="477">
                  <c:v>-3.6</c:v>
                </c:pt>
                <c:pt idx="478">
                  <c:v>-3.6</c:v>
                </c:pt>
                <c:pt idx="479">
                  <c:v>-3.7</c:v>
                </c:pt>
                <c:pt idx="480">
                  <c:v>-3.8000000000000003</c:v>
                </c:pt>
                <c:pt idx="481">
                  <c:v>-3.8000000000000003</c:v>
                </c:pt>
                <c:pt idx="482">
                  <c:v>-3.9</c:v>
                </c:pt>
                <c:pt idx="483">
                  <c:v>-4</c:v>
                </c:pt>
                <c:pt idx="484">
                  <c:v>-4</c:v>
                </c:pt>
                <c:pt idx="485">
                  <c:v>-4</c:v>
                </c:pt>
                <c:pt idx="486">
                  <c:v>-4</c:v>
                </c:pt>
                <c:pt idx="487">
                  <c:v>-3.9</c:v>
                </c:pt>
                <c:pt idx="488">
                  <c:v>-3.9</c:v>
                </c:pt>
                <c:pt idx="489">
                  <c:v>-3.8000000000000003</c:v>
                </c:pt>
                <c:pt idx="490">
                  <c:v>-3.8000000000000003</c:v>
                </c:pt>
                <c:pt idx="491">
                  <c:v>-3.8000000000000003</c:v>
                </c:pt>
                <c:pt idx="492">
                  <c:v>-3.8000000000000003</c:v>
                </c:pt>
                <c:pt idx="493">
                  <c:v>-3.8000000000000003</c:v>
                </c:pt>
                <c:pt idx="494">
                  <c:v>-3.8000000000000003</c:v>
                </c:pt>
                <c:pt idx="495">
                  <c:v>-3.8000000000000003</c:v>
                </c:pt>
                <c:pt idx="496">
                  <c:v>-3.8000000000000003</c:v>
                </c:pt>
                <c:pt idx="497">
                  <c:v>-3.8000000000000003</c:v>
                </c:pt>
                <c:pt idx="498">
                  <c:v>-3.8000000000000003</c:v>
                </c:pt>
                <c:pt idx="499">
                  <c:v>-3.7</c:v>
                </c:pt>
                <c:pt idx="500">
                  <c:v>-3.7</c:v>
                </c:pt>
                <c:pt idx="501">
                  <c:v>-3.7</c:v>
                </c:pt>
                <c:pt idx="502">
                  <c:v>-3.7</c:v>
                </c:pt>
                <c:pt idx="503">
                  <c:v>-3.7</c:v>
                </c:pt>
                <c:pt idx="504">
                  <c:v>-3.7</c:v>
                </c:pt>
                <c:pt idx="505">
                  <c:v>-3.7</c:v>
                </c:pt>
                <c:pt idx="506">
                  <c:v>-3.6</c:v>
                </c:pt>
                <c:pt idx="507">
                  <c:v>-3.6</c:v>
                </c:pt>
                <c:pt idx="508">
                  <c:v>-3.6</c:v>
                </c:pt>
                <c:pt idx="509">
                  <c:v>-3.6</c:v>
                </c:pt>
                <c:pt idx="510">
                  <c:v>-3.5</c:v>
                </c:pt>
                <c:pt idx="511">
                  <c:v>-3.5</c:v>
                </c:pt>
                <c:pt idx="512">
                  <c:v>-3.6</c:v>
                </c:pt>
                <c:pt idx="513">
                  <c:v>-3.5</c:v>
                </c:pt>
                <c:pt idx="514">
                  <c:v>-3.5</c:v>
                </c:pt>
                <c:pt idx="515">
                  <c:v>-3.5</c:v>
                </c:pt>
                <c:pt idx="516">
                  <c:v>-3.6</c:v>
                </c:pt>
                <c:pt idx="517">
                  <c:v>-3.6</c:v>
                </c:pt>
                <c:pt idx="518">
                  <c:v>-3.6</c:v>
                </c:pt>
                <c:pt idx="519">
                  <c:v>-3.6</c:v>
                </c:pt>
                <c:pt idx="520">
                  <c:v>-3.6</c:v>
                </c:pt>
                <c:pt idx="521">
                  <c:v>-3.6</c:v>
                </c:pt>
                <c:pt idx="522">
                  <c:v>-3.7</c:v>
                </c:pt>
                <c:pt idx="523">
                  <c:v>-3.7</c:v>
                </c:pt>
                <c:pt idx="524">
                  <c:v>-3.7</c:v>
                </c:pt>
                <c:pt idx="525">
                  <c:v>-3.7</c:v>
                </c:pt>
                <c:pt idx="526">
                  <c:v>-3.7</c:v>
                </c:pt>
                <c:pt idx="527">
                  <c:v>-3.8000000000000003</c:v>
                </c:pt>
                <c:pt idx="528">
                  <c:v>-3.8000000000000003</c:v>
                </c:pt>
                <c:pt idx="529">
                  <c:v>-3.8000000000000003</c:v>
                </c:pt>
                <c:pt idx="530">
                  <c:v>-3.8000000000000003</c:v>
                </c:pt>
                <c:pt idx="531">
                  <c:v>-3.9</c:v>
                </c:pt>
                <c:pt idx="532">
                  <c:v>-3.9</c:v>
                </c:pt>
                <c:pt idx="533">
                  <c:v>-3.9</c:v>
                </c:pt>
                <c:pt idx="534">
                  <c:v>-3.9</c:v>
                </c:pt>
                <c:pt idx="535">
                  <c:v>-4</c:v>
                </c:pt>
                <c:pt idx="536">
                  <c:v>-4.0999999999999996</c:v>
                </c:pt>
                <c:pt idx="537">
                  <c:v>-4.0999999999999996</c:v>
                </c:pt>
                <c:pt idx="538">
                  <c:v>-4.2</c:v>
                </c:pt>
                <c:pt idx="539">
                  <c:v>-4.2</c:v>
                </c:pt>
                <c:pt idx="540">
                  <c:v>-4.2</c:v>
                </c:pt>
                <c:pt idx="541">
                  <c:v>-4.2</c:v>
                </c:pt>
                <c:pt idx="542">
                  <c:v>-4.3</c:v>
                </c:pt>
                <c:pt idx="543">
                  <c:v>-4.4000000000000004</c:v>
                </c:pt>
                <c:pt idx="544">
                  <c:v>-4.7</c:v>
                </c:pt>
                <c:pt idx="545">
                  <c:v>-5</c:v>
                </c:pt>
                <c:pt idx="546">
                  <c:v>-5.0999999999999996</c:v>
                </c:pt>
                <c:pt idx="547">
                  <c:v>-5.0999999999999996</c:v>
                </c:pt>
                <c:pt idx="548">
                  <c:v>-4.9000000000000004</c:v>
                </c:pt>
                <c:pt idx="549">
                  <c:v>-4.8</c:v>
                </c:pt>
                <c:pt idx="550">
                  <c:v>-4.5999999999999996</c:v>
                </c:pt>
                <c:pt idx="551">
                  <c:v>-4.7</c:v>
                </c:pt>
                <c:pt idx="552">
                  <c:v>-2.7</c:v>
                </c:pt>
                <c:pt idx="553">
                  <c:v>-2.8</c:v>
                </c:pt>
                <c:pt idx="554">
                  <c:v>-3</c:v>
                </c:pt>
                <c:pt idx="555">
                  <c:v>-2.9000000000000004</c:v>
                </c:pt>
                <c:pt idx="556">
                  <c:v>-2.8</c:v>
                </c:pt>
                <c:pt idx="557">
                  <c:v>-2.8</c:v>
                </c:pt>
                <c:pt idx="558">
                  <c:v>-3</c:v>
                </c:pt>
                <c:pt idx="559">
                  <c:v>-3.2</c:v>
                </c:pt>
                <c:pt idx="560">
                  <c:v>-3.3</c:v>
                </c:pt>
                <c:pt idx="561">
                  <c:v>-3.2</c:v>
                </c:pt>
                <c:pt idx="562">
                  <c:v>-3.1</c:v>
                </c:pt>
                <c:pt idx="563">
                  <c:v>-3.1</c:v>
                </c:pt>
                <c:pt idx="564">
                  <c:v>-3.1</c:v>
                </c:pt>
                <c:pt idx="565">
                  <c:v>-3.1</c:v>
                </c:pt>
                <c:pt idx="566">
                  <c:v>-3.1</c:v>
                </c:pt>
                <c:pt idx="567">
                  <c:v>-3.1</c:v>
                </c:pt>
                <c:pt idx="568">
                  <c:v>-3.2</c:v>
                </c:pt>
                <c:pt idx="569">
                  <c:v>-3.2</c:v>
                </c:pt>
                <c:pt idx="570">
                  <c:v>-3.2</c:v>
                </c:pt>
                <c:pt idx="571">
                  <c:v>-3.2</c:v>
                </c:pt>
                <c:pt idx="572">
                  <c:v>-3.3</c:v>
                </c:pt>
                <c:pt idx="573">
                  <c:v>-3.4000000000000004</c:v>
                </c:pt>
                <c:pt idx="574">
                  <c:v>-3.4000000000000004</c:v>
                </c:pt>
                <c:pt idx="575">
                  <c:v>-3.4000000000000004</c:v>
                </c:pt>
                <c:pt idx="576">
                  <c:v>-3.4000000000000004</c:v>
                </c:pt>
                <c:pt idx="577">
                  <c:v>-3.5</c:v>
                </c:pt>
                <c:pt idx="578">
                  <c:v>-3.5</c:v>
                </c:pt>
                <c:pt idx="579">
                  <c:v>-3.4000000000000004</c:v>
                </c:pt>
                <c:pt idx="580">
                  <c:v>-3.3</c:v>
                </c:pt>
                <c:pt idx="581">
                  <c:v>-3.4000000000000004</c:v>
                </c:pt>
                <c:pt idx="582">
                  <c:v>-3.4000000000000004</c:v>
                </c:pt>
                <c:pt idx="583">
                  <c:v>-3.6</c:v>
                </c:pt>
                <c:pt idx="584">
                  <c:v>-3.6</c:v>
                </c:pt>
                <c:pt idx="585">
                  <c:v>-3.6</c:v>
                </c:pt>
                <c:pt idx="586">
                  <c:v>-3.6</c:v>
                </c:pt>
                <c:pt idx="587">
                  <c:v>-3.6</c:v>
                </c:pt>
                <c:pt idx="588">
                  <c:v>-3.6</c:v>
                </c:pt>
                <c:pt idx="589">
                  <c:v>-3.6</c:v>
                </c:pt>
                <c:pt idx="590">
                  <c:v>-3.5</c:v>
                </c:pt>
                <c:pt idx="591">
                  <c:v>-3.6</c:v>
                </c:pt>
                <c:pt idx="592">
                  <c:v>-3.7</c:v>
                </c:pt>
                <c:pt idx="593">
                  <c:v>-3.7</c:v>
                </c:pt>
                <c:pt idx="594">
                  <c:v>-3.7</c:v>
                </c:pt>
                <c:pt idx="595">
                  <c:v>-3.7</c:v>
                </c:pt>
                <c:pt idx="596">
                  <c:v>-3.7</c:v>
                </c:pt>
                <c:pt idx="597">
                  <c:v>-3.8</c:v>
                </c:pt>
                <c:pt idx="598">
                  <c:v>-4</c:v>
                </c:pt>
                <c:pt idx="599">
                  <c:v>-4</c:v>
                </c:pt>
                <c:pt idx="600">
                  <c:v>-4</c:v>
                </c:pt>
                <c:pt idx="601">
                  <c:v>-4.0999999999999996</c:v>
                </c:pt>
                <c:pt idx="602">
                  <c:v>-4.0999999999999996</c:v>
                </c:pt>
                <c:pt idx="603">
                  <c:v>-3.9000000000000004</c:v>
                </c:pt>
                <c:pt idx="604">
                  <c:v>-4</c:v>
                </c:pt>
                <c:pt idx="605">
                  <c:v>-4</c:v>
                </c:pt>
                <c:pt idx="606">
                  <c:v>-4</c:v>
                </c:pt>
                <c:pt idx="607">
                  <c:v>-4.0999999999999996</c:v>
                </c:pt>
                <c:pt idx="608">
                  <c:v>-4.2</c:v>
                </c:pt>
                <c:pt idx="609">
                  <c:v>-4.0999999999999996</c:v>
                </c:pt>
                <c:pt idx="610">
                  <c:v>-4.0999999999999996</c:v>
                </c:pt>
                <c:pt idx="611">
                  <c:v>-4.2</c:v>
                </c:pt>
                <c:pt idx="612">
                  <c:v>-6.2</c:v>
                </c:pt>
                <c:pt idx="613">
                  <c:v>-6.4</c:v>
                </c:pt>
                <c:pt idx="614">
                  <c:v>-6.3000000000000007</c:v>
                </c:pt>
                <c:pt idx="615">
                  <c:v>-6.3000000000000007</c:v>
                </c:pt>
                <c:pt idx="616">
                  <c:v>-6.4</c:v>
                </c:pt>
                <c:pt idx="617">
                  <c:v>-6.4</c:v>
                </c:pt>
                <c:pt idx="618">
                  <c:v>-6.4</c:v>
                </c:pt>
                <c:pt idx="619">
                  <c:v>-6.4</c:v>
                </c:pt>
                <c:pt idx="620">
                  <c:v>-6.5</c:v>
                </c:pt>
                <c:pt idx="621">
                  <c:v>-6.6</c:v>
                </c:pt>
                <c:pt idx="622">
                  <c:v>-6.6</c:v>
                </c:pt>
                <c:pt idx="623">
                  <c:v>-6.7</c:v>
                </c:pt>
                <c:pt idx="624">
                  <c:v>-6.8</c:v>
                </c:pt>
                <c:pt idx="625">
                  <c:v>-6.7</c:v>
                </c:pt>
                <c:pt idx="626">
                  <c:v>-6.7</c:v>
                </c:pt>
                <c:pt idx="627">
                  <c:v>-6.7</c:v>
                </c:pt>
                <c:pt idx="628">
                  <c:v>-6.9</c:v>
                </c:pt>
                <c:pt idx="629">
                  <c:v>-7</c:v>
                </c:pt>
                <c:pt idx="630">
                  <c:v>-7.2</c:v>
                </c:pt>
                <c:pt idx="631">
                  <c:v>-7.4</c:v>
                </c:pt>
                <c:pt idx="632">
                  <c:v>-7.3</c:v>
                </c:pt>
                <c:pt idx="633">
                  <c:v>-7.2</c:v>
                </c:pt>
                <c:pt idx="634">
                  <c:v>-7.2</c:v>
                </c:pt>
                <c:pt idx="635">
                  <c:v>-7.2</c:v>
                </c:pt>
                <c:pt idx="636">
                  <c:v>-7.1</c:v>
                </c:pt>
                <c:pt idx="637">
                  <c:v>-7.2</c:v>
                </c:pt>
                <c:pt idx="638">
                  <c:v>-7.3</c:v>
                </c:pt>
                <c:pt idx="639">
                  <c:v>-7.3</c:v>
                </c:pt>
                <c:pt idx="640">
                  <c:v>-7.4</c:v>
                </c:pt>
                <c:pt idx="641">
                  <c:v>-7.5</c:v>
                </c:pt>
                <c:pt idx="642">
                  <c:v>-7.5</c:v>
                </c:pt>
                <c:pt idx="643">
                  <c:v>-7.4</c:v>
                </c:pt>
                <c:pt idx="644">
                  <c:v>-7.5</c:v>
                </c:pt>
                <c:pt idx="645">
                  <c:v>-7.6</c:v>
                </c:pt>
                <c:pt idx="646">
                  <c:v>-7.7</c:v>
                </c:pt>
                <c:pt idx="647">
                  <c:v>-6.7</c:v>
                </c:pt>
                <c:pt idx="648">
                  <c:v>-6.8</c:v>
                </c:pt>
                <c:pt idx="649">
                  <c:v>-6.8</c:v>
                </c:pt>
                <c:pt idx="650">
                  <c:v>-6.8</c:v>
                </c:pt>
                <c:pt idx="651">
                  <c:v>-6.8</c:v>
                </c:pt>
                <c:pt idx="652">
                  <c:v>-6.9</c:v>
                </c:pt>
                <c:pt idx="653">
                  <c:v>-7</c:v>
                </c:pt>
                <c:pt idx="654">
                  <c:v>-7.2</c:v>
                </c:pt>
                <c:pt idx="655">
                  <c:v>-7.2</c:v>
                </c:pt>
                <c:pt idx="656">
                  <c:v>-7.3000000000000007</c:v>
                </c:pt>
                <c:pt idx="657">
                  <c:v>-7.5</c:v>
                </c:pt>
                <c:pt idx="658">
                  <c:v>-7.2</c:v>
                </c:pt>
                <c:pt idx="659">
                  <c:v>-7.3000000000000007</c:v>
                </c:pt>
                <c:pt idx="660">
                  <c:v>-7.6</c:v>
                </c:pt>
                <c:pt idx="661">
                  <c:v>-7.5</c:v>
                </c:pt>
                <c:pt idx="662">
                  <c:v>-7.6</c:v>
                </c:pt>
                <c:pt idx="663">
                  <c:v>-7.6</c:v>
                </c:pt>
                <c:pt idx="664">
                  <c:v>-7.6</c:v>
                </c:pt>
                <c:pt idx="665">
                  <c:v>-7.9</c:v>
                </c:pt>
                <c:pt idx="666">
                  <c:v>-8.1</c:v>
                </c:pt>
                <c:pt idx="667">
                  <c:v>-8.1</c:v>
                </c:pt>
                <c:pt idx="668">
                  <c:v>-8.1999999999999993</c:v>
                </c:pt>
                <c:pt idx="669">
                  <c:v>-8.1999999999999993</c:v>
                </c:pt>
                <c:pt idx="670">
                  <c:v>14.5</c:v>
                </c:pt>
                <c:pt idx="671">
                  <c:v>14.5</c:v>
                </c:pt>
                <c:pt idx="672">
                  <c:v>14.5</c:v>
                </c:pt>
                <c:pt idx="673">
                  <c:v>14</c:v>
                </c:pt>
                <c:pt idx="674">
                  <c:v>14</c:v>
                </c:pt>
                <c:pt idx="675">
                  <c:v>14.100000000000001</c:v>
                </c:pt>
                <c:pt idx="676">
                  <c:v>14.100000000000001</c:v>
                </c:pt>
                <c:pt idx="677">
                  <c:v>14.099999999999998</c:v>
                </c:pt>
                <c:pt idx="678">
                  <c:v>14.099999999999998</c:v>
                </c:pt>
                <c:pt idx="679">
                  <c:v>14.3</c:v>
                </c:pt>
                <c:pt idx="680">
                  <c:v>14.600000000000001</c:v>
                </c:pt>
                <c:pt idx="681">
                  <c:v>14.8</c:v>
                </c:pt>
                <c:pt idx="682">
                  <c:v>15</c:v>
                </c:pt>
                <c:pt idx="683">
                  <c:v>15</c:v>
                </c:pt>
                <c:pt idx="684">
                  <c:v>15</c:v>
                </c:pt>
                <c:pt idx="685">
                  <c:v>15</c:v>
                </c:pt>
                <c:pt idx="686">
                  <c:v>15</c:v>
                </c:pt>
                <c:pt idx="687">
                  <c:v>15</c:v>
                </c:pt>
                <c:pt idx="688">
                  <c:v>15</c:v>
                </c:pt>
                <c:pt idx="689">
                  <c:v>15.100000000000001</c:v>
                </c:pt>
                <c:pt idx="690">
                  <c:v>15.2</c:v>
                </c:pt>
                <c:pt idx="691">
                  <c:v>15.400000000000002</c:v>
                </c:pt>
                <c:pt idx="692">
                  <c:v>15.600000000000001</c:v>
                </c:pt>
                <c:pt idx="693">
                  <c:v>15.900000000000002</c:v>
                </c:pt>
                <c:pt idx="694">
                  <c:v>16.2</c:v>
                </c:pt>
                <c:pt idx="695">
                  <c:v>16.400000000000002</c:v>
                </c:pt>
                <c:pt idx="696">
                  <c:v>16.600000000000001</c:v>
                </c:pt>
                <c:pt idx="697">
                  <c:v>16.8</c:v>
                </c:pt>
                <c:pt idx="698">
                  <c:v>17.100000000000001</c:v>
                </c:pt>
                <c:pt idx="699">
                  <c:v>17.400000000000002</c:v>
                </c:pt>
                <c:pt idx="700">
                  <c:v>17.5</c:v>
                </c:pt>
                <c:pt idx="701">
                  <c:v>17.600000000000001</c:v>
                </c:pt>
                <c:pt idx="702">
                  <c:v>17.7</c:v>
                </c:pt>
                <c:pt idx="703">
                  <c:v>17.8</c:v>
                </c:pt>
                <c:pt idx="704">
                  <c:v>17.900000000000002</c:v>
                </c:pt>
                <c:pt idx="705">
                  <c:v>18</c:v>
                </c:pt>
                <c:pt idx="706">
                  <c:v>18</c:v>
                </c:pt>
                <c:pt idx="707">
                  <c:v>18.100000000000001</c:v>
                </c:pt>
                <c:pt idx="708">
                  <c:v>18.100000000000001</c:v>
                </c:pt>
                <c:pt idx="709">
                  <c:v>18.3</c:v>
                </c:pt>
                <c:pt idx="710">
                  <c:v>18.400000000000002</c:v>
                </c:pt>
                <c:pt idx="711">
                  <c:v>18.600000000000001</c:v>
                </c:pt>
                <c:pt idx="712">
                  <c:v>18.8</c:v>
                </c:pt>
                <c:pt idx="713">
                  <c:v>19</c:v>
                </c:pt>
                <c:pt idx="714">
                  <c:v>19.2</c:v>
                </c:pt>
                <c:pt idx="715">
                  <c:v>19.3</c:v>
                </c:pt>
                <c:pt idx="716">
                  <c:v>19.5</c:v>
                </c:pt>
                <c:pt idx="717">
                  <c:v>19.600000000000001</c:v>
                </c:pt>
                <c:pt idx="718">
                  <c:v>19.7</c:v>
                </c:pt>
                <c:pt idx="719">
                  <c:v>19.7</c:v>
                </c:pt>
                <c:pt idx="720">
                  <c:v>19.8</c:v>
                </c:pt>
                <c:pt idx="721">
                  <c:v>19.900000000000002</c:v>
                </c:pt>
                <c:pt idx="722">
                  <c:v>20.100000000000001</c:v>
                </c:pt>
                <c:pt idx="723">
                  <c:v>20.400000000000002</c:v>
                </c:pt>
                <c:pt idx="724">
                  <c:v>20.6</c:v>
                </c:pt>
                <c:pt idx="725">
                  <c:v>20.6</c:v>
                </c:pt>
                <c:pt idx="726">
                  <c:v>20.8</c:v>
                </c:pt>
                <c:pt idx="727">
                  <c:v>20.900000000000002</c:v>
                </c:pt>
                <c:pt idx="728">
                  <c:v>20.900000000000002</c:v>
                </c:pt>
                <c:pt idx="729">
                  <c:v>20.900000000000002</c:v>
                </c:pt>
                <c:pt idx="730">
                  <c:v>21</c:v>
                </c:pt>
                <c:pt idx="731">
                  <c:v>21</c:v>
                </c:pt>
                <c:pt idx="732">
                  <c:v>20.900000000000002</c:v>
                </c:pt>
                <c:pt idx="733">
                  <c:v>21</c:v>
                </c:pt>
                <c:pt idx="734">
                  <c:v>21.1</c:v>
                </c:pt>
                <c:pt idx="735">
                  <c:v>21.2</c:v>
                </c:pt>
                <c:pt idx="736">
                  <c:v>21.3</c:v>
                </c:pt>
                <c:pt idx="737">
                  <c:v>21.400000000000002</c:v>
                </c:pt>
                <c:pt idx="738">
                  <c:v>21.5</c:v>
                </c:pt>
                <c:pt idx="739">
                  <c:v>21.6</c:v>
                </c:pt>
                <c:pt idx="740">
                  <c:v>21.6</c:v>
                </c:pt>
                <c:pt idx="741">
                  <c:v>21.400000000000002</c:v>
                </c:pt>
                <c:pt idx="742">
                  <c:v>21.3</c:v>
                </c:pt>
                <c:pt idx="743">
                  <c:v>21.2</c:v>
                </c:pt>
                <c:pt idx="744">
                  <c:v>21.1</c:v>
                </c:pt>
                <c:pt idx="745">
                  <c:v>20.900000000000002</c:v>
                </c:pt>
                <c:pt idx="746">
                  <c:v>20.7</c:v>
                </c:pt>
                <c:pt idx="747">
                  <c:v>20.5</c:v>
                </c:pt>
                <c:pt idx="748">
                  <c:v>20.400000000000002</c:v>
                </c:pt>
                <c:pt idx="749">
                  <c:v>20.3</c:v>
                </c:pt>
                <c:pt idx="750">
                  <c:v>20.2</c:v>
                </c:pt>
                <c:pt idx="751">
                  <c:v>20.100000000000001</c:v>
                </c:pt>
                <c:pt idx="752">
                  <c:v>20</c:v>
                </c:pt>
                <c:pt idx="753">
                  <c:v>19.900000000000002</c:v>
                </c:pt>
                <c:pt idx="754">
                  <c:v>19.900000000000002</c:v>
                </c:pt>
                <c:pt idx="755">
                  <c:v>19.8</c:v>
                </c:pt>
                <c:pt idx="756">
                  <c:v>19.7</c:v>
                </c:pt>
                <c:pt idx="757">
                  <c:v>19.7</c:v>
                </c:pt>
                <c:pt idx="758">
                  <c:v>19.600000000000001</c:v>
                </c:pt>
                <c:pt idx="759">
                  <c:v>19.7</c:v>
                </c:pt>
                <c:pt idx="760">
                  <c:v>19.600000000000001</c:v>
                </c:pt>
                <c:pt idx="761">
                  <c:v>19.5</c:v>
                </c:pt>
                <c:pt idx="762">
                  <c:v>19.400000000000002</c:v>
                </c:pt>
                <c:pt idx="763">
                  <c:v>19.3</c:v>
                </c:pt>
                <c:pt idx="764">
                  <c:v>19.3</c:v>
                </c:pt>
                <c:pt idx="765">
                  <c:v>19.2</c:v>
                </c:pt>
                <c:pt idx="766">
                  <c:v>19.100000000000001</c:v>
                </c:pt>
                <c:pt idx="767">
                  <c:v>19</c:v>
                </c:pt>
                <c:pt idx="768">
                  <c:v>18.8</c:v>
                </c:pt>
                <c:pt idx="770">
                  <c:v>18.5</c:v>
                </c:pt>
                <c:pt idx="771">
                  <c:v>18.3</c:v>
                </c:pt>
                <c:pt idx="772">
                  <c:v>18.100000000000001</c:v>
                </c:pt>
                <c:pt idx="773">
                  <c:v>18</c:v>
                </c:pt>
                <c:pt idx="774">
                  <c:v>17.900000000000002</c:v>
                </c:pt>
                <c:pt idx="775">
                  <c:v>17.900000000000002</c:v>
                </c:pt>
                <c:pt idx="776">
                  <c:v>17.8</c:v>
                </c:pt>
                <c:pt idx="777">
                  <c:v>17.7</c:v>
                </c:pt>
                <c:pt idx="778">
                  <c:v>13.8</c:v>
                </c:pt>
                <c:pt idx="779">
                  <c:v>13.7</c:v>
                </c:pt>
                <c:pt idx="780">
                  <c:v>13.700000000000003</c:v>
                </c:pt>
                <c:pt idx="781">
                  <c:v>13.7</c:v>
                </c:pt>
                <c:pt idx="782">
                  <c:v>13.7</c:v>
                </c:pt>
                <c:pt idx="783">
                  <c:v>14</c:v>
                </c:pt>
                <c:pt idx="784">
                  <c:v>14</c:v>
                </c:pt>
                <c:pt idx="785">
                  <c:v>14.100000000000001</c:v>
                </c:pt>
                <c:pt idx="786">
                  <c:v>14.200000000000003</c:v>
                </c:pt>
                <c:pt idx="787">
                  <c:v>14.399999999999999</c:v>
                </c:pt>
                <c:pt idx="788">
                  <c:v>14.299999999999997</c:v>
                </c:pt>
                <c:pt idx="789">
                  <c:v>14.200000000000003</c:v>
                </c:pt>
                <c:pt idx="790">
                  <c:v>14.2</c:v>
                </c:pt>
                <c:pt idx="791">
                  <c:v>14.099999999999998</c:v>
                </c:pt>
                <c:pt idx="792">
                  <c:v>14</c:v>
                </c:pt>
                <c:pt idx="793">
                  <c:v>13.799999999999997</c:v>
                </c:pt>
                <c:pt idx="794">
                  <c:v>13.600000000000001</c:v>
                </c:pt>
                <c:pt idx="795">
                  <c:v>13.5</c:v>
                </c:pt>
                <c:pt idx="796">
                  <c:v>13.399999999999999</c:v>
                </c:pt>
                <c:pt idx="797">
                  <c:v>13.3</c:v>
                </c:pt>
                <c:pt idx="798">
                  <c:v>13.400000000000002</c:v>
                </c:pt>
                <c:pt idx="799">
                  <c:v>13.5</c:v>
                </c:pt>
                <c:pt idx="800">
                  <c:v>13.5</c:v>
                </c:pt>
                <c:pt idx="801">
                  <c:v>13.5</c:v>
                </c:pt>
                <c:pt idx="802">
                  <c:v>13.600000000000001</c:v>
                </c:pt>
                <c:pt idx="803">
                  <c:v>13.5</c:v>
                </c:pt>
                <c:pt idx="804">
                  <c:v>13.5</c:v>
                </c:pt>
                <c:pt idx="805">
                  <c:v>13.399999999999999</c:v>
                </c:pt>
                <c:pt idx="806">
                  <c:v>13.399999999999999</c:v>
                </c:pt>
                <c:pt idx="807">
                  <c:v>13.5</c:v>
                </c:pt>
                <c:pt idx="808">
                  <c:v>13.399999999999999</c:v>
                </c:pt>
                <c:pt idx="809">
                  <c:v>13.299999999999997</c:v>
                </c:pt>
                <c:pt idx="810">
                  <c:v>13.399999999999999</c:v>
                </c:pt>
                <c:pt idx="811">
                  <c:v>13.399999999999999</c:v>
                </c:pt>
                <c:pt idx="812">
                  <c:v>13.299999999999997</c:v>
                </c:pt>
                <c:pt idx="813">
                  <c:v>13.399999999999999</c:v>
                </c:pt>
                <c:pt idx="814">
                  <c:v>13.399999999999999</c:v>
                </c:pt>
                <c:pt idx="815">
                  <c:v>13.3</c:v>
                </c:pt>
                <c:pt idx="816">
                  <c:v>13.100000000000001</c:v>
                </c:pt>
                <c:pt idx="817">
                  <c:v>13</c:v>
                </c:pt>
                <c:pt idx="818">
                  <c:v>13</c:v>
                </c:pt>
                <c:pt idx="819">
                  <c:v>13</c:v>
                </c:pt>
                <c:pt idx="820">
                  <c:v>12.9</c:v>
                </c:pt>
                <c:pt idx="821">
                  <c:v>13.2</c:v>
                </c:pt>
                <c:pt idx="822">
                  <c:v>13.600000000000001</c:v>
                </c:pt>
                <c:pt idx="823">
                  <c:v>13.600000000000001</c:v>
                </c:pt>
                <c:pt idx="824">
                  <c:v>13.7</c:v>
                </c:pt>
                <c:pt idx="825">
                  <c:v>14.100000000000001</c:v>
                </c:pt>
                <c:pt idx="826">
                  <c:v>14.599999999999998</c:v>
                </c:pt>
                <c:pt idx="827">
                  <c:v>14.899999999999999</c:v>
                </c:pt>
                <c:pt idx="828">
                  <c:v>14.8</c:v>
                </c:pt>
                <c:pt idx="829">
                  <c:v>14.599999999999998</c:v>
                </c:pt>
                <c:pt idx="830">
                  <c:v>14.600000000000001</c:v>
                </c:pt>
                <c:pt idx="831">
                  <c:v>14.399999999999999</c:v>
                </c:pt>
                <c:pt idx="832">
                  <c:v>14.2</c:v>
                </c:pt>
                <c:pt idx="833">
                  <c:v>14.399999999999999</c:v>
                </c:pt>
                <c:pt idx="834">
                  <c:v>14.599999999999998</c:v>
                </c:pt>
                <c:pt idx="835">
                  <c:v>14.7</c:v>
                </c:pt>
                <c:pt idx="836">
                  <c:v>14.700000000000003</c:v>
                </c:pt>
                <c:pt idx="837">
                  <c:v>14.899999999999999</c:v>
                </c:pt>
                <c:pt idx="838">
                  <c:v>14.899999999999999</c:v>
                </c:pt>
                <c:pt idx="839">
                  <c:v>15.100000000000001</c:v>
                </c:pt>
                <c:pt idx="840">
                  <c:v>15.200000000000003</c:v>
                </c:pt>
                <c:pt idx="841">
                  <c:v>15.2</c:v>
                </c:pt>
                <c:pt idx="842">
                  <c:v>15.5</c:v>
                </c:pt>
                <c:pt idx="843">
                  <c:v>15.600000000000001</c:v>
                </c:pt>
                <c:pt idx="844">
                  <c:v>15.799999999999997</c:v>
                </c:pt>
                <c:pt idx="845">
                  <c:v>15.799999999999997</c:v>
                </c:pt>
                <c:pt idx="846">
                  <c:v>15.799999999999997</c:v>
                </c:pt>
                <c:pt idx="847">
                  <c:v>16</c:v>
                </c:pt>
                <c:pt idx="848">
                  <c:v>15.8</c:v>
                </c:pt>
                <c:pt idx="849">
                  <c:v>15.5</c:v>
                </c:pt>
                <c:pt idx="850">
                  <c:v>15.5</c:v>
                </c:pt>
                <c:pt idx="851">
                  <c:v>15.5</c:v>
                </c:pt>
                <c:pt idx="852">
                  <c:v>15.3</c:v>
                </c:pt>
                <c:pt idx="853">
                  <c:v>15.3</c:v>
                </c:pt>
                <c:pt idx="854">
                  <c:v>15.200000000000003</c:v>
                </c:pt>
                <c:pt idx="855">
                  <c:v>15.2</c:v>
                </c:pt>
                <c:pt idx="856">
                  <c:v>15.299999999999997</c:v>
                </c:pt>
                <c:pt idx="857">
                  <c:v>15.100000000000001</c:v>
                </c:pt>
                <c:pt idx="858">
                  <c:v>14.899999999999999</c:v>
                </c:pt>
                <c:pt idx="859">
                  <c:v>14.899999999999999</c:v>
                </c:pt>
                <c:pt idx="860">
                  <c:v>15</c:v>
                </c:pt>
                <c:pt idx="861">
                  <c:v>15</c:v>
                </c:pt>
                <c:pt idx="862">
                  <c:v>15.100000000000001</c:v>
                </c:pt>
                <c:pt idx="863">
                  <c:v>14.900000000000002</c:v>
                </c:pt>
                <c:pt idx="864">
                  <c:v>15</c:v>
                </c:pt>
                <c:pt idx="865">
                  <c:v>15</c:v>
                </c:pt>
                <c:pt idx="866">
                  <c:v>14.899999999999999</c:v>
                </c:pt>
                <c:pt idx="867">
                  <c:v>14.600000000000001</c:v>
                </c:pt>
                <c:pt idx="868">
                  <c:v>14.3</c:v>
                </c:pt>
                <c:pt idx="869">
                  <c:v>14.099999999999998</c:v>
                </c:pt>
                <c:pt idx="870">
                  <c:v>14.100000000000001</c:v>
                </c:pt>
                <c:pt idx="871">
                  <c:v>14</c:v>
                </c:pt>
                <c:pt idx="872">
                  <c:v>14.200000000000003</c:v>
                </c:pt>
                <c:pt idx="873">
                  <c:v>14.399999999999999</c:v>
                </c:pt>
                <c:pt idx="874">
                  <c:v>14.400000000000002</c:v>
                </c:pt>
                <c:pt idx="875">
                  <c:v>14.399999999999999</c:v>
                </c:pt>
                <c:pt idx="876">
                  <c:v>14.5</c:v>
                </c:pt>
                <c:pt idx="877">
                  <c:v>14.7</c:v>
                </c:pt>
                <c:pt idx="878">
                  <c:v>14.7</c:v>
                </c:pt>
                <c:pt idx="879">
                  <c:v>14.8</c:v>
                </c:pt>
                <c:pt idx="880">
                  <c:v>14.899999999999999</c:v>
                </c:pt>
                <c:pt idx="881">
                  <c:v>15</c:v>
                </c:pt>
                <c:pt idx="882">
                  <c:v>14.8</c:v>
                </c:pt>
                <c:pt idx="883">
                  <c:v>14.899999999999999</c:v>
                </c:pt>
                <c:pt idx="884">
                  <c:v>15</c:v>
                </c:pt>
                <c:pt idx="885">
                  <c:v>15</c:v>
                </c:pt>
                <c:pt idx="886">
                  <c:v>15.099999999999998</c:v>
                </c:pt>
                <c:pt idx="887">
                  <c:v>15.3</c:v>
                </c:pt>
                <c:pt idx="888">
                  <c:v>15.399999999999999</c:v>
                </c:pt>
                <c:pt idx="889">
                  <c:v>15.5</c:v>
                </c:pt>
                <c:pt idx="890">
                  <c:v>15.600000000000001</c:v>
                </c:pt>
                <c:pt idx="891">
                  <c:v>16</c:v>
                </c:pt>
                <c:pt idx="892">
                  <c:v>15.7</c:v>
                </c:pt>
                <c:pt idx="893">
                  <c:v>15.700000000000003</c:v>
                </c:pt>
                <c:pt idx="894">
                  <c:v>15.7</c:v>
                </c:pt>
                <c:pt idx="895">
                  <c:v>15.5</c:v>
                </c:pt>
                <c:pt idx="896">
                  <c:v>15.2</c:v>
                </c:pt>
                <c:pt idx="897">
                  <c:v>15.2</c:v>
                </c:pt>
                <c:pt idx="898">
                  <c:v>15.100000000000001</c:v>
                </c:pt>
                <c:pt idx="899">
                  <c:v>15</c:v>
                </c:pt>
                <c:pt idx="900">
                  <c:v>14.900000000000002</c:v>
                </c:pt>
                <c:pt idx="901">
                  <c:v>15</c:v>
                </c:pt>
                <c:pt idx="902">
                  <c:v>14.8</c:v>
                </c:pt>
                <c:pt idx="903">
                  <c:v>15</c:v>
                </c:pt>
                <c:pt idx="904">
                  <c:v>15</c:v>
                </c:pt>
                <c:pt idx="905">
                  <c:v>15.100000000000001</c:v>
                </c:pt>
                <c:pt idx="906">
                  <c:v>15.200000000000003</c:v>
                </c:pt>
                <c:pt idx="907">
                  <c:v>15.3</c:v>
                </c:pt>
                <c:pt idx="908">
                  <c:v>15.3</c:v>
                </c:pt>
                <c:pt idx="909">
                  <c:v>15.400000000000002</c:v>
                </c:pt>
                <c:pt idx="910">
                  <c:v>15.3</c:v>
                </c:pt>
                <c:pt idx="911">
                  <c:v>15.099999999999998</c:v>
                </c:pt>
                <c:pt idx="912">
                  <c:v>14.899999999999999</c:v>
                </c:pt>
                <c:pt idx="913">
                  <c:v>14.799999999999997</c:v>
                </c:pt>
                <c:pt idx="914">
                  <c:v>14.799999999999997</c:v>
                </c:pt>
                <c:pt idx="915">
                  <c:v>14.7</c:v>
                </c:pt>
                <c:pt idx="916">
                  <c:v>14.399999999999999</c:v>
                </c:pt>
                <c:pt idx="917">
                  <c:v>14.5</c:v>
                </c:pt>
                <c:pt idx="918">
                  <c:v>14.600000000000001</c:v>
                </c:pt>
                <c:pt idx="919">
                  <c:v>14.799999999999997</c:v>
                </c:pt>
                <c:pt idx="920">
                  <c:v>14.8</c:v>
                </c:pt>
                <c:pt idx="921">
                  <c:v>14.8</c:v>
                </c:pt>
                <c:pt idx="922">
                  <c:v>14.799999999999997</c:v>
                </c:pt>
                <c:pt idx="923">
                  <c:v>14.399999999999999</c:v>
                </c:pt>
                <c:pt idx="924">
                  <c:v>13.899999999999999</c:v>
                </c:pt>
                <c:pt idx="925">
                  <c:v>13.200000000000003</c:v>
                </c:pt>
                <c:pt idx="926">
                  <c:v>12.700000000000001</c:v>
                </c:pt>
                <c:pt idx="927">
                  <c:v>11.899999999999999</c:v>
                </c:pt>
                <c:pt idx="928">
                  <c:v>10.999999999999998</c:v>
                </c:pt>
                <c:pt idx="929">
                  <c:v>10.1</c:v>
                </c:pt>
                <c:pt idx="930">
                  <c:v>9.3000000000000007</c:v>
                </c:pt>
                <c:pt idx="931">
                  <c:v>8.6000000000000014</c:v>
                </c:pt>
                <c:pt idx="932">
                  <c:v>7.8000000000000007</c:v>
                </c:pt>
                <c:pt idx="933">
                  <c:v>7.1000000000000014</c:v>
                </c:pt>
                <c:pt idx="934">
                  <c:v>6.4000000000000021</c:v>
                </c:pt>
                <c:pt idx="935">
                  <c:v>5.6999999999999993</c:v>
                </c:pt>
                <c:pt idx="936">
                  <c:v>5.1999999999999993</c:v>
                </c:pt>
                <c:pt idx="937">
                  <c:v>4.6999999999999993</c:v>
                </c:pt>
                <c:pt idx="938">
                  <c:v>4.1999999999999993</c:v>
                </c:pt>
                <c:pt idx="939">
                  <c:v>3.8000000000000007</c:v>
                </c:pt>
                <c:pt idx="940">
                  <c:v>3.4000000000000021</c:v>
                </c:pt>
                <c:pt idx="941">
                  <c:v>3.0999999999999996</c:v>
                </c:pt>
                <c:pt idx="942">
                  <c:v>2.7000000000000011</c:v>
                </c:pt>
                <c:pt idx="943">
                  <c:v>2.5</c:v>
                </c:pt>
                <c:pt idx="944">
                  <c:v>2.2000000000000011</c:v>
                </c:pt>
                <c:pt idx="945">
                  <c:v>1.9000000000000004</c:v>
                </c:pt>
                <c:pt idx="946">
                  <c:v>1.6000000000000014</c:v>
                </c:pt>
                <c:pt idx="947">
                  <c:v>1.3000000000000007</c:v>
                </c:pt>
                <c:pt idx="948">
                  <c:v>1.1000000000000014</c:v>
                </c:pt>
                <c:pt idx="949">
                  <c:v>0.90000000000000036</c:v>
                </c:pt>
                <c:pt idx="950">
                  <c:v>0.80000000000000071</c:v>
                </c:pt>
                <c:pt idx="951">
                  <c:v>0.60000000000000142</c:v>
                </c:pt>
                <c:pt idx="952">
                  <c:v>0.29999999999999893</c:v>
                </c:pt>
                <c:pt idx="953">
                  <c:v>0.30000000000000071</c:v>
                </c:pt>
                <c:pt idx="954">
                  <c:v>0.20000000000000107</c:v>
                </c:pt>
                <c:pt idx="955">
                  <c:v>0</c:v>
                </c:pt>
                <c:pt idx="956">
                  <c:v>-9.9999999999999645E-2</c:v>
                </c:pt>
                <c:pt idx="957">
                  <c:v>-0.19999999999999929</c:v>
                </c:pt>
                <c:pt idx="958">
                  <c:v>-0.29999999999999893</c:v>
                </c:pt>
                <c:pt idx="959">
                  <c:v>-0.29999999999999893</c:v>
                </c:pt>
                <c:pt idx="960">
                  <c:v>-0.40000000000000036</c:v>
                </c:pt>
                <c:pt idx="961">
                  <c:v>-0.5</c:v>
                </c:pt>
                <c:pt idx="962">
                  <c:v>-0.59999999999999964</c:v>
                </c:pt>
                <c:pt idx="963">
                  <c:v>-0.69999999999999929</c:v>
                </c:pt>
                <c:pt idx="964">
                  <c:v>-0.79999999999999893</c:v>
                </c:pt>
                <c:pt idx="965">
                  <c:v>-0.89999999999999858</c:v>
                </c:pt>
                <c:pt idx="966">
                  <c:v>11.100000000000001</c:v>
                </c:pt>
                <c:pt idx="967">
                  <c:v>11.200000000000001</c:v>
                </c:pt>
                <c:pt idx="968">
                  <c:v>11.200000000000001</c:v>
                </c:pt>
                <c:pt idx="969">
                  <c:v>11.1</c:v>
                </c:pt>
                <c:pt idx="970">
                  <c:v>11.1</c:v>
                </c:pt>
                <c:pt idx="971">
                  <c:v>11.1</c:v>
                </c:pt>
                <c:pt idx="972">
                  <c:v>11</c:v>
                </c:pt>
                <c:pt idx="973">
                  <c:v>11</c:v>
                </c:pt>
                <c:pt idx="974">
                  <c:v>11.1</c:v>
                </c:pt>
                <c:pt idx="975">
                  <c:v>11</c:v>
                </c:pt>
                <c:pt idx="976">
                  <c:v>11.1</c:v>
                </c:pt>
                <c:pt idx="977">
                  <c:v>11</c:v>
                </c:pt>
                <c:pt idx="978">
                  <c:v>11</c:v>
                </c:pt>
                <c:pt idx="979">
                  <c:v>11</c:v>
                </c:pt>
                <c:pt idx="980">
                  <c:v>11</c:v>
                </c:pt>
                <c:pt idx="981">
                  <c:v>11.1</c:v>
                </c:pt>
                <c:pt idx="982">
                  <c:v>11.1</c:v>
                </c:pt>
                <c:pt idx="983">
                  <c:v>11.1</c:v>
                </c:pt>
                <c:pt idx="984">
                  <c:v>11.1</c:v>
                </c:pt>
                <c:pt idx="985">
                  <c:v>11.1</c:v>
                </c:pt>
                <c:pt idx="986">
                  <c:v>11.1</c:v>
                </c:pt>
                <c:pt idx="987">
                  <c:v>11.1</c:v>
                </c:pt>
                <c:pt idx="988">
                  <c:v>11.2</c:v>
                </c:pt>
                <c:pt idx="989">
                  <c:v>11.2</c:v>
                </c:pt>
                <c:pt idx="990">
                  <c:v>11.2</c:v>
                </c:pt>
                <c:pt idx="991">
                  <c:v>11.2</c:v>
                </c:pt>
                <c:pt idx="992">
                  <c:v>11.1</c:v>
                </c:pt>
                <c:pt idx="993">
                  <c:v>11.1</c:v>
                </c:pt>
                <c:pt idx="994">
                  <c:v>11.1</c:v>
                </c:pt>
                <c:pt idx="995">
                  <c:v>11.1</c:v>
                </c:pt>
                <c:pt idx="996">
                  <c:v>11.2</c:v>
                </c:pt>
                <c:pt idx="997">
                  <c:v>11.2</c:v>
                </c:pt>
                <c:pt idx="998">
                  <c:v>11.1</c:v>
                </c:pt>
                <c:pt idx="999">
                  <c:v>11.1</c:v>
                </c:pt>
                <c:pt idx="1000">
                  <c:v>11.1</c:v>
                </c:pt>
                <c:pt idx="1001">
                  <c:v>11.1</c:v>
                </c:pt>
                <c:pt idx="1002">
                  <c:v>11</c:v>
                </c:pt>
                <c:pt idx="1003">
                  <c:v>10.899999999999999</c:v>
                </c:pt>
                <c:pt idx="1004">
                  <c:v>10.899999999999999</c:v>
                </c:pt>
                <c:pt idx="1005">
                  <c:v>10.799999999999999</c:v>
                </c:pt>
                <c:pt idx="1006">
                  <c:v>10.799999999999999</c:v>
                </c:pt>
                <c:pt idx="1007">
                  <c:v>10.899999999999999</c:v>
                </c:pt>
                <c:pt idx="1008">
                  <c:v>10.899999999999999</c:v>
                </c:pt>
                <c:pt idx="1009">
                  <c:v>11</c:v>
                </c:pt>
                <c:pt idx="1010">
                  <c:v>11</c:v>
                </c:pt>
                <c:pt idx="1011">
                  <c:v>3.8000000000000007</c:v>
                </c:pt>
                <c:pt idx="1012">
                  <c:v>3.8000000000000007</c:v>
                </c:pt>
                <c:pt idx="1013">
                  <c:v>3.1999999999999993</c:v>
                </c:pt>
                <c:pt idx="1014">
                  <c:v>2.8999999999999986</c:v>
                </c:pt>
                <c:pt idx="1015">
                  <c:v>2.5999999999999996</c:v>
                </c:pt>
                <c:pt idx="1016">
                  <c:v>2.7000000000000011</c:v>
                </c:pt>
                <c:pt idx="1017">
                  <c:v>2.7000000000000011</c:v>
                </c:pt>
                <c:pt idx="1018">
                  <c:v>2.8000000000000007</c:v>
                </c:pt>
                <c:pt idx="1019">
                  <c:v>2.8000000000000007</c:v>
                </c:pt>
                <c:pt idx="1020">
                  <c:v>2.9000000000000004</c:v>
                </c:pt>
                <c:pt idx="1021">
                  <c:v>2.9000000000000004</c:v>
                </c:pt>
                <c:pt idx="1022">
                  <c:v>3</c:v>
                </c:pt>
                <c:pt idx="1023">
                  <c:v>3</c:v>
                </c:pt>
                <c:pt idx="1024">
                  <c:v>3</c:v>
                </c:pt>
                <c:pt idx="1025">
                  <c:v>3.0999999999999996</c:v>
                </c:pt>
                <c:pt idx="1026">
                  <c:v>3.0999999999999996</c:v>
                </c:pt>
                <c:pt idx="1027">
                  <c:v>3.0999999999999996</c:v>
                </c:pt>
                <c:pt idx="1028">
                  <c:v>3.0999999999999996</c:v>
                </c:pt>
                <c:pt idx="1029">
                  <c:v>3.2000000000000011</c:v>
                </c:pt>
                <c:pt idx="1030">
                  <c:v>3.3000000000000007</c:v>
                </c:pt>
                <c:pt idx="1031">
                  <c:v>3.3000000000000007</c:v>
                </c:pt>
                <c:pt idx="1032">
                  <c:v>3.4000000000000004</c:v>
                </c:pt>
                <c:pt idx="1033">
                  <c:v>3.4000000000000004</c:v>
                </c:pt>
                <c:pt idx="1034">
                  <c:v>3.4000000000000004</c:v>
                </c:pt>
                <c:pt idx="1035">
                  <c:v>3.5</c:v>
                </c:pt>
                <c:pt idx="1036">
                  <c:v>3.5</c:v>
                </c:pt>
                <c:pt idx="1037">
                  <c:v>3.5</c:v>
                </c:pt>
                <c:pt idx="1038">
                  <c:v>3.5999999999999996</c:v>
                </c:pt>
                <c:pt idx="1039">
                  <c:v>3.5999999999999996</c:v>
                </c:pt>
                <c:pt idx="1040">
                  <c:v>3.7000000000000011</c:v>
                </c:pt>
                <c:pt idx="1041">
                  <c:v>3.7000000000000011</c:v>
                </c:pt>
                <c:pt idx="1042">
                  <c:v>3.8000000000000007</c:v>
                </c:pt>
                <c:pt idx="1043">
                  <c:v>3.8000000000000007</c:v>
                </c:pt>
                <c:pt idx="1044">
                  <c:v>3.9000000000000004</c:v>
                </c:pt>
                <c:pt idx="1045">
                  <c:v>3.9000000000000004</c:v>
                </c:pt>
                <c:pt idx="1046">
                  <c:v>3.9000000000000004</c:v>
                </c:pt>
                <c:pt idx="1047">
                  <c:v>3.9000000000000004</c:v>
                </c:pt>
                <c:pt idx="1048">
                  <c:v>3.9000000000000004</c:v>
                </c:pt>
                <c:pt idx="1049">
                  <c:v>3.9000000000000004</c:v>
                </c:pt>
                <c:pt idx="1050">
                  <c:v>4</c:v>
                </c:pt>
                <c:pt idx="1051">
                  <c:v>4.0999999999999996</c:v>
                </c:pt>
                <c:pt idx="1052">
                  <c:v>4.0999999999999996</c:v>
                </c:pt>
                <c:pt idx="1053">
                  <c:v>4.0999999999999996</c:v>
                </c:pt>
                <c:pt idx="1054">
                  <c:v>4.2000000000000011</c:v>
                </c:pt>
                <c:pt idx="1055">
                  <c:v>4.2000000000000011</c:v>
                </c:pt>
                <c:pt idx="1056">
                  <c:v>4.2000000000000011</c:v>
                </c:pt>
                <c:pt idx="1057">
                  <c:v>4.3000000000000007</c:v>
                </c:pt>
                <c:pt idx="1058">
                  <c:v>4.4000000000000004</c:v>
                </c:pt>
                <c:pt idx="1059">
                  <c:v>4.4000000000000004</c:v>
                </c:pt>
                <c:pt idx="1060">
                  <c:v>4.4000000000000004</c:v>
                </c:pt>
                <c:pt idx="1061">
                  <c:v>4.5</c:v>
                </c:pt>
                <c:pt idx="1062">
                  <c:v>4.5</c:v>
                </c:pt>
                <c:pt idx="1063">
                  <c:v>4.5</c:v>
                </c:pt>
                <c:pt idx="1064">
                  <c:v>4.6000000000000005</c:v>
                </c:pt>
                <c:pt idx="1065">
                  <c:v>4.6000000000000005</c:v>
                </c:pt>
                <c:pt idx="1066">
                  <c:v>4.7</c:v>
                </c:pt>
                <c:pt idx="1067">
                  <c:v>4.6000000000000005</c:v>
                </c:pt>
                <c:pt idx="1068">
                  <c:v>4.6000000000000005</c:v>
                </c:pt>
                <c:pt idx="1069">
                  <c:v>4.7</c:v>
                </c:pt>
                <c:pt idx="1070">
                  <c:v>4.7</c:v>
                </c:pt>
                <c:pt idx="1071">
                  <c:v>4.8000000000000007</c:v>
                </c:pt>
                <c:pt idx="1072">
                  <c:v>4.8000000000000007</c:v>
                </c:pt>
                <c:pt idx="1073">
                  <c:v>4.8000000000000007</c:v>
                </c:pt>
                <c:pt idx="1074">
                  <c:v>4.8000000000000007</c:v>
                </c:pt>
                <c:pt idx="1075">
                  <c:v>-2.8</c:v>
                </c:pt>
                <c:pt idx="1076">
                  <c:v>-2.8</c:v>
                </c:pt>
                <c:pt idx="1077">
                  <c:v>-2.8</c:v>
                </c:pt>
                <c:pt idx="1078">
                  <c:v>-2.8</c:v>
                </c:pt>
                <c:pt idx="1079">
                  <c:v>-2.8</c:v>
                </c:pt>
                <c:pt idx="1080">
                  <c:v>-2.8</c:v>
                </c:pt>
                <c:pt idx="1081">
                  <c:v>-2.7</c:v>
                </c:pt>
                <c:pt idx="1082">
                  <c:v>-2.7</c:v>
                </c:pt>
                <c:pt idx="1083">
                  <c:v>-2.7</c:v>
                </c:pt>
                <c:pt idx="1084">
                  <c:v>-2.7</c:v>
                </c:pt>
                <c:pt idx="1085">
                  <c:v>-2.7</c:v>
                </c:pt>
                <c:pt idx="1086">
                  <c:v>-2.7</c:v>
                </c:pt>
                <c:pt idx="1087">
                  <c:v>-2.7</c:v>
                </c:pt>
                <c:pt idx="1088">
                  <c:v>-2.7</c:v>
                </c:pt>
                <c:pt idx="1089">
                  <c:v>-2.7</c:v>
                </c:pt>
                <c:pt idx="1090">
                  <c:v>-2.7</c:v>
                </c:pt>
                <c:pt idx="1091">
                  <c:v>-2.7</c:v>
                </c:pt>
                <c:pt idx="1092">
                  <c:v>-2.7</c:v>
                </c:pt>
                <c:pt idx="1093">
                  <c:v>-2.7</c:v>
                </c:pt>
                <c:pt idx="1094">
                  <c:v>-2.7</c:v>
                </c:pt>
                <c:pt idx="1095">
                  <c:v>-2.7</c:v>
                </c:pt>
                <c:pt idx="1096">
                  <c:v>-3.0999999999999996</c:v>
                </c:pt>
                <c:pt idx="1097">
                  <c:v>-3.0999999999999996</c:v>
                </c:pt>
                <c:pt idx="1098">
                  <c:v>-3.0999999999999996</c:v>
                </c:pt>
                <c:pt idx="1099">
                  <c:v>-3.0999999999999996</c:v>
                </c:pt>
                <c:pt idx="1100">
                  <c:v>-3.0999999999999996</c:v>
                </c:pt>
                <c:pt idx="1101">
                  <c:v>-3.0999999999999996</c:v>
                </c:pt>
                <c:pt idx="1102">
                  <c:v>-3.0999999999999996</c:v>
                </c:pt>
                <c:pt idx="1103">
                  <c:v>-3.0999999999999996</c:v>
                </c:pt>
                <c:pt idx="1104">
                  <c:v>-3.0999999999999996</c:v>
                </c:pt>
                <c:pt idx="1105">
                  <c:v>-3.0999999999999996</c:v>
                </c:pt>
                <c:pt idx="1106">
                  <c:v>-3.0999999999999996</c:v>
                </c:pt>
                <c:pt idx="1107">
                  <c:v>-3.0999999999999996</c:v>
                </c:pt>
                <c:pt idx="1108">
                  <c:v>-3.0999999999999996</c:v>
                </c:pt>
                <c:pt idx="1109">
                  <c:v>-3.0999999999999996</c:v>
                </c:pt>
                <c:pt idx="1110">
                  <c:v>-3.0999999999999996</c:v>
                </c:pt>
                <c:pt idx="1111">
                  <c:v>-3.0999999999999996</c:v>
                </c:pt>
                <c:pt idx="1112">
                  <c:v>-3.0999999999999996</c:v>
                </c:pt>
                <c:pt idx="1113">
                  <c:v>-3.0999999999999996</c:v>
                </c:pt>
                <c:pt idx="1114">
                  <c:v>-3.0999999999999996</c:v>
                </c:pt>
                <c:pt idx="1115">
                  <c:v>-3.0999999999999996</c:v>
                </c:pt>
                <c:pt idx="1116">
                  <c:v>-3.0999999999999996</c:v>
                </c:pt>
                <c:pt idx="1117">
                  <c:v>-3.0999999999999996</c:v>
                </c:pt>
                <c:pt idx="1118">
                  <c:v>-3.0999999999999996</c:v>
                </c:pt>
                <c:pt idx="1119">
                  <c:v>-3.0999999999999996</c:v>
                </c:pt>
                <c:pt idx="1120">
                  <c:v>-3.0999999999999996</c:v>
                </c:pt>
                <c:pt idx="1121">
                  <c:v>-3.2</c:v>
                </c:pt>
                <c:pt idx="1122">
                  <c:v>-3.2</c:v>
                </c:pt>
                <c:pt idx="1123">
                  <c:v>-3.2</c:v>
                </c:pt>
                <c:pt idx="1124">
                  <c:v>-3.2</c:v>
                </c:pt>
                <c:pt idx="1125">
                  <c:v>-3.3</c:v>
                </c:pt>
                <c:pt idx="1126">
                  <c:v>-3.3</c:v>
                </c:pt>
                <c:pt idx="1127">
                  <c:v>-3.3</c:v>
                </c:pt>
                <c:pt idx="1128">
                  <c:v>-3.3</c:v>
                </c:pt>
                <c:pt idx="1129">
                  <c:v>-3.3</c:v>
                </c:pt>
                <c:pt idx="1130">
                  <c:v>-3.3</c:v>
                </c:pt>
                <c:pt idx="1131">
                  <c:v>-3.3</c:v>
                </c:pt>
                <c:pt idx="1132">
                  <c:v>-3.3</c:v>
                </c:pt>
                <c:pt idx="1133">
                  <c:v>-3.7</c:v>
                </c:pt>
                <c:pt idx="1134">
                  <c:v>-3.7</c:v>
                </c:pt>
                <c:pt idx="1135">
                  <c:v>-3.7</c:v>
                </c:pt>
                <c:pt idx="1136">
                  <c:v>-3.7</c:v>
                </c:pt>
                <c:pt idx="1137">
                  <c:v>-3.7</c:v>
                </c:pt>
                <c:pt idx="1138">
                  <c:v>-4</c:v>
                </c:pt>
                <c:pt idx="1139">
                  <c:v>-4</c:v>
                </c:pt>
                <c:pt idx="1140">
                  <c:v>-4</c:v>
                </c:pt>
                <c:pt idx="1141">
                  <c:v>-4</c:v>
                </c:pt>
                <c:pt idx="1142">
                  <c:v>-4.2</c:v>
                </c:pt>
                <c:pt idx="1143">
                  <c:v>-4.2</c:v>
                </c:pt>
                <c:pt idx="1144">
                  <c:v>-4.3</c:v>
                </c:pt>
                <c:pt idx="1145">
                  <c:v>-4.3</c:v>
                </c:pt>
                <c:pt idx="1146">
                  <c:v>-4.3</c:v>
                </c:pt>
                <c:pt idx="1147">
                  <c:v>-4.3</c:v>
                </c:pt>
                <c:pt idx="1148">
                  <c:v>-4.3</c:v>
                </c:pt>
                <c:pt idx="1149">
                  <c:v>-4.3</c:v>
                </c:pt>
                <c:pt idx="1150">
                  <c:v>-4.3</c:v>
                </c:pt>
                <c:pt idx="1151">
                  <c:v>-4.3</c:v>
                </c:pt>
                <c:pt idx="1152">
                  <c:v>-4.3</c:v>
                </c:pt>
                <c:pt idx="1153">
                  <c:v>-4.3</c:v>
                </c:pt>
                <c:pt idx="1154">
                  <c:v>-4.3</c:v>
                </c:pt>
                <c:pt idx="1155">
                  <c:v>-4.3</c:v>
                </c:pt>
                <c:pt idx="1156">
                  <c:v>-4.3</c:v>
                </c:pt>
                <c:pt idx="1157">
                  <c:v>-4.3</c:v>
                </c:pt>
                <c:pt idx="1158">
                  <c:v>-4.3</c:v>
                </c:pt>
                <c:pt idx="1159">
                  <c:v>-4.3</c:v>
                </c:pt>
                <c:pt idx="1160">
                  <c:v>-4.3</c:v>
                </c:pt>
                <c:pt idx="1161">
                  <c:v>-4.3</c:v>
                </c:pt>
                <c:pt idx="1162">
                  <c:v>-4.3</c:v>
                </c:pt>
                <c:pt idx="1163">
                  <c:v>-4.3</c:v>
                </c:pt>
                <c:pt idx="1164">
                  <c:v>-4.3</c:v>
                </c:pt>
                <c:pt idx="1165">
                  <c:v>-4.3</c:v>
                </c:pt>
                <c:pt idx="1166">
                  <c:v>-4.3</c:v>
                </c:pt>
                <c:pt idx="1167">
                  <c:v>-4.3</c:v>
                </c:pt>
                <c:pt idx="1168">
                  <c:v>-4.3</c:v>
                </c:pt>
                <c:pt idx="1169">
                  <c:v>-4.3</c:v>
                </c:pt>
                <c:pt idx="1170">
                  <c:v>-4.3</c:v>
                </c:pt>
                <c:pt idx="1171">
                  <c:v>-4.3</c:v>
                </c:pt>
                <c:pt idx="1172">
                  <c:v>-4.3</c:v>
                </c:pt>
                <c:pt idx="1173">
                  <c:v>-4.3</c:v>
                </c:pt>
                <c:pt idx="1174">
                  <c:v>-4.3</c:v>
                </c:pt>
                <c:pt idx="1175">
                  <c:v>-4.3</c:v>
                </c:pt>
                <c:pt idx="1176">
                  <c:v>-4.3</c:v>
                </c:pt>
                <c:pt idx="1177">
                  <c:v>-4.3</c:v>
                </c:pt>
                <c:pt idx="1178">
                  <c:v>-4.3</c:v>
                </c:pt>
                <c:pt idx="1179">
                  <c:v>-4.3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Février_2025!$L$11:$L$65</c:f>
              <c:numCache>
                <c:formatCode>General</c:formatCode>
                <c:ptCount val="55"/>
                <c:pt idx="0" formatCode="0.0\ &quot;°C&quot;">
                  <c:v>0.8</c:v>
                </c:pt>
                <c:pt idx="2" formatCode="0.0\ &quot;°C&quot;">
                  <c:v>-1.6</c:v>
                </c:pt>
                <c:pt idx="4" formatCode="0.0\ &quot;°C&quot;">
                  <c:v>-2.6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Février_2025!$R$11:$R$65</c:f>
              <c:numCache>
                <c:formatCode>General</c:formatCode>
                <c:ptCount val="55"/>
                <c:pt idx="0" formatCode="0.0\ &quot;°C&quot;">
                  <c:v>8.9</c:v>
                </c:pt>
                <c:pt idx="2" formatCode="0.0\ &quot;°C&quot;">
                  <c:v>2.7</c:v>
                </c:pt>
                <c:pt idx="4" formatCode="0.0\ &quot;°C&quot;">
                  <c:v>10.199999999999999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Février_2025!$AA$11:$AA$65</c:f>
              <c:numCache>
                <c:formatCode>General</c:formatCode>
                <c:ptCount val="55"/>
                <c:pt idx="0" formatCode="0.0\ &quot;km/h&quot;">
                  <c:v>27</c:v>
                </c:pt>
                <c:pt idx="2" formatCode="0.0\ &quot;km/h&quot;">
                  <c:v>20.9</c:v>
                </c:pt>
                <c:pt idx="4" formatCode="0.0\ &quot;km/h&quot;">
                  <c:v>15.1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Février_2025!$AJ$11:$AJ$65</c:f>
              <c:numCache>
                <c:formatCode>0.0\ "mm"</c:formatCode>
                <c:ptCount val="55"/>
                <c:pt idx="0">
                  <c:v>0</c:v>
                </c:pt>
                <c:pt idx="2">
                  <c:v>0.1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Février_2025!$BA$11:$BA$65</c:f>
              <c:numCache>
                <c:formatCode>h\ "h"\ mm\ "mn"</c:formatCode>
                <c:ptCount val="55"/>
                <c:pt idx="0">
                  <c:v>0.30763888888888891</c:v>
                </c:pt>
                <c:pt idx="2">
                  <c:v>0.33680555555555558</c:v>
                </c:pt>
                <c:pt idx="4">
                  <c:v>0.36458333333333331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21950</c:v>
                </c:pt>
                <c:pt idx="671">
                  <c:v>21990</c:v>
                </c:pt>
                <c:pt idx="672">
                  <c:v>22170</c:v>
                </c:pt>
                <c:pt idx="673">
                  <c:v>22370</c:v>
                </c:pt>
                <c:pt idx="674">
                  <c:v>22660</c:v>
                </c:pt>
                <c:pt idx="675">
                  <c:v>22700</c:v>
                </c:pt>
                <c:pt idx="676">
                  <c:v>22900</c:v>
                </c:pt>
                <c:pt idx="677">
                  <c:v>23500</c:v>
                </c:pt>
                <c:pt idx="678">
                  <c:v>24980</c:v>
                </c:pt>
                <c:pt idx="679">
                  <c:v>25450</c:v>
                </c:pt>
                <c:pt idx="680">
                  <c:v>25820</c:v>
                </c:pt>
                <c:pt idx="681">
                  <c:v>25490</c:v>
                </c:pt>
                <c:pt idx="682">
                  <c:v>26340</c:v>
                </c:pt>
                <c:pt idx="683">
                  <c:v>26690</c:v>
                </c:pt>
                <c:pt idx="684">
                  <c:v>27050</c:v>
                </c:pt>
                <c:pt idx="685">
                  <c:v>27510</c:v>
                </c:pt>
                <c:pt idx="686">
                  <c:v>27890</c:v>
                </c:pt>
                <c:pt idx="687">
                  <c:v>28330</c:v>
                </c:pt>
                <c:pt idx="688">
                  <c:v>28720</c:v>
                </c:pt>
                <c:pt idx="689">
                  <c:v>29080</c:v>
                </c:pt>
                <c:pt idx="690">
                  <c:v>29520</c:v>
                </c:pt>
                <c:pt idx="691">
                  <c:v>29710</c:v>
                </c:pt>
                <c:pt idx="692">
                  <c:v>30230</c:v>
                </c:pt>
                <c:pt idx="693">
                  <c:v>30530</c:v>
                </c:pt>
                <c:pt idx="694">
                  <c:v>30870</c:v>
                </c:pt>
                <c:pt idx="695">
                  <c:v>31260</c:v>
                </c:pt>
                <c:pt idx="696">
                  <c:v>31540</c:v>
                </c:pt>
                <c:pt idx="697">
                  <c:v>31860</c:v>
                </c:pt>
                <c:pt idx="698">
                  <c:v>32240</c:v>
                </c:pt>
                <c:pt idx="699">
                  <c:v>32760</c:v>
                </c:pt>
                <c:pt idx="700">
                  <c:v>33020</c:v>
                </c:pt>
                <c:pt idx="701">
                  <c:v>33450</c:v>
                </c:pt>
                <c:pt idx="702">
                  <c:v>33990</c:v>
                </c:pt>
                <c:pt idx="703">
                  <c:v>34050</c:v>
                </c:pt>
                <c:pt idx="704">
                  <c:v>34500</c:v>
                </c:pt>
                <c:pt idx="705">
                  <c:v>34890</c:v>
                </c:pt>
                <c:pt idx="706">
                  <c:v>35220</c:v>
                </c:pt>
                <c:pt idx="707">
                  <c:v>35480</c:v>
                </c:pt>
                <c:pt idx="708">
                  <c:v>35750</c:v>
                </c:pt>
                <c:pt idx="709">
                  <c:v>36040</c:v>
                </c:pt>
                <c:pt idx="710">
                  <c:v>36430</c:v>
                </c:pt>
                <c:pt idx="711">
                  <c:v>36640</c:v>
                </c:pt>
                <c:pt idx="712">
                  <c:v>37010</c:v>
                </c:pt>
                <c:pt idx="713">
                  <c:v>37400</c:v>
                </c:pt>
                <c:pt idx="714">
                  <c:v>37760</c:v>
                </c:pt>
                <c:pt idx="715">
                  <c:v>38020</c:v>
                </c:pt>
                <c:pt idx="716">
                  <c:v>38350</c:v>
                </c:pt>
                <c:pt idx="717">
                  <c:v>38560</c:v>
                </c:pt>
                <c:pt idx="718">
                  <c:v>38970</c:v>
                </c:pt>
                <c:pt idx="719">
                  <c:v>39200</c:v>
                </c:pt>
                <c:pt idx="720">
                  <c:v>39350</c:v>
                </c:pt>
                <c:pt idx="721">
                  <c:v>39680</c:v>
                </c:pt>
                <c:pt idx="722">
                  <c:v>39840</c:v>
                </c:pt>
                <c:pt idx="723">
                  <c:v>40110</c:v>
                </c:pt>
                <c:pt idx="724">
                  <c:v>40410</c:v>
                </c:pt>
                <c:pt idx="725">
                  <c:v>40750</c:v>
                </c:pt>
                <c:pt idx="726">
                  <c:v>40860</c:v>
                </c:pt>
                <c:pt idx="727">
                  <c:v>41390</c:v>
                </c:pt>
                <c:pt idx="728">
                  <c:v>42010</c:v>
                </c:pt>
                <c:pt idx="729">
                  <c:v>42360</c:v>
                </c:pt>
                <c:pt idx="730">
                  <c:v>42580</c:v>
                </c:pt>
                <c:pt idx="731">
                  <c:v>42720</c:v>
                </c:pt>
                <c:pt idx="732">
                  <c:v>42840</c:v>
                </c:pt>
                <c:pt idx="733">
                  <c:v>42990</c:v>
                </c:pt>
                <c:pt idx="734">
                  <c:v>43330</c:v>
                </c:pt>
                <c:pt idx="735">
                  <c:v>43650</c:v>
                </c:pt>
                <c:pt idx="736">
                  <c:v>43900</c:v>
                </c:pt>
                <c:pt idx="737">
                  <c:v>44160</c:v>
                </c:pt>
                <c:pt idx="738">
                  <c:v>44420</c:v>
                </c:pt>
                <c:pt idx="739">
                  <c:v>44560</c:v>
                </c:pt>
                <c:pt idx="740">
                  <c:v>44690</c:v>
                </c:pt>
                <c:pt idx="741">
                  <c:v>44580</c:v>
                </c:pt>
                <c:pt idx="742">
                  <c:v>44710</c:v>
                </c:pt>
                <c:pt idx="743">
                  <c:v>44770</c:v>
                </c:pt>
                <c:pt idx="744">
                  <c:v>44630</c:v>
                </c:pt>
                <c:pt idx="745">
                  <c:v>44670</c:v>
                </c:pt>
                <c:pt idx="746">
                  <c:v>44710</c:v>
                </c:pt>
                <c:pt idx="747">
                  <c:v>44700</c:v>
                </c:pt>
                <c:pt idx="748">
                  <c:v>44900</c:v>
                </c:pt>
                <c:pt idx="749">
                  <c:v>44880</c:v>
                </c:pt>
                <c:pt idx="750">
                  <c:v>44810</c:v>
                </c:pt>
                <c:pt idx="751">
                  <c:v>44660</c:v>
                </c:pt>
                <c:pt idx="752">
                  <c:v>44730</c:v>
                </c:pt>
                <c:pt idx="753">
                  <c:v>44660</c:v>
                </c:pt>
                <c:pt idx="754">
                  <c:v>44680</c:v>
                </c:pt>
                <c:pt idx="755">
                  <c:v>44630</c:v>
                </c:pt>
                <c:pt idx="756">
                  <c:v>44700</c:v>
                </c:pt>
                <c:pt idx="757">
                  <c:v>44700</c:v>
                </c:pt>
                <c:pt idx="758">
                  <c:v>44710</c:v>
                </c:pt>
                <c:pt idx="759">
                  <c:v>44640</c:v>
                </c:pt>
                <c:pt idx="760">
                  <c:v>44540</c:v>
                </c:pt>
                <c:pt idx="761">
                  <c:v>44620</c:v>
                </c:pt>
                <c:pt idx="762">
                  <c:v>44640</c:v>
                </c:pt>
                <c:pt idx="763">
                  <c:v>44690</c:v>
                </c:pt>
                <c:pt idx="764">
                  <c:v>44620</c:v>
                </c:pt>
                <c:pt idx="765">
                  <c:v>44610</c:v>
                </c:pt>
                <c:pt idx="766">
                  <c:v>44500</c:v>
                </c:pt>
                <c:pt idx="767">
                  <c:v>44460</c:v>
                </c:pt>
                <c:pt idx="768">
                  <c:v>44430</c:v>
                </c:pt>
                <c:pt idx="769">
                  <c:v>44430</c:v>
                </c:pt>
                <c:pt idx="770">
                  <c:v>44420</c:v>
                </c:pt>
                <c:pt idx="771">
                  <c:v>44300</c:v>
                </c:pt>
                <c:pt idx="772">
                  <c:v>44240</c:v>
                </c:pt>
                <c:pt idx="773">
                  <c:v>44300</c:v>
                </c:pt>
                <c:pt idx="774">
                  <c:v>44420</c:v>
                </c:pt>
                <c:pt idx="775">
                  <c:v>44350</c:v>
                </c:pt>
                <c:pt idx="776">
                  <c:v>44370</c:v>
                </c:pt>
                <c:pt idx="777">
                  <c:v>44390</c:v>
                </c:pt>
                <c:pt idx="778">
                  <c:v>44390</c:v>
                </c:pt>
                <c:pt idx="779">
                  <c:v>44370</c:v>
                </c:pt>
                <c:pt idx="780">
                  <c:v>44390</c:v>
                </c:pt>
                <c:pt idx="781">
                  <c:v>44420</c:v>
                </c:pt>
                <c:pt idx="782">
                  <c:v>44540</c:v>
                </c:pt>
                <c:pt idx="783">
                  <c:v>44700</c:v>
                </c:pt>
                <c:pt idx="784">
                  <c:v>44630</c:v>
                </c:pt>
                <c:pt idx="785">
                  <c:v>44750</c:v>
                </c:pt>
                <c:pt idx="786">
                  <c:v>44660</c:v>
                </c:pt>
                <c:pt idx="787">
                  <c:v>44600</c:v>
                </c:pt>
                <c:pt idx="788">
                  <c:v>44410</c:v>
                </c:pt>
                <c:pt idx="789">
                  <c:v>44340</c:v>
                </c:pt>
                <c:pt idx="790">
                  <c:v>44120</c:v>
                </c:pt>
                <c:pt idx="791">
                  <c:v>44070</c:v>
                </c:pt>
                <c:pt idx="792">
                  <c:v>44180</c:v>
                </c:pt>
                <c:pt idx="793">
                  <c:v>44160</c:v>
                </c:pt>
                <c:pt idx="794">
                  <c:v>44040</c:v>
                </c:pt>
                <c:pt idx="795">
                  <c:v>44010</c:v>
                </c:pt>
                <c:pt idx="796">
                  <c:v>43950</c:v>
                </c:pt>
                <c:pt idx="797">
                  <c:v>44050</c:v>
                </c:pt>
                <c:pt idx="798">
                  <c:v>44130</c:v>
                </c:pt>
                <c:pt idx="799">
                  <c:v>44130</c:v>
                </c:pt>
                <c:pt idx="800">
                  <c:v>44100</c:v>
                </c:pt>
                <c:pt idx="801">
                  <c:v>44050</c:v>
                </c:pt>
                <c:pt idx="802">
                  <c:v>44190</c:v>
                </c:pt>
                <c:pt idx="803">
                  <c:v>44290</c:v>
                </c:pt>
                <c:pt idx="804">
                  <c:v>44260</c:v>
                </c:pt>
                <c:pt idx="805">
                  <c:v>44210</c:v>
                </c:pt>
                <c:pt idx="806">
                  <c:v>44190</c:v>
                </c:pt>
                <c:pt idx="807">
                  <c:v>44220</c:v>
                </c:pt>
                <c:pt idx="808">
                  <c:v>44380</c:v>
                </c:pt>
                <c:pt idx="809">
                  <c:v>44360</c:v>
                </c:pt>
                <c:pt idx="810">
                  <c:v>44350</c:v>
                </c:pt>
                <c:pt idx="811">
                  <c:v>44330</c:v>
                </c:pt>
                <c:pt idx="812">
                  <c:v>44170</c:v>
                </c:pt>
                <c:pt idx="813">
                  <c:v>44190</c:v>
                </c:pt>
                <c:pt idx="814">
                  <c:v>44290</c:v>
                </c:pt>
                <c:pt idx="815">
                  <c:v>44160</c:v>
                </c:pt>
                <c:pt idx="816">
                  <c:v>44170</c:v>
                </c:pt>
                <c:pt idx="817">
                  <c:v>44230</c:v>
                </c:pt>
                <c:pt idx="818">
                  <c:v>44140</c:v>
                </c:pt>
                <c:pt idx="819">
                  <c:v>44240</c:v>
                </c:pt>
                <c:pt idx="820">
                  <c:v>44310</c:v>
                </c:pt>
                <c:pt idx="821">
                  <c:v>44350</c:v>
                </c:pt>
                <c:pt idx="822">
                  <c:v>44410</c:v>
                </c:pt>
                <c:pt idx="823">
                  <c:v>44520</c:v>
                </c:pt>
                <c:pt idx="824">
                  <c:v>44520</c:v>
                </c:pt>
                <c:pt idx="825">
                  <c:v>44300</c:v>
                </c:pt>
                <c:pt idx="826">
                  <c:v>44090</c:v>
                </c:pt>
                <c:pt idx="827">
                  <c:v>44160</c:v>
                </c:pt>
                <c:pt idx="828">
                  <c:v>44150</c:v>
                </c:pt>
                <c:pt idx="829">
                  <c:v>43830</c:v>
                </c:pt>
                <c:pt idx="830">
                  <c:v>43590</c:v>
                </c:pt>
                <c:pt idx="831">
                  <c:v>43560</c:v>
                </c:pt>
                <c:pt idx="832">
                  <c:v>43810</c:v>
                </c:pt>
                <c:pt idx="833">
                  <c:v>43980</c:v>
                </c:pt>
                <c:pt idx="834">
                  <c:v>44040</c:v>
                </c:pt>
                <c:pt idx="835">
                  <c:v>43620</c:v>
                </c:pt>
                <c:pt idx="836">
                  <c:v>43870</c:v>
                </c:pt>
                <c:pt idx="837">
                  <c:v>43800</c:v>
                </c:pt>
                <c:pt idx="838">
                  <c:v>43910</c:v>
                </c:pt>
                <c:pt idx="839">
                  <c:v>43800</c:v>
                </c:pt>
                <c:pt idx="840">
                  <c:v>43730</c:v>
                </c:pt>
                <c:pt idx="841">
                  <c:v>43690</c:v>
                </c:pt>
                <c:pt idx="842">
                  <c:v>43730</c:v>
                </c:pt>
                <c:pt idx="843">
                  <c:v>43400</c:v>
                </c:pt>
                <c:pt idx="844">
                  <c:v>43230</c:v>
                </c:pt>
                <c:pt idx="845">
                  <c:v>43010</c:v>
                </c:pt>
                <c:pt idx="846">
                  <c:v>42740</c:v>
                </c:pt>
                <c:pt idx="847">
                  <c:v>42630</c:v>
                </c:pt>
                <c:pt idx="848">
                  <c:v>42420</c:v>
                </c:pt>
                <c:pt idx="849">
                  <c:v>42210</c:v>
                </c:pt>
                <c:pt idx="850">
                  <c:v>42040</c:v>
                </c:pt>
                <c:pt idx="851">
                  <c:v>41750</c:v>
                </c:pt>
                <c:pt idx="852">
                  <c:v>41470</c:v>
                </c:pt>
                <c:pt idx="853">
                  <c:v>41260</c:v>
                </c:pt>
                <c:pt idx="854">
                  <c:v>41270</c:v>
                </c:pt>
                <c:pt idx="855">
                  <c:v>40920</c:v>
                </c:pt>
                <c:pt idx="856">
                  <c:v>40780</c:v>
                </c:pt>
                <c:pt idx="857">
                  <c:v>40670</c:v>
                </c:pt>
                <c:pt idx="858">
                  <c:v>40640</c:v>
                </c:pt>
                <c:pt idx="859">
                  <c:v>40570</c:v>
                </c:pt>
                <c:pt idx="860">
                  <c:v>40460</c:v>
                </c:pt>
                <c:pt idx="861">
                  <c:v>40320</c:v>
                </c:pt>
                <c:pt idx="862">
                  <c:v>40120</c:v>
                </c:pt>
                <c:pt idx="863">
                  <c:v>39750</c:v>
                </c:pt>
                <c:pt idx="864">
                  <c:v>39730</c:v>
                </c:pt>
                <c:pt idx="865">
                  <c:v>39670</c:v>
                </c:pt>
                <c:pt idx="866">
                  <c:v>39380</c:v>
                </c:pt>
                <c:pt idx="867">
                  <c:v>39060</c:v>
                </c:pt>
                <c:pt idx="868">
                  <c:v>39020</c:v>
                </c:pt>
                <c:pt idx="869">
                  <c:v>39020</c:v>
                </c:pt>
                <c:pt idx="870">
                  <c:v>38950</c:v>
                </c:pt>
                <c:pt idx="871">
                  <c:v>38940</c:v>
                </c:pt>
                <c:pt idx="872">
                  <c:v>38770</c:v>
                </c:pt>
                <c:pt idx="873">
                  <c:v>38580</c:v>
                </c:pt>
                <c:pt idx="874">
                  <c:v>38260</c:v>
                </c:pt>
                <c:pt idx="875">
                  <c:v>38040</c:v>
                </c:pt>
                <c:pt idx="876">
                  <c:v>37720</c:v>
                </c:pt>
                <c:pt idx="877">
                  <c:v>37390</c:v>
                </c:pt>
                <c:pt idx="878">
                  <c:v>37120</c:v>
                </c:pt>
                <c:pt idx="879">
                  <c:v>36880</c:v>
                </c:pt>
                <c:pt idx="880">
                  <c:v>36680</c:v>
                </c:pt>
                <c:pt idx="881">
                  <c:v>36440</c:v>
                </c:pt>
                <c:pt idx="882">
                  <c:v>36210</c:v>
                </c:pt>
                <c:pt idx="883">
                  <c:v>35910</c:v>
                </c:pt>
                <c:pt idx="884">
                  <c:v>35710</c:v>
                </c:pt>
                <c:pt idx="885">
                  <c:v>35380</c:v>
                </c:pt>
                <c:pt idx="886">
                  <c:v>35160</c:v>
                </c:pt>
                <c:pt idx="887">
                  <c:v>35000</c:v>
                </c:pt>
                <c:pt idx="888">
                  <c:v>34720</c:v>
                </c:pt>
                <c:pt idx="889">
                  <c:v>34390</c:v>
                </c:pt>
                <c:pt idx="890">
                  <c:v>34060</c:v>
                </c:pt>
                <c:pt idx="891">
                  <c:v>33890</c:v>
                </c:pt>
                <c:pt idx="892">
                  <c:v>33610</c:v>
                </c:pt>
                <c:pt idx="893">
                  <c:v>33340</c:v>
                </c:pt>
                <c:pt idx="894">
                  <c:v>33110</c:v>
                </c:pt>
                <c:pt idx="895">
                  <c:v>32830</c:v>
                </c:pt>
                <c:pt idx="896">
                  <c:v>32630</c:v>
                </c:pt>
                <c:pt idx="897">
                  <c:v>32410</c:v>
                </c:pt>
                <c:pt idx="898">
                  <c:v>32330</c:v>
                </c:pt>
                <c:pt idx="899">
                  <c:v>32040</c:v>
                </c:pt>
                <c:pt idx="900">
                  <c:v>31750</c:v>
                </c:pt>
                <c:pt idx="901">
                  <c:v>31700</c:v>
                </c:pt>
                <c:pt idx="902">
                  <c:v>31460</c:v>
                </c:pt>
                <c:pt idx="903">
                  <c:v>31300</c:v>
                </c:pt>
                <c:pt idx="904">
                  <c:v>30940</c:v>
                </c:pt>
                <c:pt idx="905">
                  <c:v>30720</c:v>
                </c:pt>
                <c:pt idx="906">
                  <c:v>30590</c:v>
                </c:pt>
                <c:pt idx="907">
                  <c:v>30270</c:v>
                </c:pt>
                <c:pt idx="908">
                  <c:v>29890</c:v>
                </c:pt>
                <c:pt idx="909">
                  <c:v>29750</c:v>
                </c:pt>
                <c:pt idx="910">
                  <c:v>29490</c:v>
                </c:pt>
                <c:pt idx="911">
                  <c:v>29280</c:v>
                </c:pt>
                <c:pt idx="912">
                  <c:v>29110</c:v>
                </c:pt>
                <c:pt idx="913">
                  <c:v>28960</c:v>
                </c:pt>
                <c:pt idx="914">
                  <c:v>28720</c:v>
                </c:pt>
                <c:pt idx="915">
                  <c:v>28340</c:v>
                </c:pt>
                <c:pt idx="916">
                  <c:v>28250</c:v>
                </c:pt>
                <c:pt idx="917">
                  <c:v>28070</c:v>
                </c:pt>
                <c:pt idx="918">
                  <c:v>27860</c:v>
                </c:pt>
                <c:pt idx="919">
                  <c:v>27620</c:v>
                </c:pt>
                <c:pt idx="920">
                  <c:v>27480</c:v>
                </c:pt>
                <c:pt idx="921">
                  <c:v>27240</c:v>
                </c:pt>
                <c:pt idx="922">
                  <c:v>27100</c:v>
                </c:pt>
                <c:pt idx="923">
                  <c:v>26970</c:v>
                </c:pt>
                <c:pt idx="924">
                  <c:v>25750</c:v>
                </c:pt>
                <c:pt idx="925">
                  <c:v>17760</c:v>
                </c:pt>
                <c:pt idx="926">
                  <c:v>10110</c:v>
                </c:pt>
                <c:pt idx="927">
                  <c:v>9180</c:v>
                </c:pt>
                <c:pt idx="928">
                  <c:v>8100</c:v>
                </c:pt>
                <c:pt idx="929">
                  <c:v>7240</c:v>
                </c:pt>
                <c:pt idx="930">
                  <c:v>6880</c:v>
                </c:pt>
                <c:pt idx="931">
                  <c:v>6610</c:v>
                </c:pt>
                <c:pt idx="932">
                  <c:v>6590</c:v>
                </c:pt>
                <c:pt idx="933">
                  <c:v>6570</c:v>
                </c:pt>
                <c:pt idx="934">
                  <c:v>6560</c:v>
                </c:pt>
                <c:pt idx="935">
                  <c:v>6610</c:v>
                </c:pt>
                <c:pt idx="936">
                  <c:v>6610</c:v>
                </c:pt>
                <c:pt idx="937">
                  <c:v>6740</c:v>
                </c:pt>
                <c:pt idx="938">
                  <c:v>6670</c:v>
                </c:pt>
                <c:pt idx="939">
                  <c:v>6780</c:v>
                </c:pt>
                <c:pt idx="940">
                  <c:v>6850</c:v>
                </c:pt>
                <c:pt idx="941">
                  <c:v>6790</c:v>
                </c:pt>
                <c:pt idx="942">
                  <c:v>6820</c:v>
                </c:pt>
                <c:pt idx="943">
                  <c:v>7100</c:v>
                </c:pt>
                <c:pt idx="944">
                  <c:v>7220</c:v>
                </c:pt>
                <c:pt idx="945">
                  <c:v>7390</c:v>
                </c:pt>
                <c:pt idx="946">
                  <c:v>8180</c:v>
                </c:pt>
                <c:pt idx="947">
                  <c:v>7980</c:v>
                </c:pt>
                <c:pt idx="948">
                  <c:v>7020</c:v>
                </c:pt>
                <c:pt idx="949">
                  <c:v>6900</c:v>
                </c:pt>
                <c:pt idx="950">
                  <c:v>7540</c:v>
                </c:pt>
                <c:pt idx="951">
                  <c:v>7690</c:v>
                </c:pt>
                <c:pt idx="952">
                  <c:v>7120</c:v>
                </c:pt>
                <c:pt idx="953">
                  <c:v>6960</c:v>
                </c:pt>
                <c:pt idx="954">
                  <c:v>6770</c:v>
                </c:pt>
                <c:pt idx="955">
                  <c:v>6560</c:v>
                </c:pt>
                <c:pt idx="956">
                  <c:v>6560</c:v>
                </c:pt>
                <c:pt idx="957">
                  <c:v>6610</c:v>
                </c:pt>
                <c:pt idx="958">
                  <c:v>6630</c:v>
                </c:pt>
                <c:pt idx="959">
                  <c:v>6600</c:v>
                </c:pt>
                <c:pt idx="960">
                  <c:v>6570</c:v>
                </c:pt>
                <c:pt idx="961">
                  <c:v>6550</c:v>
                </c:pt>
                <c:pt idx="962">
                  <c:v>6520</c:v>
                </c:pt>
                <c:pt idx="963">
                  <c:v>6460</c:v>
                </c:pt>
                <c:pt idx="964">
                  <c:v>6450</c:v>
                </c:pt>
                <c:pt idx="965">
                  <c:v>6530</c:v>
                </c:pt>
                <c:pt idx="966">
                  <c:v>6730</c:v>
                </c:pt>
                <c:pt idx="967">
                  <c:v>7430</c:v>
                </c:pt>
                <c:pt idx="968">
                  <c:v>6980</c:v>
                </c:pt>
                <c:pt idx="969">
                  <c:v>6490</c:v>
                </c:pt>
                <c:pt idx="970">
                  <c:v>6570</c:v>
                </c:pt>
                <c:pt idx="971">
                  <c:v>6900</c:v>
                </c:pt>
                <c:pt idx="972">
                  <c:v>7070</c:v>
                </c:pt>
                <c:pt idx="973">
                  <c:v>6530</c:v>
                </c:pt>
                <c:pt idx="974">
                  <c:v>7200</c:v>
                </c:pt>
                <c:pt idx="975">
                  <c:v>7490</c:v>
                </c:pt>
                <c:pt idx="976">
                  <c:v>8660</c:v>
                </c:pt>
                <c:pt idx="977">
                  <c:v>9900</c:v>
                </c:pt>
                <c:pt idx="978">
                  <c:v>8210</c:v>
                </c:pt>
                <c:pt idx="979">
                  <c:v>6240</c:v>
                </c:pt>
                <c:pt idx="980">
                  <c:v>6140</c:v>
                </c:pt>
                <c:pt idx="981">
                  <c:v>6090</c:v>
                </c:pt>
                <c:pt idx="982">
                  <c:v>6030</c:v>
                </c:pt>
                <c:pt idx="983">
                  <c:v>5970</c:v>
                </c:pt>
                <c:pt idx="984">
                  <c:v>5930</c:v>
                </c:pt>
                <c:pt idx="985">
                  <c:v>5900</c:v>
                </c:pt>
                <c:pt idx="986">
                  <c:v>5860</c:v>
                </c:pt>
                <c:pt idx="987">
                  <c:v>5850</c:v>
                </c:pt>
                <c:pt idx="988">
                  <c:v>5830</c:v>
                </c:pt>
                <c:pt idx="989">
                  <c:v>5770</c:v>
                </c:pt>
                <c:pt idx="990">
                  <c:v>5730</c:v>
                </c:pt>
                <c:pt idx="991">
                  <c:v>5670</c:v>
                </c:pt>
                <c:pt idx="992">
                  <c:v>5640</c:v>
                </c:pt>
                <c:pt idx="993">
                  <c:v>5640</c:v>
                </c:pt>
                <c:pt idx="994">
                  <c:v>5570</c:v>
                </c:pt>
                <c:pt idx="995">
                  <c:v>5460</c:v>
                </c:pt>
                <c:pt idx="996">
                  <c:v>5420</c:v>
                </c:pt>
                <c:pt idx="997">
                  <c:v>5520</c:v>
                </c:pt>
                <c:pt idx="998">
                  <c:v>5720</c:v>
                </c:pt>
                <c:pt idx="999">
                  <c:v>5620</c:v>
                </c:pt>
                <c:pt idx="1000">
                  <c:v>5780</c:v>
                </c:pt>
                <c:pt idx="1001">
                  <c:v>6230</c:v>
                </c:pt>
                <c:pt idx="1002">
                  <c:v>7930</c:v>
                </c:pt>
                <c:pt idx="1003">
                  <c:v>8640</c:v>
                </c:pt>
                <c:pt idx="1004">
                  <c:v>8180</c:v>
                </c:pt>
                <c:pt idx="1005">
                  <c:v>7680</c:v>
                </c:pt>
                <c:pt idx="1006">
                  <c:v>6660</c:v>
                </c:pt>
                <c:pt idx="1007">
                  <c:v>6060</c:v>
                </c:pt>
                <c:pt idx="1008">
                  <c:v>5600</c:v>
                </c:pt>
                <c:pt idx="1009">
                  <c:v>6270</c:v>
                </c:pt>
                <c:pt idx="1010">
                  <c:v>7450</c:v>
                </c:pt>
                <c:pt idx="1011">
                  <c:v>6970</c:v>
                </c:pt>
                <c:pt idx="1012">
                  <c:v>5820</c:v>
                </c:pt>
                <c:pt idx="1013">
                  <c:v>5190</c:v>
                </c:pt>
                <c:pt idx="1014">
                  <c:v>5150</c:v>
                </c:pt>
                <c:pt idx="1015">
                  <c:v>4990</c:v>
                </c:pt>
                <c:pt idx="1016">
                  <c:v>4780</c:v>
                </c:pt>
                <c:pt idx="1017">
                  <c:v>4710</c:v>
                </c:pt>
                <c:pt idx="1018">
                  <c:v>4670</c:v>
                </c:pt>
                <c:pt idx="1019">
                  <c:v>4610</c:v>
                </c:pt>
                <c:pt idx="1020">
                  <c:v>4560</c:v>
                </c:pt>
                <c:pt idx="1021">
                  <c:v>4480</c:v>
                </c:pt>
                <c:pt idx="1022">
                  <c:v>4420</c:v>
                </c:pt>
                <c:pt idx="1023">
                  <c:v>4380</c:v>
                </c:pt>
                <c:pt idx="1024">
                  <c:v>4330</c:v>
                </c:pt>
                <c:pt idx="1025">
                  <c:v>4290</c:v>
                </c:pt>
                <c:pt idx="1026">
                  <c:v>4250</c:v>
                </c:pt>
                <c:pt idx="1027">
                  <c:v>4210</c:v>
                </c:pt>
                <c:pt idx="1028">
                  <c:v>4170</c:v>
                </c:pt>
                <c:pt idx="1029">
                  <c:v>4120</c:v>
                </c:pt>
                <c:pt idx="1030">
                  <c:v>4060</c:v>
                </c:pt>
                <c:pt idx="1031">
                  <c:v>3990</c:v>
                </c:pt>
                <c:pt idx="1032">
                  <c:v>3920</c:v>
                </c:pt>
                <c:pt idx="1033">
                  <c:v>3860</c:v>
                </c:pt>
                <c:pt idx="1034">
                  <c:v>3810</c:v>
                </c:pt>
                <c:pt idx="1035">
                  <c:v>3750</c:v>
                </c:pt>
                <c:pt idx="1036">
                  <c:v>3680</c:v>
                </c:pt>
                <c:pt idx="1037">
                  <c:v>3570</c:v>
                </c:pt>
                <c:pt idx="1038">
                  <c:v>3500</c:v>
                </c:pt>
                <c:pt idx="1039">
                  <c:v>3430</c:v>
                </c:pt>
                <c:pt idx="1040">
                  <c:v>3350</c:v>
                </c:pt>
                <c:pt idx="1041">
                  <c:v>3280</c:v>
                </c:pt>
                <c:pt idx="1042">
                  <c:v>3230</c:v>
                </c:pt>
                <c:pt idx="1043">
                  <c:v>3160</c:v>
                </c:pt>
                <c:pt idx="1044">
                  <c:v>3100</c:v>
                </c:pt>
                <c:pt idx="1045">
                  <c:v>3030</c:v>
                </c:pt>
                <c:pt idx="1046">
                  <c:v>2930</c:v>
                </c:pt>
                <c:pt idx="1047">
                  <c:v>2830</c:v>
                </c:pt>
                <c:pt idx="1048">
                  <c:v>2730</c:v>
                </c:pt>
                <c:pt idx="1049">
                  <c:v>2650</c:v>
                </c:pt>
                <c:pt idx="1050">
                  <c:v>2590</c:v>
                </c:pt>
                <c:pt idx="1051">
                  <c:v>2540</c:v>
                </c:pt>
                <c:pt idx="1052">
                  <c:v>2460</c:v>
                </c:pt>
                <c:pt idx="1053">
                  <c:v>2410</c:v>
                </c:pt>
                <c:pt idx="1054">
                  <c:v>2350</c:v>
                </c:pt>
                <c:pt idx="1055">
                  <c:v>2290</c:v>
                </c:pt>
                <c:pt idx="1056">
                  <c:v>2240</c:v>
                </c:pt>
                <c:pt idx="1057">
                  <c:v>2190</c:v>
                </c:pt>
                <c:pt idx="1058">
                  <c:v>2130</c:v>
                </c:pt>
                <c:pt idx="1059">
                  <c:v>2060</c:v>
                </c:pt>
                <c:pt idx="1060">
                  <c:v>1990</c:v>
                </c:pt>
                <c:pt idx="1061">
                  <c:v>1930</c:v>
                </c:pt>
                <c:pt idx="1062">
                  <c:v>1850</c:v>
                </c:pt>
                <c:pt idx="1063">
                  <c:v>1760</c:v>
                </c:pt>
                <c:pt idx="1064">
                  <c:v>1690</c:v>
                </c:pt>
                <c:pt idx="1065">
                  <c:v>1620</c:v>
                </c:pt>
                <c:pt idx="1066">
                  <c:v>1570</c:v>
                </c:pt>
                <c:pt idx="1067">
                  <c:v>1550</c:v>
                </c:pt>
                <c:pt idx="1068">
                  <c:v>1530</c:v>
                </c:pt>
                <c:pt idx="1069">
                  <c:v>1440</c:v>
                </c:pt>
                <c:pt idx="1070">
                  <c:v>1380</c:v>
                </c:pt>
                <c:pt idx="1071">
                  <c:v>1410</c:v>
                </c:pt>
                <c:pt idx="1072">
                  <c:v>1410</c:v>
                </c:pt>
                <c:pt idx="1073">
                  <c:v>1280</c:v>
                </c:pt>
                <c:pt idx="1074">
                  <c:v>1210</c:v>
                </c:pt>
                <c:pt idx="1075">
                  <c:v>1170</c:v>
                </c:pt>
                <c:pt idx="1076">
                  <c:v>1070</c:v>
                </c:pt>
                <c:pt idx="1077">
                  <c:v>1080</c:v>
                </c:pt>
                <c:pt idx="1078">
                  <c:v>1090</c:v>
                </c:pt>
                <c:pt idx="1079">
                  <c:v>940</c:v>
                </c:pt>
                <c:pt idx="1080">
                  <c:v>840</c:v>
                </c:pt>
                <c:pt idx="1081">
                  <c:v>800</c:v>
                </c:pt>
                <c:pt idx="1082">
                  <c:v>760</c:v>
                </c:pt>
                <c:pt idx="1083">
                  <c:v>700</c:v>
                </c:pt>
                <c:pt idx="1084">
                  <c:v>640</c:v>
                </c:pt>
                <c:pt idx="1085">
                  <c:v>580</c:v>
                </c:pt>
                <c:pt idx="1086">
                  <c:v>530</c:v>
                </c:pt>
                <c:pt idx="1087">
                  <c:v>510</c:v>
                </c:pt>
                <c:pt idx="1088">
                  <c:v>460</c:v>
                </c:pt>
                <c:pt idx="1089">
                  <c:v>420</c:v>
                </c:pt>
                <c:pt idx="1090">
                  <c:v>400</c:v>
                </c:pt>
                <c:pt idx="1091">
                  <c:v>380</c:v>
                </c:pt>
                <c:pt idx="1092">
                  <c:v>340</c:v>
                </c:pt>
                <c:pt idx="1093">
                  <c:v>320</c:v>
                </c:pt>
                <c:pt idx="1094">
                  <c:v>300</c:v>
                </c:pt>
                <c:pt idx="1095">
                  <c:v>270</c:v>
                </c:pt>
                <c:pt idx="1096">
                  <c:v>240</c:v>
                </c:pt>
                <c:pt idx="1097">
                  <c:v>210</c:v>
                </c:pt>
                <c:pt idx="1098">
                  <c:v>180</c:v>
                </c:pt>
                <c:pt idx="1099">
                  <c:v>160</c:v>
                </c:pt>
                <c:pt idx="1100">
                  <c:v>140</c:v>
                </c:pt>
                <c:pt idx="1101">
                  <c:v>120</c:v>
                </c:pt>
                <c:pt idx="1102">
                  <c:v>100</c:v>
                </c:pt>
                <c:pt idx="1103">
                  <c:v>90</c:v>
                </c:pt>
                <c:pt idx="1104">
                  <c:v>80</c:v>
                </c:pt>
                <c:pt idx="1105">
                  <c:v>70</c:v>
                </c:pt>
                <c:pt idx="1106">
                  <c:v>70</c:v>
                </c:pt>
                <c:pt idx="1107">
                  <c:v>60</c:v>
                </c:pt>
                <c:pt idx="1108">
                  <c:v>50</c:v>
                </c:pt>
                <c:pt idx="1109">
                  <c:v>40</c:v>
                </c:pt>
                <c:pt idx="1110">
                  <c:v>30</c:v>
                </c:pt>
                <c:pt idx="1111">
                  <c:v>30</c:v>
                </c:pt>
                <c:pt idx="1112">
                  <c:v>20</c:v>
                </c:pt>
                <c:pt idx="1113">
                  <c:v>20</c:v>
                </c:pt>
                <c:pt idx="1114">
                  <c:v>10</c:v>
                </c:pt>
                <c:pt idx="1115">
                  <c:v>10</c:v>
                </c:pt>
                <c:pt idx="1116">
                  <c:v>10</c:v>
                </c:pt>
                <c:pt idx="1117">
                  <c:v>10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1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3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6</xdr:row>
          <xdr:rowOff>9525</xdr:rowOff>
        </xdr:from>
        <xdr:to>
          <xdr:col>20</xdr:col>
          <xdr:colOff>495300</xdr:colOff>
          <xdr:row>6</xdr:row>
          <xdr:rowOff>190500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65</xdr:row>
      <xdr:rowOff>152400</xdr:rowOff>
    </xdr:from>
    <xdr:to>
      <xdr:col>30</xdr:col>
      <xdr:colOff>0</xdr:colOff>
      <xdr:row>65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75</xdr:row>
      <xdr:rowOff>104775</xdr:rowOff>
    </xdr:from>
    <xdr:to>
      <xdr:col>82</xdr:col>
      <xdr:colOff>381000</xdr:colOff>
      <xdr:row>90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66</xdr:row>
      <xdr:rowOff>0</xdr:rowOff>
    </xdr:from>
    <xdr:to>
      <xdr:col>47</xdr:col>
      <xdr:colOff>9525</xdr:colOff>
      <xdr:row>66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685800</xdr:colOff>
          <xdr:row>0</xdr:row>
          <xdr:rowOff>123825</xdr:rowOff>
        </xdr:from>
        <xdr:to>
          <xdr:col>28</xdr:col>
          <xdr:colOff>171450</xdr:colOff>
          <xdr:row>2</xdr:row>
          <xdr:rowOff>66675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5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27.0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41</xdr:row>
      <xdr:rowOff>128588</xdr:rowOff>
    </xdr:from>
    <xdr:to>
      <xdr:col>47</xdr:col>
      <xdr:colOff>9525</xdr:colOff>
      <xdr:row>41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27</xdr:row>
      <xdr:rowOff>104775</xdr:rowOff>
    </xdr:from>
    <xdr:to>
      <xdr:col>53</xdr:col>
      <xdr:colOff>92775</xdr:colOff>
      <xdr:row>27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41</xdr:row>
      <xdr:rowOff>104775</xdr:rowOff>
    </xdr:from>
    <xdr:to>
      <xdr:col>53</xdr:col>
      <xdr:colOff>92775</xdr:colOff>
      <xdr:row>41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7.5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mardi 04 février 2025 à 19:54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9.0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00:00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00:00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00:00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00:00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9 h 50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0.1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Févr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27.0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Févr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10.2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Févr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-2.6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Févr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30 h 58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25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6 h 45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87 %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18504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18505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7.5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Février_2025!$BP$73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0 h 59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18 h 15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0.1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7.5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CCC0DA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Févr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15.0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948AB8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87 %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 h 45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0.1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Févr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0 h 59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0.1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0.1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15.5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27.0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Févr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15.0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-2.6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10.8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Févr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-2.6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Févr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10.2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25400</xdr:rowOff>
    </xdr:from>
    <xdr:to>
      <xdr:col>9</xdr:col>
      <xdr:colOff>695325</xdr:colOff>
      <xdr:row>11</xdr:row>
      <xdr:rowOff>463</xdr:rowOff>
    </xdr:to>
    <xdr:pic macro="[0]!CopieImage">
      <xdr:nvPicPr>
        <xdr:cNvPr id="12" name="Hublot">
          <a:extLst>
            <a:ext uri="{FF2B5EF4-FFF2-40B4-BE49-F238E27FC236}">
              <a16:creationId xmlns:a16="http://schemas.microsoft.com/office/drawing/2014/main" id="{19D3D16B-A8D4-41E5-BB73-42A7207B30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500"/>
          <a:ext cx="1333500" cy="133713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mardi 04 février 2025 à 19:54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Févr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15.0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15h16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08h30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87 %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6 h 45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Févr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10.2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Févr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-2.6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Févr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0.1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Févr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27.0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Févr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30 h 58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-2.6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04 février 2025 à 19:54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Févr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10.2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Févr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-2.6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Févr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0.1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Févr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27.0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9122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1&amp;annee=2025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1177" activePane="bottomLeft" state="frozen"/>
      <selection activeCell="C29" sqref="C29"/>
      <selection pane="bottomLeft" activeCell="B1093" sqref="B1093:E1188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6"/>
  </cols>
  <sheetData>
    <row r="1" spans="2:55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78</v>
      </c>
      <c r="L1" s="102"/>
      <c r="M1" s="101"/>
      <c r="N1" s="103" t="s">
        <v>77</v>
      </c>
      <c r="O1" s="104"/>
      <c r="P1" s="103"/>
      <c r="Q1" s="103" t="s">
        <v>19</v>
      </c>
      <c r="R1" s="103"/>
      <c r="S1" s="103"/>
      <c r="T1" s="103"/>
      <c r="U1" s="103"/>
      <c r="V1"/>
      <c r="W1"/>
      <c r="X1"/>
      <c r="Y1"/>
      <c r="Z1"/>
      <c r="AA1"/>
      <c r="AB1" s="327"/>
      <c r="AC1" s="327"/>
      <c r="AD1" s="327"/>
      <c r="AE1" s="327"/>
      <c r="AF1" s="327"/>
      <c r="AG1" s="327"/>
      <c r="AH1" s="328"/>
      <c r="AI1" s="327"/>
      <c r="AJ1"/>
    </row>
    <row r="2" spans="2:55" ht="15.75" thickBot="1" x14ac:dyDescent="0.3">
      <c r="B2" s="220" t="s">
        <v>32</v>
      </c>
      <c r="C2" s="237"/>
      <c r="D2" s="225"/>
      <c r="E2" s="229" t="s">
        <v>34</v>
      </c>
      <c r="F2" s="229"/>
      <c r="G2" s="233"/>
      <c r="H2" s="195" t="s">
        <v>38</v>
      </c>
      <c r="I2" s="196"/>
      <c r="J2" s="197"/>
      <c r="K2" s="75" t="s">
        <v>39</v>
      </c>
      <c r="L2" s="77"/>
      <c r="M2" s="78"/>
      <c r="N2" s="79" t="s">
        <v>31</v>
      </c>
      <c r="O2" s="79"/>
      <c r="P2" s="80"/>
      <c r="Q2" s="700" t="s">
        <v>4</v>
      </c>
      <c r="R2" s="701"/>
      <c r="S2" s="701"/>
      <c r="T2" s="701"/>
      <c r="U2" s="702"/>
      <c r="W2" s="208"/>
      <c r="X2" s="209" t="s">
        <v>5</v>
      </c>
      <c r="Y2" s="210"/>
      <c r="Z2" s="89"/>
      <c r="AA2" s="240" t="s">
        <v>33</v>
      </c>
      <c r="AB2" s="241"/>
      <c r="AC2" s="242"/>
      <c r="AD2" s="241"/>
      <c r="AE2" s="243"/>
      <c r="AF2" s="241"/>
      <c r="AG2" s="244"/>
      <c r="AH2" s="5" t="s">
        <v>52</v>
      </c>
    </row>
    <row r="3" spans="2:55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136</v>
      </c>
      <c r="S3" s="216" t="s">
        <v>9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1"/>
      <c r="AH3" s="393">
        <f>$W$1450/60/24</f>
        <v>0.28125</v>
      </c>
      <c r="AI3" s="393">
        <f>Février_2025!BA5</f>
        <v>1.2902777777777779</v>
      </c>
    </row>
    <row r="4" spans="2:55" s="5" customFormat="1" ht="15.75" thickBot="1" x14ac:dyDescent="0.3">
      <c r="B4" s="222"/>
      <c r="C4" s="334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686"/>
      <c r="R4" s="428">
        <v>15.5</v>
      </c>
      <c r="S4" s="252"/>
      <c r="T4" s="410"/>
      <c r="U4" s="252"/>
      <c r="V4" s="26"/>
      <c r="W4" s="280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8" t="s">
        <v>25</v>
      </c>
      <c r="AH4" s="409">
        <f>$W$1450</f>
        <v>405</v>
      </c>
      <c r="AI4" s="438">
        <f>$W$1450/60/24</f>
        <v>0.28125</v>
      </c>
    </row>
    <row r="5" spans="2:55" s="6" customFormat="1" ht="15.75" thickBot="1" x14ac:dyDescent="0.3">
      <c r="B5" s="223">
        <f>MIN(H9:H1448)</f>
        <v>1024.8</v>
      </c>
      <c r="C5" s="334">
        <f>MAX(C9:C1448)/100</f>
        <v>0.94</v>
      </c>
      <c r="D5" s="228">
        <f>VLOOKUP($B5,$H$9:$R$1448,11,0)</f>
        <v>0.22430555555555601</v>
      </c>
      <c r="E5" s="232">
        <f>MAX(H9:H1448)</f>
        <v>1028.8</v>
      </c>
      <c r="F5" s="31"/>
      <c r="G5" s="236">
        <f>VLOOKUP($E5,$H$9:$R$1448,11,0)</f>
        <v>0.81666666666666698</v>
      </c>
      <c r="H5" s="203">
        <f>MIN($E$9:$E$1448)</f>
        <v>-4.9000000000000004</v>
      </c>
      <c r="I5" s="204"/>
      <c r="J5" s="205">
        <f>VLOOKUP($H5,$E$9:$R$3327,14,0)</f>
        <v>0.33333333333333298</v>
      </c>
      <c r="K5" s="458">
        <f>MIN($B$9:$B$1448)</f>
        <v>-2.6</v>
      </c>
      <c r="L5" s="32"/>
      <c r="M5" s="376">
        <f>VLOOKUP($K5,$B$9:$R$1448,17,0)</f>
        <v>0.35416666666666702</v>
      </c>
      <c r="N5" s="459">
        <f>MAX($B$9:$B$1448)</f>
        <v>10.8</v>
      </c>
      <c r="O5" s="33"/>
      <c r="P5" s="255">
        <f>VLOOKUP($N5,$B$9:$R$1448,17,0)</f>
        <v>0.63611111111111096</v>
      </c>
      <c r="Q5" s="686">
        <f>MAX($F$9:$G$1448)</f>
        <v>15.5</v>
      </c>
      <c r="R5" s="194"/>
      <c r="S5" s="429">
        <f>VLOOKUP($Q5,$G$9:$R$3327,12,0)</f>
        <v>0.56527777777777799</v>
      </c>
      <c r="T5" s="410"/>
      <c r="U5" s="686">
        <f>AVERAGE($F$9:$G$1448)</f>
        <v>2.4180084745762622</v>
      </c>
      <c r="V5" s="90" t="s">
        <v>46</v>
      </c>
      <c r="W5" s="280">
        <f>MAX($L$9:$L$1448)</f>
        <v>0</v>
      </c>
      <c r="X5" s="219"/>
      <c r="Y5" s="335">
        <f>V1450/60/24</f>
        <v>0</v>
      </c>
      <c r="Z5" s="85"/>
      <c r="AA5" s="245"/>
      <c r="AB5" s="332">
        <f>AA6+AC6</f>
        <v>0</v>
      </c>
      <c r="AC5" s="331"/>
      <c r="AD5" s="219"/>
      <c r="AE5" s="245"/>
      <c r="AF5" s="332">
        <f>AE6+AG6</f>
        <v>0</v>
      </c>
      <c r="AG5" s="490">
        <f>AB5+AF5</f>
        <v>0</v>
      </c>
      <c r="AH5" s="393">
        <f>$W$1450/60/24</f>
        <v>0.28125</v>
      </c>
      <c r="AI5"/>
    </row>
    <row r="6" spans="2:55" ht="15.75" thickBot="1" x14ac:dyDescent="0.3">
      <c r="B6" s="224"/>
      <c r="C6" s="334"/>
      <c r="D6" s="227"/>
      <c r="E6" s="231"/>
      <c r="F6" s="30"/>
      <c r="G6" s="235"/>
      <c r="H6" s="86"/>
      <c r="I6" s="87"/>
      <c r="J6" s="88"/>
      <c r="K6" s="50"/>
      <c r="L6" s="29"/>
      <c r="M6" s="411"/>
      <c r="N6" s="74"/>
      <c r="O6" s="30"/>
      <c r="P6" s="72"/>
      <c r="Q6" s="217"/>
      <c r="R6" s="1"/>
      <c r="S6" s="218"/>
      <c r="T6" s="26"/>
      <c r="U6" s="253"/>
      <c r="V6" s="238" t="s">
        <v>44</v>
      </c>
      <c r="W6" s="469"/>
      <c r="X6" s="3"/>
      <c r="Y6" s="214"/>
      <c r="Z6" s="3"/>
      <c r="AA6" s="246">
        <f>SUM(V9:V428)/60/24</f>
        <v>0</v>
      </c>
      <c r="AB6" s="347"/>
      <c r="AC6" s="247">
        <f>SUM(V429:V728)/60/24</f>
        <v>0</v>
      </c>
      <c r="AD6" s="3"/>
      <c r="AE6" s="246">
        <f>SUM(V729:V1148)/60/24</f>
        <v>0</v>
      </c>
      <c r="AF6" s="3"/>
      <c r="AG6" s="247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5" s="25" customFormat="1" ht="15" customHeight="1" x14ac:dyDescent="0.25">
      <c r="B7" s="45"/>
      <c r="C7" s="467">
        <f>$C$5</f>
        <v>0.94</v>
      </c>
      <c r="D7" s="44"/>
      <c r="E7" s="308"/>
      <c r="F7" s="45"/>
      <c r="G7" s="44"/>
      <c r="H7" s="294"/>
      <c r="I7" s="58"/>
      <c r="J7" s="45"/>
      <c r="K7" s="45"/>
      <c r="L7" s="76"/>
      <c r="M7" s="468">
        <f>AVERAGE($B$9:$B$1448)</f>
        <v>2.6473728813559343</v>
      </c>
      <c r="N7" s="465"/>
      <c r="O7" s="45"/>
      <c r="P7" s="45"/>
      <c r="Q7" s="46"/>
      <c r="R7" s="47"/>
      <c r="S7" s="48"/>
      <c r="U7" s="466"/>
      <c r="W7" s="90" t="s">
        <v>6</v>
      </c>
      <c r="AA7" s="489"/>
      <c r="AB7" s="489"/>
      <c r="AG7" s="488">
        <f>$AB$5+$AF$5</f>
        <v>0</v>
      </c>
      <c r="AH7" s="489"/>
      <c r="AJ7" s="258"/>
      <c r="AL7" s="5" t="s">
        <v>227</v>
      </c>
      <c r="AM7" s="5" t="s">
        <v>228</v>
      </c>
      <c r="AN7" s="5" t="s">
        <v>229</v>
      </c>
      <c r="AO7" s="5" t="s">
        <v>230</v>
      </c>
      <c r="AP7" s="5" t="s">
        <v>231</v>
      </c>
      <c r="AQ7" s="59" t="s">
        <v>232</v>
      </c>
      <c r="AR7" s="5" t="s">
        <v>233</v>
      </c>
      <c r="AS7" s="5" t="s">
        <v>234</v>
      </c>
      <c r="AT7" s="5" t="s">
        <v>235</v>
      </c>
      <c r="AU7" s="5" t="s">
        <v>236</v>
      </c>
      <c r="AV7" s="5" t="s">
        <v>78</v>
      </c>
      <c r="AW7" s="5" t="s">
        <v>237</v>
      </c>
      <c r="AX7" s="5" t="s">
        <v>238</v>
      </c>
      <c r="AY7" s="5" t="s">
        <v>239</v>
      </c>
      <c r="AZ7" s="5" t="s">
        <v>240</v>
      </c>
      <c r="BA7" s="5" t="s">
        <v>241</v>
      </c>
      <c r="BB7" s="5" t="s">
        <v>77</v>
      </c>
    </row>
    <row r="8" spans="2:55" x14ac:dyDescent="0.25">
      <c r="B8" s="61" t="s">
        <v>28</v>
      </c>
      <c r="C8" s="61" t="s">
        <v>29</v>
      </c>
      <c r="D8" s="362" t="s">
        <v>106</v>
      </c>
      <c r="E8" s="61" t="s">
        <v>16</v>
      </c>
      <c r="F8" s="61" t="s">
        <v>4</v>
      </c>
      <c r="G8" s="61" t="s">
        <v>123</v>
      </c>
      <c r="H8" s="61" t="s">
        <v>11</v>
      </c>
      <c r="I8" s="61" t="s">
        <v>107</v>
      </c>
      <c r="J8" s="61" t="s">
        <v>75</v>
      </c>
      <c r="K8" s="61" t="s">
        <v>30</v>
      </c>
      <c r="L8" s="61" t="s">
        <v>15</v>
      </c>
      <c r="M8" s="408" t="s">
        <v>40</v>
      </c>
      <c r="N8" s="408" t="s">
        <v>18</v>
      </c>
      <c r="O8" s="43" t="s">
        <v>41</v>
      </c>
      <c r="P8" s="95" t="s">
        <v>225</v>
      </c>
      <c r="Q8" s="95" t="s">
        <v>45</v>
      </c>
      <c r="R8" s="61" t="s">
        <v>26</v>
      </c>
      <c r="S8" s="61" t="s">
        <v>0</v>
      </c>
      <c r="T8" s="171" t="s">
        <v>3</v>
      </c>
      <c r="U8" s="173" t="s">
        <v>54</v>
      </c>
      <c r="V8" s="40" t="s">
        <v>5</v>
      </c>
      <c r="W8" s="172" t="s">
        <v>6</v>
      </c>
      <c r="Z8" s="5"/>
      <c r="AA8"/>
      <c r="AC8" s="53" t="s">
        <v>138</v>
      </c>
      <c r="AD8" s="499"/>
      <c r="AE8" s="239"/>
      <c r="AL8" s="691" t="s">
        <v>28</v>
      </c>
      <c r="AM8" s="691" t="s">
        <v>29</v>
      </c>
      <c r="AN8" s="692" t="s">
        <v>106</v>
      </c>
      <c r="AO8" s="691" t="s">
        <v>16</v>
      </c>
      <c r="AP8" s="691" t="s">
        <v>4</v>
      </c>
      <c r="AQ8" s="691" t="s">
        <v>123</v>
      </c>
      <c r="AR8" s="691" t="s">
        <v>11</v>
      </c>
      <c r="AS8" s="691" t="s">
        <v>107</v>
      </c>
      <c r="AT8" s="691" t="s">
        <v>75</v>
      </c>
      <c r="AU8" s="691" t="s">
        <v>30</v>
      </c>
      <c r="AV8" s="691" t="s">
        <v>15</v>
      </c>
      <c r="AW8" s="691" t="s">
        <v>40</v>
      </c>
      <c r="AX8" s="691" t="s">
        <v>18</v>
      </c>
      <c r="AY8" s="693" t="s">
        <v>41</v>
      </c>
      <c r="AZ8" s="694" t="s">
        <v>225</v>
      </c>
      <c r="BA8" s="694" t="s">
        <v>45</v>
      </c>
      <c r="BB8" s="691" t="s">
        <v>26</v>
      </c>
    </row>
    <row r="9" spans="2:55" x14ac:dyDescent="0.25">
      <c r="B9">
        <v>0.1</v>
      </c>
      <c r="C9">
        <v>94</v>
      </c>
      <c r="D9">
        <v>-0.9</v>
      </c>
      <c r="E9">
        <v>0.1</v>
      </c>
      <c r="F9">
        <v>0</v>
      </c>
      <c r="G9">
        <v>0</v>
      </c>
      <c r="H9">
        <v>1025.9000000000001</v>
      </c>
      <c r="I9">
        <v>0</v>
      </c>
      <c r="J9">
        <v>0</v>
      </c>
      <c r="K9">
        <v>0</v>
      </c>
      <c r="L9">
        <v>0</v>
      </c>
      <c r="M9">
        <v>0</v>
      </c>
      <c r="N9">
        <v>0.1</v>
      </c>
      <c r="O9">
        <v>162.69999999999999</v>
      </c>
      <c r="P9">
        <v>-0.9</v>
      </c>
      <c r="Q9">
        <v>-0.1</v>
      </c>
      <c r="R9" s="54">
        <v>0</v>
      </c>
      <c r="S9" s="418" t="s">
        <v>252</v>
      </c>
      <c r="T9" s="387"/>
      <c r="U9" s="96"/>
      <c r="V9" s="42" t="str">
        <f>IF($K9&gt;0,1,"")</f>
        <v/>
      </c>
      <c r="W9" s="96"/>
      <c r="X9" s="419"/>
      <c r="Y9" s="5"/>
      <c r="Z9" s="688"/>
      <c r="AA9"/>
      <c r="AC9" s="5">
        <v>1</v>
      </c>
      <c r="AD9" s="54">
        <v>0</v>
      </c>
      <c r="AL9" s="696">
        <v>0.1</v>
      </c>
      <c r="AM9" s="697">
        <v>94</v>
      </c>
      <c r="AN9" s="697">
        <v>-0.9</v>
      </c>
      <c r="AO9" s="698">
        <v>0.1</v>
      </c>
      <c r="AP9" s="5">
        <v>3.2</v>
      </c>
      <c r="AQ9" s="5">
        <v>4</v>
      </c>
      <c r="AR9" s="5">
        <v>1023.6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>
        <v>0.1</v>
      </c>
      <c r="AY9">
        <v>162.69999999999999</v>
      </c>
      <c r="AZ9">
        <v>-1.4</v>
      </c>
      <c r="BA9">
        <v>-0.9</v>
      </c>
      <c r="BB9" s="55">
        <v>0</v>
      </c>
      <c r="BC9" t="s">
        <v>250</v>
      </c>
    </row>
    <row r="10" spans="2:55" x14ac:dyDescent="0.25">
      <c r="B10">
        <v>0.1</v>
      </c>
      <c r="C10">
        <v>94</v>
      </c>
      <c r="D10">
        <v>-0.9</v>
      </c>
      <c r="E10">
        <v>0.1</v>
      </c>
      <c r="F10">
        <v>0</v>
      </c>
      <c r="G10">
        <v>0</v>
      </c>
      <c r="H10">
        <v>1025.7</v>
      </c>
      <c r="I10">
        <v>0</v>
      </c>
      <c r="J10">
        <v>0</v>
      </c>
      <c r="K10">
        <v>0</v>
      </c>
      <c r="L10">
        <v>0</v>
      </c>
      <c r="M10">
        <v>0</v>
      </c>
      <c r="N10">
        <v>0.1</v>
      </c>
      <c r="O10">
        <v>162.69999999999999</v>
      </c>
      <c r="P10">
        <v>-0.9</v>
      </c>
      <c r="Q10">
        <v>-0.1</v>
      </c>
      <c r="R10" s="54">
        <v>6.9444444444444447E-4</v>
      </c>
      <c r="T10" s="93"/>
      <c r="U10" s="96"/>
      <c r="V10" s="92" t="str">
        <f>IF($K10&gt;0,1,"")</f>
        <v/>
      </c>
      <c r="W10" s="96"/>
      <c r="X10" s="93"/>
      <c r="Z10" s="36"/>
      <c r="AC10" s="5"/>
      <c r="AD10" s="54">
        <v>6.9444444444444447E-4</v>
      </c>
      <c r="AF10" s="703" t="s">
        <v>67</v>
      </c>
      <c r="AG10" s="704"/>
      <c r="AH10" s="704"/>
      <c r="AI10" s="704"/>
      <c r="AJ10" s="705"/>
      <c r="AL10" s="364">
        <v>0.1</v>
      </c>
      <c r="AM10" s="5">
        <v>94</v>
      </c>
      <c r="AN10" s="5">
        <v>-0.9</v>
      </c>
      <c r="AO10" s="363">
        <v>0.1</v>
      </c>
      <c r="AP10" s="5">
        <v>2.9</v>
      </c>
      <c r="AQ10" s="5">
        <v>4.7</v>
      </c>
      <c r="AR10" s="5">
        <v>1023.8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>
        <v>0.1</v>
      </c>
      <c r="AY10">
        <v>162.69999999999999</v>
      </c>
      <c r="AZ10">
        <v>-1.4</v>
      </c>
      <c r="BA10">
        <v>-0.9</v>
      </c>
      <c r="BB10" s="55">
        <v>6.9444444444444447E-4</v>
      </c>
    </row>
    <row r="11" spans="2:55" x14ac:dyDescent="0.25">
      <c r="B11">
        <v>0.1</v>
      </c>
      <c r="C11">
        <v>94</v>
      </c>
      <c r="D11">
        <v>-0.9</v>
      </c>
      <c r="E11">
        <v>0.1</v>
      </c>
      <c r="F11">
        <v>0</v>
      </c>
      <c r="G11">
        <v>0</v>
      </c>
      <c r="H11">
        <v>1025.9000000000001</v>
      </c>
      <c r="I11">
        <v>0</v>
      </c>
      <c r="J11">
        <v>0</v>
      </c>
      <c r="K11">
        <v>0</v>
      </c>
      <c r="L11">
        <v>0</v>
      </c>
      <c r="M11">
        <v>0</v>
      </c>
      <c r="N11">
        <v>0.1</v>
      </c>
      <c r="O11">
        <v>162.69999999999999</v>
      </c>
      <c r="P11">
        <v>-0.9</v>
      </c>
      <c r="Q11">
        <v>-0.1</v>
      </c>
      <c r="R11" s="54">
        <v>1.38888888888889E-3</v>
      </c>
      <c r="T11" s="93"/>
      <c r="U11" s="96"/>
      <c r="V11" s="92" t="str">
        <f t="shared" ref="V11:V74" si="0">IF($K11&gt;0,1,"")</f>
        <v/>
      </c>
      <c r="W11" s="96"/>
      <c r="X11" s="93"/>
      <c r="Y11" s="293">
        <v>45658</v>
      </c>
      <c r="Z11" s="310">
        <v>355</v>
      </c>
      <c r="AA11"/>
      <c r="AC11" s="5">
        <v>2</v>
      </c>
      <c r="AD11" s="54">
        <v>1.38888888888889E-3</v>
      </c>
      <c r="AF11" s="309" t="s">
        <v>19</v>
      </c>
      <c r="AG11" s="340" t="s">
        <v>5</v>
      </c>
      <c r="AH11" s="341"/>
      <c r="AI11" s="342" t="s">
        <v>63</v>
      </c>
      <c r="AJ11" s="341"/>
      <c r="AL11" s="364">
        <v>0.1</v>
      </c>
      <c r="AM11" s="5">
        <v>94</v>
      </c>
      <c r="AN11" s="5">
        <v>-0.9</v>
      </c>
      <c r="AO11" s="363">
        <v>0.1</v>
      </c>
      <c r="AP11" s="5">
        <v>4</v>
      </c>
      <c r="AQ11" s="5">
        <v>4</v>
      </c>
      <c r="AR11" s="5">
        <v>1023.8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>
        <v>0.1</v>
      </c>
      <c r="AY11">
        <v>162.69999999999999</v>
      </c>
      <c r="AZ11">
        <v>-1.4</v>
      </c>
      <c r="BA11">
        <v>-0.9</v>
      </c>
      <c r="BB11" s="55">
        <v>1.38888888888889E-3</v>
      </c>
    </row>
    <row r="12" spans="2:55" x14ac:dyDescent="0.25">
      <c r="B12">
        <v>0.1</v>
      </c>
      <c r="C12">
        <v>94</v>
      </c>
      <c r="D12">
        <v>-0.9</v>
      </c>
      <c r="E12">
        <v>0.1</v>
      </c>
      <c r="F12">
        <v>0</v>
      </c>
      <c r="G12">
        <v>0</v>
      </c>
      <c r="H12">
        <v>1025.8</v>
      </c>
      <c r="I12">
        <v>0</v>
      </c>
      <c r="J12">
        <v>0</v>
      </c>
      <c r="K12">
        <v>0</v>
      </c>
      <c r="L12">
        <v>0</v>
      </c>
      <c r="M12">
        <v>0</v>
      </c>
      <c r="N12">
        <v>0.1</v>
      </c>
      <c r="O12">
        <v>162.69999999999999</v>
      </c>
      <c r="P12">
        <v>-0.9</v>
      </c>
      <c r="Q12">
        <v>-0.1</v>
      </c>
      <c r="R12" s="54">
        <v>2.0833333333333298E-3</v>
      </c>
      <c r="T12" s="93"/>
      <c r="U12" s="96"/>
      <c r="V12" s="92" t="str">
        <f t="shared" si="0"/>
        <v/>
      </c>
      <c r="W12" s="96"/>
      <c r="X12" s="420"/>
      <c r="Y12" s="293">
        <v>45663</v>
      </c>
      <c r="Z12" s="310">
        <v>264</v>
      </c>
      <c r="AA12" s="5">
        <f t="shared" ref="AA12" si="1">Z12-Z11</f>
        <v>-91</v>
      </c>
      <c r="AC12" s="5"/>
      <c r="AD12" s="54">
        <v>2.0833333333333298E-3</v>
      </c>
      <c r="AF12" s="309"/>
      <c r="AG12" s="340"/>
      <c r="AH12" s="341"/>
      <c r="AI12" s="342" t="s">
        <v>122</v>
      </c>
      <c r="AJ12" s="341"/>
      <c r="AL12" s="364">
        <v>0.1</v>
      </c>
      <c r="AM12" s="5">
        <v>94</v>
      </c>
      <c r="AN12" s="5">
        <v>-0.9</v>
      </c>
      <c r="AO12" s="363">
        <v>0.1</v>
      </c>
      <c r="AP12" s="5">
        <v>0</v>
      </c>
      <c r="AQ12" s="5">
        <v>1.8</v>
      </c>
      <c r="AR12" s="5">
        <v>1023.5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>
        <v>0.1</v>
      </c>
      <c r="AY12">
        <v>162.69999999999999</v>
      </c>
      <c r="AZ12">
        <v>-1.4</v>
      </c>
      <c r="BA12">
        <v>-0.9</v>
      </c>
      <c r="BB12" s="55">
        <v>2.0833333333333298E-3</v>
      </c>
    </row>
    <row r="13" spans="2:55" ht="15.75" x14ac:dyDescent="0.25">
      <c r="B13">
        <v>0.1</v>
      </c>
      <c r="C13">
        <v>94</v>
      </c>
      <c r="D13">
        <v>-0.9</v>
      </c>
      <c r="E13">
        <v>0.1</v>
      </c>
      <c r="F13">
        <v>0</v>
      </c>
      <c r="G13">
        <v>0</v>
      </c>
      <c r="H13">
        <v>1025.8</v>
      </c>
      <c r="I13">
        <v>0</v>
      </c>
      <c r="J13">
        <v>0</v>
      </c>
      <c r="K13">
        <v>0</v>
      </c>
      <c r="L13">
        <v>0</v>
      </c>
      <c r="M13">
        <v>0</v>
      </c>
      <c r="N13">
        <v>0.1</v>
      </c>
      <c r="O13">
        <v>162.69999999999999</v>
      </c>
      <c r="P13">
        <v>-0.9</v>
      </c>
      <c r="Q13">
        <v>-0.1</v>
      </c>
      <c r="R13" s="54">
        <v>2.7777777777777801E-3</v>
      </c>
      <c r="T13" s="93"/>
      <c r="U13" s="96"/>
      <c r="V13" s="92" t="str">
        <f>IF($K13&gt;0,1,"")</f>
        <v/>
      </c>
      <c r="W13" s="96"/>
      <c r="X13" s="421"/>
      <c r="Y13" s="293"/>
      <c r="AB13" s="53"/>
      <c r="AC13" s="5">
        <v>3</v>
      </c>
      <c r="AD13" s="54">
        <v>2.7777777777777801E-3</v>
      </c>
      <c r="AF13" s="309"/>
      <c r="AG13" s="340"/>
      <c r="AH13" s="341"/>
      <c r="AI13" s="346" t="s">
        <v>98</v>
      </c>
      <c r="AJ13" s="341"/>
      <c r="AL13" s="364">
        <v>0.1</v>
      </c>
      <c r="AM13" s="5">
        <v>94</v>
      </c>
      <c r="AN13" s="5">
        <v>-0.9</v>
      </c>
      <c r="AO13" s="363">
        <v>0.1</v>
      </c>
      <c r="AP13" s="5">
        <v>2.5</v>
      </c>
      <c r="AQ13" s="5">
        <v>2.9</v>
      </c>
      <c r="AR13" s="5">
        <v>1023.7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>
        <v>0.1</v>
      </c>
      <c r="AY13">
        <v>162.69999999999999</v>
      </c>
      <c r="AZ13">
        <v>-1.3</v>
      </c>
      <c r="BA13">
        <v>-0.8</v>
      </c>
      <c r="BB13" s="55">
        <v>2.7777777777777801E-3</v>
      </c>
    </row>
    <row r="14" spans="2:55" x14ac:dyDescent="0.25">
      <c r="B14">
        <v>0.1</v>
      </c>
      <c r="C14">
        <v>94</v>
      </c>
      <c r="D14">
        <v>-0.9</v>
      </c>
      <c r="E14">
        <v>0.1</v>
      </c>
      <c r="F14">
        <v>0</v>
      </c>
      <c r="G14">
        <v>0</v>
      </c>
      <c r="H14">
        <v>1025.8</v>
      </c>
      <c r="I14">
        <v>0</v>
      </c>
      <c r="J14">
        <v>0</v>
      </c>
      <c r="K14">
        <v>0</v>
      </c>
      <c r="L14">
        <v>0</v>
      </c>
      <c r="M14">
        <v>0</v>
      </c>
      <c r="N14">
        <v>0.1</v>
      </c>
      <c r="O14">
        <v>162.69999999999999</v>
      </c>
      <c r="P14">
        <v>-0.9</v>
      </c>
      <c r="Q14">
        <v>-0.1</v>
      </c>
      <c r="R14" s="54">
        <v>3.4722222222222199E-3</v>
      </c>
      <c r="T14" s="93"/>
      <c r="U14" s="96"/>
      <c r="V14" s="92" t="str">
        <f t="shared" si="0"/>
        <v/>
      </c>
      <c r="W14" s="96"/>
      <c r="X14" s="421"/>
      <c r="Y14" s="293"/>
      <c r="Z14" s="310"/>
      <c r="AB14" s="53"/>
      <c r="AC14" s="5"/>
      <c r="AD14" s="54">
        <v>3.4722222222222199E-3</v>
      </c>
      <c r="AF14" s="309"/>
      <c r="AG14" s="343" t="s">
        <v>64</v>
      </c>
      <c r="AH14" s="344"/>
      <c r="AI14" s="345" t="s">
        <v>65</v>
      </c>
      <c r="AJ14" s="344"/>
      <c r="AL14" s="364">
        <v>0.1</v>
      </c>
      <c r="AM14" s="5">
        <v>94</v>
      </c>
      <c r="AN14" s="5">
        <v>-0.9</v>
      </c>
      <c r="AO14" s="363">
        <v>0.1</v>
      </c>
      <c r="AP14" s="5">
        <v>4</v>
      </c>
      <c r="AQ14" s="5">
        <v>4</v>
      </c>
      <c r="AR14" s="5">
        <v>1023.6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>
        <v>0.1</v>
      </c>
      <c r="AY14">
        <v>162.69999999999999</v>
      </c>
      <c r="AZ14">
        <v>-1.4</v>
      </c>
      <c r="BA14">
        <v>-0.8</v>
      </c>
      <c r="BB14" s="55">
        <v>3.4722222222222199E-3</v>
      </c>
    </row>
    <row r="15" spans="2:55" x14ac:dyDescent="0.25">
      <c r="B15">
        <v>0.1</v>
      </c>
      <c r="C15">
        <v>94</v>
      </c>
      <c r="D15">
        <v>-0.9</v>
      </c>
      <c r="E15">
        <v>0.1</v>
      </c>
      <c r="F15">
        <v>0</v>
      </c>
      <c r="G15">
        <v>0</v>
      </c>
      <c r="H15">
        <v>1025.5999999999999</v>
      </c>
      <c r="I15">
        <v>0</v>
      </c>
      <c r="J15">
        <v>0</v>
      </c>
      <c r="K15">
        <v>0</v>
      </c>
      <c r="L15">
        <v>0</v>
      </c>
      <c r="M15">
        <v>0</v>
      </c>
      <c r="N15">
        <v>0.1</v>
      </c>
      <c r="O15">
        <v>162.69999999999999</v>
      </c>
      <c r="P15">
        <v>-0.9</v>
      </c>
      <c r="Q15">
        <v>-0.1</v>
      </c>
      <c r="R15" s="54">
        <v>4.1666666666666701E-3</v>
      </c>
      <c r="T15" s="93"/>
      <c r="U15" s="96"/>
      <c r="V15" s="92" t="str">
        <f t="shared" si="0"/>
        <v/>
      </c>
      <c r="W15" s="96"/>
      <c r="X15" s="422"/>
      <c r="Y15" s="293"/>
      <c r="Z15" s="310"/>
      <c r="AB15" s="53"/>
      <c r="AC15" s="5">
        <v>4</v>
      </c>
      <c r="AD15" s="54">
        <v>4.1666666666666701E-3</v>
      </c>
      <c r="AF15" s="309"/>
      <c r="AG15" s="329" t="s">
        <v>6</v>
      </c>
      <c r="AH15" s="336"/>
      <c r="AI15" s="337" t="s">
        <v>66</v>
      </c>
      <c r="AJ15" s="336"/>
      <c r="AL15" s="364">
        <v>0.1</v>
      </c>
      <c r="AM15" s="5">
        <v>94</v>
      </c>
      <c r="AN15" s="5">
        <v>-0.9</v>
      </c>
      <c r="AO15" s="363">
        <v>0.1</v>
      </c>
      <c r="AP15" s="5">
        <v>2.2000000000000002</v>
      </c>
      <c r="AQ15" s="5">
        <v>2.9</v>
      </c>
      <c r="AR15" s="5">
        <v>1023.8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>
        <v>0.1</v>
      </c>
      <c r="AY15">
        <v>162.69999999999999</v>
      </c>
      <c r="AZ15">
        <v>-1.3</v>
      </c>
      <c r="BA15">
        <v>-0.8</v>
      </c>
      <c r="BB15" s="55">
        <v>4.1666666666666701E-3</v>
      </c>
    </row>
    <row r="16" spans="2:55" x14ac:dyDescent="0.25">
      <c r="B16">
        <v>0.1</v>
      </c>
      <c r="C16">
        <v>94</v>
      </c>
      <c r="D16">
        <v>-0.9</v>
      </c>
      <c r="E16">
        <v>0.1</v>
      </c>
      <c r="F16">
        <v>0</v>
      </c>
      <c r="G16">
        <v>0</v>
      </c>
      <c r="H16">
        <v>1025.9000000000001</v>
      </c>
      <c r="I16">
        <v>0</v>
      </c>
      <c r="J16">
        <v>0</v>
      </c>
      <c r="K16">
        <v>0</v>
      </c>
      <c r="L16">
        <v>0</v>
      </c>
      <c r="M16">
        <v>0</v>
      </c>
      <c r="N16">
        <v>0.1</v>
      </c>
      <c r="O16">
        <v>162.69999999999999</v>
      </c>
      <c r="P16">
        <v>-0.9</v>
      </c>
      <c r="Q16">
        <v>-0.1</v>
      </c>
      <c r="R16" s="54">
        <v>4.8611111111111103E-3</v>
      </c>
      <c r="T16" s="93"/>
      <c r="U16" s="96"/>
      <c r="V16" s="92" t="str">
        <f t="shared" si="0"/>
        <v/>
      </c>
      <c r="W16" s="96"/>
      <c r="X16" s="422"/>
      <c r="Y16" s="293"/>
      <c r="Z16" s="310"/>
      <c r="AB16" s="53"/>
      <c r="AC16" s="5"/>
      <c r="AD16" s="54">
        <v>4.8611111111111103E-3</v>
      </c>
      <c r="AF16" s="311" t="s">
        <v>99</v>
      </c>
      <c r="AG16" s="330" t="s">
        <v>6</v>
      </c>
      <c r="AH16" s="338"/>
      <c r="AI16" s="339" t="s">
        <v>143</v>
      </c>
      <c r="AJ16" s="338"/>
      <c r="AL16" s="364">
        <v>0.1</v>
      </c>
      <c r="AM16" s="5">
        <v>94</v>
      </c>
      <c r="AN16" s="5">
        <v>-0.9</v>
      </c>
      <c r="AO16" s="363">
        <v>0.1</v>
      </c>
      <c r="AP16" s="5">
        <v>0</v>
      </c>
      <c r="AQ16" s="5">
        <v>1.8</v>
      </c>
      <c r="AR16" s="5">
        <v>1023.7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>
        <v>0.1</v>
      </c>
      <c r="AY16">
        <v>162.69999999999999</v>
      </c>
      <c r="AZ16">
        <v>-1.3</v>
      </c>
      <c r="BA16">
        <v>-0.8</v>
      </c>
      <c r="BB16" s="55">
        <v>4.8611111111111103E-3</v>
      </c>
    </row>
    <row r="17" spans="2:54" x14ac:dyDescent="0.25">
      <c r="B17">
        <v>0.1</v>
      </c>
      <c r="C17">
        <v>94</v>
      </c>
      <c r="D17">
        <v>-0.9</v>
      </c>
      <c r="E17">
        <v>0.1</v>
      </c>
      <c r="F17">
        <v>0</v>
      </c>
      <c r="G17">
        <v>1.8</v>
      </c>
      <c r="H17">
        <v>1025.7</v>
      </c>
      <c r="I17">
        <v>0</v>
      </c>
      <c r="J17">
        <v>0</v>
      </c>
      <c r="K17">
        <v>0</v>
      </c>
      <c r="L17">
        <v>0</v>
      </c>
      <c r="M17">
        <v>0</v>
      </c>
      <c r="N17">
        <v>0.1</v>
      </c>
      <c r="O17">
        <v>162.69999999999999</v>
      </c>
      <c r="P17">
        <v>-0.9</v>
      </c>
      <c r="Q17">
        <v>-0.2</v>
      </c>
      <c r="R17" s="54">
        <v>5.5555555555555601E-3</v>
      </c>
      <c r="T17" s="93"/>
      <c r="U17" s="96"/>
      <c r="V17" s="92" t="str">
        <f t="shared" si="0"/>
        <v/>
      </c>
      <c r="W17" s="96"/>
      <c r="X17" s="422"/>
      <c r="Y17" s="293"/>
      <c r="Z17" s="310"/>
      <c r="AB17" s="53"/>
      <c r="AC17" s="5">
        <v>5</v>
      </c>
      <c r="AD17" s="54">
        <v>5.5555555555555601E-3</v>
      </c>
      <c r="AF17" s="311" t="s">
        <v>19</v>
      </c>
      <c r="AG17" s="330" t="s">
        <v>6</v>
      </c>
      <c r="AH17" s="338"/>
      <c r="AI17" s="339" t="s">
        <v>144</v>
      </c>
      <c r="AJ17" s="338"/>
      <c r="AL17" s="364">
        <v>0.1</v>
      </c>
      <c r="AM17" s="5">
        <v>94</v>
      </c>
      <c r="AN17" s="5">
        <v>-0.9</v>
      </c>
      <c r="AO17" s="363">
        <v>0.1</v>
      </c>
      <c r="AP17" s="5">
        <v>2.5</v>
      </c>
      <c r="AQ17" s="5">
        <v>2.9</v>
      </c>
      <c r="AR17" s="5">
        <v>1023.9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>
        <v>0.1</v>
      </c>
      <c r="AY17">
        <v>162.69999999999999</v>
      </c>
      <c r="AZ17">
        <v>-1.4</v>
      </c>
      <c r="BA17">
        <v>-0.8</v>
      </c>
      <c r="BB17" s="55">
        <v>5.5555555555555601E-3</v>
      </c>
    </row>
    <row r="18" spans="2:54" x14ac:dyDescent="0.25">
      <c r="B18">
        <v>0.1</v>
      </c>
      <c r="C18">
        <v>94</v>
      </c>
      <c r="D18">
        <v>-0.9</v>
      </c>
      <c r="E18">
        <v>0.1</v>
      </c>
      <c r="F18">
        <v>0</v>
      </c>
      <c r="G18">
        <v>0</v>
      </c>
      <c r="H18">
        <v>1025.7</v>
      </c>
      <c r="I18">
        <v>0</v>
      </c>
      <c r="J18">
        <v>0</v>
      </c>
      <c r="K18">
        <v>0</v>
      </c>
      <c r="L18">
        <v>0</v>
      </c>
      <c r="M18">
        <v>0</v>
      </c>
      <c r="N18">
        <v>0.1</v>
      </c>
      <c r="O18">
        <v>162.69999999999999</v>
      </c>
      <c r="P18">
        <v>-0.9</v>
      </c>
      <c r="Q18">
        <v>-0.2</v>
      </c>
      <c r="R18" s="54">
        <v>6.2500000000000003E-3</v>
      </c>
      <c r="T18" s="93"/>
      <c r="U18" s="96"/>
      <c r="V18" s="92" t="str">
        <f t="shared" si="0"/>
        <v/>
      </c>
      <c r="W18" s="96"/>
      <c r="X18" s="422"/>
      <c r="Y18" s="293"/>
      <c r="Z18" s="310"/>
      <c r="AC18" s="5"/>
      <c r="AD18" s="54">
        <v>6.2500000000000003E-3</v>
      </c>
      <c r="AL18" s="364">
        <v>0.1</v>
      </c>
      <c r="AM18" s="5">
        <v>94</v>
      </c>
      <c r="AN18" s="5">
        <v>-0.9</v>
      </c>
      <c r="AO18" s="363">
        <v>0.1</v>
      </c>
      <c r="AQ18" s="5">
        <v>2.2000000000000002</v>
      </c>
      <c r="AR18" s="5">
        <v>1023.8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>
        <v>0.1</v>
      </c>
      <c r="AY18">
        <v>162.69999999999999</v>
      </c>
      <c r="AZ18">
        <v>-1.4</v>
      </c>
      <c r="BA18">
        <v>-0.8</v>
      </c>
      <c r="BB18" s="55">
        <v>6.2500000000000003E-3</v>
      </c>
    </row>
    <row r="19" spans="2:54" x14ac:dyDescent="0.25">
      <c r="B19">
        <v>0.1</v>
      </c>
      <c r="C19">
        <v>94</v>
      </c>
      <c r="D19">
        <v>-0.9</v>
      </c>
      <c r="E19">
        <v>0.1</v>
      </c>
      <c r="F19">
        <v>0</v>
      </c>
      <c r="G19">
        <v>0</v>
      </c>
      <c r="H19">
        <v>1025.9000000000001</v>
      </c>
      <c r="I19">
        <v>0</v>
      </c>
      <c r="J19">
        <v>0</v>
      </c>
      <c r="K19">
        <v>0</v>
      </c>
      <c r="L19">
        <v>0</v>
      </c>
      <c r="M19">
        <v>0</v>
      </c>
      <c r="N19">
        <v>0.1</v>
      </c>
      <c r="O19">
        <v>162.69999999999999</v>
      </c>
      <c r="P19">
        <v>-0.9</v>
      </c>
      <c r="Q19">
        <v>-0.2</v>
      </c>
      <c r="R19" s="54">
        <v>6.9444444444444397E-3</v>
      </c>
      <c r="T19" s="93"/>
      <c r="U19" s="96"/>
      <c r="V19" s="92" t="str">
        <f t="shared" si="0"/>
        <v/>
      </c>
      <c r="W19" s="96"/>
      <c r="X19" s="422"/>
      <c r="Y19" s="293"/>
      <c r="AC19" s="5">
        <v>6</v>
      </c>
      <c r="AD19" s="54">
        <v>6.9444444444444397E-3</v>
      </c>
      <c r="AG19" s="312"/>
      <c r="AH19" s="312" t="s">
        <v>87</v>
      </c>
      <c r="AL19" s="364">
        <v>0.1</v>
      </c>
      <c r="AM19" s="5">
        <v>94</v>
      </c>
      <c r="AN19" s="5">
        <v>-0.9</v>
      </c>
      <c r="AO19" s="363">
        <v>0.1</v>
      </c>
      <c r="AP19" s="5">
        <v>0</v>
      </c>
      <c r="AQ19" s="5">
        <v>2.2000000000000002</v>
      </c>
      <c r="AR19" s="5">
        <v>1023.8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>
        <v>0.1</v>
      </c>
      <c r="AY19">
        <v>162.69999999999999</v>
      </c>
      <c r="AZ19">
        <v>-1.3</v>
      </c>
      <c r="BA19">
        <v>-0.8</v>
      </c>
      <c r="BB19" s="55">
        <v>6.9444444444444397E-3</v>
      </c>
    </row>
    <row r="20" spans="2:54" x14ac:dyDescent="0.25">
      <c r="B20">
        <v>0.1</v>
      </c>
      <c r="C20">
        <v>94</v>
      </c>
      <c r="D20">
        <v>-0.9</v>
      </c>
      <c r="E20">
        <v>0.1</v>
      </c>
      <c r="F20">
        <v>0</v>
      </c>
      <c r="G20">
        <v>1.8</v>
      </c>
      <c r="H20">
        <v>1025.7</v>
      </c>
      <c r="I20">
        <v>0</v>
      </c>
      <c r="J20">
        <v>0</v>
      </c>
      <c r="K20">
        <v>0</v>
      </c>
      <c r="L20">
        <v>0</v>
      </c>
      <c r="M20">
        <v>0</v>
      </c>
      <c r="N20">
        <v>0.1</v>
      </c>
      <c r="O20">
        <v>162.69999999999999</v>
      </c>
      <c r="P20">
        <v>-1</v>
      </c>
      <c r="Q20">
        <v>-0.2</v>
      </c>
      <c r="R20" s="54">
        <v>7.6388888888888904E-3</v>
      </c>
      <c r="T20" s="93"/>
      <c r="U20" s="96"/>
      <c r="V20" s="92" t="str">
        <f t="shared" si="0"/>
        <v/>
      </c>
      <c r="W20" s="96"/>
      <c r="X20" s="422"/>
      <c r="AC20" s="5"/>
      <c r="AD20" s="54">
        <v>7.6388888888888904E-3</v>
      </c>
      <c r="AF20" s="312" t="s">
        <v>26</v>
      </c>
      <c r="AG20" s="324" t="s">
        <v>79</v>
      </c>
      <c r="AH20" s="312">
        <v>60</v>
      </c>
      <c r="AL20" s="364">
        <v>0.1</v>
      </c>
      <c r="AM20" s="5">
        <v>94</v>
      </c>
      <c r="AN20" s="5">
        <v>-0.9</v>
      </c>
      <c r="AO20" s="363">
        <v>0.1</v>
      </c>
      <c r="AP20" s="5">
        <v>0</v>
      </c>
      <c r="AQ20" s="5">
        <v>1.8</v>
      </c>
      <c r="AR20" s="5">
        <v>1023.8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>
        <v>0.1</v>
      </c>
      <c r="AY20">
        <v>162.69999999999999</v>
      </c>
      <c r="AZ20">
        <v>-1.3</v>
      </c>
      <c r="BA20">
        <v>-0.8</v>
      </c>
      <c r="BB20" s="55">
        <v>7.6388888888888904E-3</v>
      </c>
    </row>
    <row r="21" spans="2:54" x14ac:dyDescent="0.25">
      <c r="B21">
        <v>0.1</v>
      </c>
      <c r="C21">
        <v>94</v>
      </c>
      <c r="D21">
        <v>-0.9</v>
      </c>
      <c r="E21">
        <v>0.1</v>
      </c>
      <c r="F21">
        <v>0</v>
      </c>
      <c r="G21">
        <v>0</v>
      </c>
      <c r="H21">
        <v>1025.9000000000001</v>
      </c>
      <c r="I21">
        <v>0</v>
      </c>
      <c r="J21">
        <v>0</v>
      </c>
      <c r="K21">
        <v>0</v>
      </c>
      <c r="L21">
        <v>0</v>
      </c>
      <c r="M21">
        <v>0</v>
      </c>
      <c r="N21">
        <v>0.1</v>
      </c>
      <c r="O21">
        <v>162.69999999999999</v>
      </c>
      <c r="P21">
        <v>-1</v>
      </c>
      <c r="Q21">
        <v>-0.2</v>
      </c>
      <c r="R21" s="54">
        <v>8.3333333333333297E-3</v>
      </c>
      <c r="T21" s="93"/>
      <c r="U21" s="96"/>
      <c r="V21" s="92" t="str">
        <f t="shared" si="0"/>
        <v/>
      </c>
      <c r="W21" s="96"/>
      <c r="X21" s="423"/>
      <c r="Y21" s="333"/>
      <c r="Z21" s="5"/>
      <c r="AC21" s="5">
        <v>7</v>
      </c>
      <c r="AD21" s="54">
        <v>8.3333333333333297E-3</v>
      </c>
      <c r="AF21" s="325"/>
      <c r="AG21" s="324" t="s">
        <v>80</v>
      </c>
      <c r="AH21" s="312">
        <f>60+AH20</f>
        <v>120</v>
      </c>
      <c r="AL21" s="364">
        <v>0.1</v>
      </c>
      <c r="AM21" s="5">
        <v>94</v>
      </c>
      <c r="AN21" s="5">
        <v>-0.9</v>
      </c>
      <c r="AO21" s="363">
        <v>0.1</v>
      </c>
      <c r="AP21" s="5">
        <v>2.5</v>
      </c>
      <c r="AQ21" s="5">
        <v>3.2</v>
      </c>
      <c r="AR21" s="5">
        <v>1023.8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>
        <v>0.1</v>
      </c>
      <c r="AY21">
        <v>162.69999999999999</v>
      </c>
      <c r="AZ21">
        <v>-1.3</v>
      </c>
      <c r="BA21">
        <v>-0.9</v>
      </c>
      <c r="BB21" s="55">
        <v>8.3333333333333297E-3</v>
      </c>
    </row>
    <row r="22" spans="2:54" x14ac:dyDescent="0.25">
      <c r="B22">
        <v>0.2</v>
      </c>
      <c r="C22">
        <v>94</v>
      </c>
      <c r="D22">
        <v>-0.8</v>
      </c>
      <c r="E22">
        <v>0.2</v>
      </c>
      <c r="F22">
        <v>0</v>
      </c>
      <c r="G22">
        <v>0</v>
      </c>
      <c r="H22">
        <v>1025.7</v>
      </c>
      <c r="I22">
        <v>0</v>
      </c>
      <c r="J22">
        <v>0</v>
      </c>
      <c r="K22">
        <v>0</v>
      </c>
      <c r="L22">
        <v>0</v>
      </c>
      <c r="M22">
        <v>0</v>
      </c>
      <c r="N22">
        <v>0.1</v>
      </c>
      <c r="O22">
        <v>162.69999999999999</v>
      </c>
      <c r="P22">
        <v>-1</v>
      </c>
      <c r="Q22">
        <v>-0.3</v>
      </c>
      <c r="R22" s="54">
        <v>9.0277777777777804E-3</v>
      </c>
      <c r="T22" s="93"/>
      <c r="U22" s="96"/>
      <c r="V22" s="92" t="str">
        <f t="shared" si="0"/>
        <v/>
      </c>
      <c r="W22" s="96"/>
      <c r="X22" s="423"/>
      <c r="Y22" s="333"/>
      <c r="AC22" s="5"/>
      <c r="AD22" s="54">
        <v>9.0277777777777804E-3</v>
      </c>
      <c r="AF22" s="325"/>
      <c r="AG22" s="324" t="s">
        <v>81</v>
      </c>
      <c r="AH22" s="312">
        <f t="shared" ref="AH22:AH34" si="2">AH21+$AH$20</f>
        <v>180</v>
      </c>
      <c r="AL22" s="364">
        <v>0.2</v>
      </c>
      <c r="AM22" s="5">
        <v>94</v>
      </c>
      <c r="AN22" s="5">
        <v>-0.8</v>
      </c>
      <c r="AO22" s="363">
        <v>0.2</v>
      </c>
      <c r="AP22" s="5">
        <v>2.2000000000000002</v>
      </c>
      <c r="AQ22" s="5">
        <v>3.6</v>
      </c>
      <c r="AR22" s="5">
        <v>1023.9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>
        <v>0.1</v>
      </c>
      <c r="AY22">
        <v>162.69999999999999</v>
      </c>
      <c r="AZ22">
        <v>-1.4</v>
      </c>
      <c r="BA22">
        <v>-0.9</v>
      </c>
      <c r="BB22" s="55">
        <v>9.0277777777777804E-3</v>
      </c>
    </row>
    <row r="23" spans="2:54" x14ac:dyDescent="0.25">
      <c r="B23">
        <v>0.2</v>
      </c>
      <c r="C23">
        <v>94</v>
      </c>
      <c r="D23">
        <v>-0.8</v>
      </c>
      <c r="E23">
        <v>0.2</v>
      </c>
      <c r="F23">
        <v>0</v>
      </c>
      <c r="G23">
        <v>1.8</v>
      </c>
      <c r="H23">
        <v>1025.9000000000001</v>
      </c>
      <c r="I23">
        <v>0</v>
      </c>
      <c r="J23">
        <v>0</v>
      </c>
      <c r="K23">
        <v>0</v>
      </c>
      <c r="L23">
        <v>0</v>
      </c>
      <c r="M23">
        <v>0</v>
      </c>
      <c r="N23">
        <v>0.1</v>
      </c>
      <c r="O23">
        <v>162.69999999999999</v>
      </c>
      <c r="P23">
        <v>-1</v>
      </c>
      <c r="Q23">
        <v>-0.3</v>
      </c>
      <c r="R23" s="54">
        <v>9.7222222222222206E-3</v>
      </c>
      <c r="T23" s="93"/>
      <c r="U23" s="96"/>
      <c r="V23" s="92" t="str">
        <f t="shared" si="0"/>
        <v/>
      </c>
      <c r="W23" s="96"/>
      <c r="X23" s="93"/>
      <c r="Y23" s="333"/>
      <c r="Z23" s="310"/>
      <c r="AA23"/>
      <c r="AC23" s="5">
        <v>8</v>
      </c>
      <c r="AD23" s="54">
        <v>9.7222222222222206E-3</v>
      </c>
      <c r="AF23" s="325"/>
      <c r="AG23" s="324" t="s">
        <v>82</v>
      </c>
      <c r="AH23" s="312">
        <f t="shared" si="2"/>
        <v>240</v>
      </c>
      <c r="AL23" s="364">
        <v>0.2</v>
      </c>
      <c r="AM23" s="5">
        <v>94</v>
      </c>
      <c r="AN23" s="5">
        <v>-0.8</v>
      </c>
      <c r="AO23" s="363">
        <v>0.2</v>
      </c>
      <c r="AP23" s="5">
        <v>2.2000000000000002</v>
      </c>
      <c r="AQ23" s="5">
        <v>3.2</v>
      </c>
      <c r="AR23" s="5">
        <v>1023.8</v>
      </c>
      <c r="AS23" s="5">
        <v>0</v>
      </c>
      <c r="AT23" s="5">
        <v>0</v>
      </c>
      <c r="AU23" s="5">
        <v>0</v>
      </c>
      <c r="AV23" s="5">
        <v>0</v>
      </c>
      <c r="AW23" s="5">
        <v>0</v>
      </c>
      <c r="AX23">
        <v>0.1</v>
      </c>
      <c r="AY23">
        <v>162.69999999999999</v>
      </c>
      <c r="AZ23">
        <v>-1.3</v>
      </c>
      <c r="BA23">
        <v>-0.9</v>
      </c>
      <c r="BB23" s="55">
        <v>9.7222222222222206E-3</v>
      </c>
    </row>
    <row r="24" spans="2:54" x14ac:dyDescent="0.25">
      <c r="B24">
        <v>0.1</v>
      </c>
      <c r="C24">
        <v>94</v>
      </c>
      <c r="D24">
        <v>-0.9</v>
      </c>
      <c r="E24">
        <v>0.1</v>
      </c>
      <c r="F24">
        <v>2.2000000000000002</v>
      </c>
      <c r="G24">
        <v>2.2000000000000002</v>
      </c>
      <c r="H24">
        <v>1025.7</v>
      </c>
      <c r="I24">
        <v>0</v>
      </c>
      <c r="J24">
        <v>0</v>
      </c>
      <c r="K24">
        <v>0</v>
      </c>
      <c r="L24">
        <v>0</v>
      </c>
      <c r="M24">
        <v>0</v>
      </c>
      <c r="N24">
        <v>0.1</v>
      </c>
      <c r="O24">
        <v>162.69999999999999</v>
      </c>
      <c r="P24">
        <v>-1.1000000000000001</v>
      </c>
      <c r="Q24">
        <v>-0.3</v>
      </c>
      <c r="R24" s="54">
        <v>1.0416666666666701E-2</v>
      </c>
      <c r="T24" s="93"/>
      <c r="U24" s="96"/>
      <c r="V24" s="92" t="str">
        <f t="shared" si="0"/>
        <v/>
      </c>
      <c r="W24" s="96"/>
      <c r="X24" s="93"/>
      <c r="Y24" s="333"/>
      <c r="Z24" s="310"/>
      <c r="AA24"/>
      <c r="AC24" s="5"/>
      <c r="AD24" s="54">
        <v>1.0416666666666701E-2</v>
      </c>
      <c r="AF24" s="325"/>
      <c r="AG24" s="324" t="s">
        <v>83</v>
      </c>
      <c r="AH24" s="312">
        <f t="shared" si="2"/>
        <v>300</v>
      </c>
      <c r="AL24" s="364">
        <v>0.1</v>
      </c>
      <c r="AM24" s="5">
        <v>94</v>
      </c>
      <c r="AN24" s="5">
        <v>-0.9</v>
      </c>
      <c r="AO24" s="363">
        <v>0.1</v>
      </c>
      <c r="AP24" s="5">
        <v>2.2000000000000002</v>
      </c>
      <c r="AQ24" s="5">
        <v>2.2000000000000002</v>
      </c>
      <c r="AR24" s="5">
        <v>1023.9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>
        <v>0.1</v>
      </c>
      <c r="AY24">
        <v>162.69999999999999</v>
      </c>
      <c r="AZ24">
        <v>-1.3</v>
      </c>
      <c r="BA24">
        <v>-0.8</v>
      </c>
      <c r="BB24" s="55">
        <v>1.0416666666666701E-2</v>
      </c>
    </row>
    <row r="25" spans="2:54" x14ac:dyDescent="0.25">
      <c r="B25">
        <v>0.1</v>
      </c>
      <c r="C25">
        <v>94</v>
      </c>
      <c r="D25">
        <v>-0.9</v>
      </c>
      <c r="E25">
        <v>0.1</v>
      </c>
      <c r="F25">
        <v>0</v>
      </c>
      <c r="G25">
        <v>0</v>
      </c>
      <c r="H25">
        <v>1025.5999999999999</v>
      </c>
      <c r="I25">
        <v>0</v>
      </c>
      <c r="J25">
        <v>0</v>
      </c>
      <c r="K25">
        <v>0</v>
      </c>
      <c r="L25">
        <v>0</v>
      </c>
      <c r="M25">
        <v>0</v>
      </c>
      <c r="N25">
        <v>0.1</v>
      </c>
      <c r="O25">
        <v>162.69999999999999</v>
      </c>
      <c r="P25">
        <v>-1.1000000000000001</v>
      </c>
      <c r="Q25">
        <v>-0.3</v>
      </c>
      <c r="R25" s="54">
        <v>1.1111111111111099E-2</v>
      </c>
      <c r="T25" s="93"/>
      <c r="U25" s="96"/>
      <c r="V25" s="92" t="str">
        <f t="shared" si="0"/>
        <v/>
      </c>
      <c r="W25" s="96"/>
      <c r="X25" s="93"/>
      <c r="Y25" s="257"/>
      <c r="Z25" s="310"/>
      <c r="AA25"/>
      <c r="AC25" s="5">
        <v>9</v>
      </c>
      <c r="AD25" s="54">
        <v>1.1111111111111099E-2</v>
      </c>
      <c r="AF25" s="325"/>
      <c r="AG25" s="324" t="s">
        <v>84</v>
      </c>
      <c r="AH25" s="312">
        <f t="shared" si="2"/>
        <v>360</v>
      </c>
      <c r="AL25" s="364">
        <v>0.1</v>
      </c>
      <c r="AM25" s="5">
        <v>94</v>
      </c>
      <c r="AN25" s="5">
        <v>-0.9</v>
      </c>
      <c r="AO25" s="363">
        <v>0.1</v>
      </c>
      <c r="AP25" s="5">
        <v>0</v>
      </c>
      <c r="AQ25" s="5">
        <v>2.9</v>
      </c>
      <c r="AR25" s="5">
        <v>1023.9</v>
      </c>
      <c r="AS25" s="5">
        <v>0</v>
      </c>
      <c r="AT25" s="5">
        <v>0</v>
      </c>
      <c r="AU25" s="5">
        <v>0</v>
      </c>
      <c r="AV25" s="5">
        <v>0</v>
      </c>
      <c r="AW25" s="5">
        <v>0</v>
      </c>
      <c r="AX25">
        <v>0.1</v>
      </c>
      <c r="AY25">
        <v>162.69999999999999</v>
      </c>
      <c r="AZ25">
        <v>-1.3</v>
      </c>
      <c r="BA25">
        <v>-0.8</v>
      </c>
      <c r="BB25" s="55">
        <v>1.1111111111111099E-2</v>
      </c>
    </row>
    <row r="26" spans="2:54" x14ac:dyDescent="0.25">
      <c r="B26">
        <v>0.1</v>
      </c>
      <c r="C26">
        <v>94</v>
      </c>
      <c r="D26">
        <v>-0.9</v>
      </c>
      <c r="E26">
        <v>0.1</v>
      </c>
      <c r="F26">
        <v>0</v>
      </c>
      <c r="G26">
        <v>2.2000000000000002</v>
      </c>
      <c r="H26">
        <v>1025.7</v>
      </c>
      <c r="I26">
        <v>0</v>
      </c>
      <c r="J26">
        <v>0</v>
      </c>
      <c r="K26">
        <v>0</v>
      </c>
      <c r="L26">
        <v>0</v>
      </c>
      <c r="M26">
        <v>0</v>
      </c>
      <c r="N26">
        <v>0.1</v>
      </c>
      <c r="O26">
        <v>162.69999999999999</v>
      </c>
      <c r="P26">
        <v>-1.1000000000000001</v>
      </c>
      <c r="Q26">
        <v>-0.4</v>
      </c>
      <c r="R26" s="54">
        <v>1.18055555555556E-2</v>
      </c>
      <c r="T26" s="93"/>
      <c r="U26" s="96"/>
      <c r="V26" s="92" t="str">
        <f t="shared" si="0"/>
        <v/>
      </c>
      <c r="W26" s="96"/>
      <c r="X26" s="93"/>
      <c r="Y26" s="333"/>
      <c r="Z26" s="310"/>
      <c r="AA26"/>
      <c r="AC26" s="5"/>
      <c r="AD26" s="54">
        <v>1.18055555555556E-2</v>
      </c>
      <c r="AF26" s="325"/>
      <c r="AG26" s="324" t="s">
        <v>85</v>
      </c>
      <c r="AH26" s="312">
        <f t="shared" si="2"/>
        <v>420</v>
      </c>
      <c r="AL26" s="364">
        <v>0.1</v>
      </c>
      <c r="AM26" s="5">
        <v>94</v>
      </c>
      <c r="AN26" s="5">
        <v>-0.9</v>
      </c>
      <c r="AO26" s="363">
        <v>0.1</v>
      </c>
      <c r="AP26" s="5">
        <v>0</v>
      </c>
      <c r="AQ26" s="5">
        <v>2.5</v>
      </c>
      <c r="AR26" s="5">
        <v>1024</v>
      </c>
      <c r="AS26" s="5">
        <v>0</v>
      </c>
      <c r="AT26" s="5">
        <v>0</v>
      </c>
      <c r="AU26" s="5">
        <v>0</v>
      </c>
      <c r="AV26" s="5">
        <v>0</v>
      </c>
      <c r="AW26" s="5">
        <v>0</v>
      </c>
      <c r="AX26">
        <v>0.1</v>
      </c>
      <c r="AY26">
        <v>162.69999999999999</v>
      </c>
      <c r="AZ26">
        <v>-1.3</v>
      </c>
      <c r="BA26">
        <v>-0.8</v>
      </c>
      <c r="BB26" s="55">
        <v>1.18055555555556E-2</v>
      </c>
    </row>
    <row r="27" spans="2:54" x14ac:dyDescent="0.25">
      <c r="B27">
        <v>0.1</v>
      </c>
      <c r="C27">
        <v>94</v>
      </c>
      <c r="D27">
        <v>-0.9</v>
      </c>
      <c r="E27">
        <v>0.1</v>
      </c>
      <c r="F27">
        <v>0</v>
      </c>
      <c r="G27">
        <v>2.2000000000000002</v>
      </c>
      <c r="H27">
        <v>1025.8</v>
      </c>
      <c r="I27">
        <v>0</v>
      </c>
      <c r="J27">
        <v>0</v>
      </c>
      <c r="K27">
        <v>0</v>
      </c>
      <c r="L27">
        <v>0</v>
      </c>
      <c r="M27">
        <v>0</v>
      </c>
      <c r="N27">
        <v>0.1</v>
      </c>
      <c r="O27">
        <v>162.69999999999999</v>
      </c>
      <c r="P27">
        <v>-1.1000000000000001</v>
      </c>
      <c r="Q27">
        <v>-0.3</v>
      </c>
      <c r="R27" s="54">
        <v>1.2500000000000001E-2</v>
      </c>
      <c r="T27" s="93"/>
      <c r="U27" s="96"/>
      <c r="V27" s="92" t="str">
        <f t="shared" si="0"/>
        <v/>
      </c>
      <c r="W27" s="96"/>
      <c r="X27" s="93"/>
      <c r="Y27" s="333"/>
      <c r="Z27" s="310"/>
      <c r="AA27"/>
      <c r="AC27" s="5">
        <v>10</v>
      </c>
      <c r="AD27" s="54">
        <v>1.2500000000000001E-2</v>
      </c>
      <c r="AF27" s="325"/>
      <c r="AG27" s="324" t="s">
        <v>86</v>
      </c>
      <c r="AH27" s="312">
        <f t="shared" si="2"/>
        <v>480</v>
      </c>
      <c r="AL27" s="364">
        <v>0.1</v>
      </c>
      <c r="AM27" s="5">
        <v>94</v>
      </c>
      <c r="AN27" s="5">
        <v>-0.9</v>
      </c>
      <c r="AO27" s="363">
        <v>0.1</v>
      </c>
      <c r="AP27" s="5">
        <v>1.8</v>
      </c>
      <c r="AQ27" s="5">
        <v>2.2000000000000002</v>
      </c>
      <c r="AR27" s="5">
        <v>1024</v>
      </c>
      <c r="AS27" s="5">
        <v>0</v>
      </c>
      <c r="AT27" s="5">
        <v>0</v>
      </c>
      <c r="AU27" s="5">
        <v>0</v>
      </c>
      <c r="AV27" s="5">
        <v>0</v>
      </c>
      <c r="AW27" s="5">
        <v>0</v>
      </c>
      <c r="AX27">
        <v>0.1</v>
      </c>
      <c r="AY27">
        <v>162.69999999999999</v>
      </c>
      <c r="AZ27">
        <v>-1.3</v>
      </c>
      <c r="BA27">
        <v>-0.8</v>
      </c>
      <c r="BB27" s="55">
        <v>1.2500000000000001E-2</v>
      </c>
    </row>
    <row r="28" spans="2:54" x14ac:dyDescent="0.25">
      <c r="B28">
        <v>0.1</v>
      </c>
      <c r="C28">
        <v>94</v>
      </c>
      <c r="D28">
        <v>-0.9</v>
      </c>
      <c r="E28">
        <v>0.1</v>
      </c>
      <c r="F28">
        <v>0</v>
      </c>
      <c r="G28">
        <v>0</v>
      </c>
      <c r="H28">
        <v>1025.8</v>
      </c>
      <c r="I28">
        <v>0</v>
      </c>
      <c r="J28">
        <v>0</v>
      </c>
      <c r="K28">
        <v>0</v>
      </c>
      <c r="L28">
        <v>0</v>
      </c>
      <c r="M28">
        <v>0</v>
      </c>
      <c r="N28">
        <v>0.1</v>
      </c>
      <c r="O28">
        <v>162.69999999999999</v>
      </c>
      <c r="P28">
        <v>-1.1000000000000001</v>
      </c>
      <c r="Q28">
        <v>-0.4</v>
      </c>
      <c r="R28" s="54">
        <v>1.3194444444444399E-2</v>
      </c>
      <c r="T28" s="93"/>
      <c r="U28" s="96"/>
      <c r="V28" s="92" t="str">
        <f t="shared" si="0"/>
        <v/>
      </c>
      <c r="W28" s="96"/>
      <c r="X28" s="93"/>
      <c r="Y28" s="333"/>
      <c r="Z28" s="310"/>
      <c r="AA28"/>
      <c r="AC28" s="5"/>
      <c r="AD28" s="54">
        <v>1.3194444444444399E-2</v>
      </c>
      <c r="AF28" s="325"/>
      <c r="AG28" s="324" t="s">
        <v>91</v>
      </c>
      <c r="AH28" s="312">
        <f t="shared" si="2"/>
        <v>540</v>
      </c>
      <c r="AL28" s="364">
        <v>0.1</v>
      </c>
      <c r="AM28" s="5">
        <v>94</v>
      </c>
      <c r="AN28" s="5">
        <v>-0.9</v>
      </c>
      <c r="AO28" s="363">
        <v>0.1</v>
      </c>
      <c r="AP28" s="5">
        <v>0</v>
      </c>
      <c r="AQ28" s="5">
        <v>2.5</v>
      </c>
      <c r="AR28" s="5">
        <v>1023.9</v>
      </c>
      <c r="AS28" s="5">
        <v>0</v>
      </c>
      <c r="AT28" s="5">
        <v>0</v>
      </c>
      <c r="AU28" s="5">
        <v>0</v>
      </c>
      <c r="AV28" s="5">
        <v>0</v>
      </c>
      <c r="AW28" s="5">
        <v>0</v>
      </c>
      <c r="AX28">
        <v>0.1</v>
      </c>
      <c r="AY28">
        <v>162.69999999999999</v>
      </c>
      <c r="AZ28">
        <v>-1.3</v>
      </c>
      <c r="BA28">
        <v>-0.8</v>
      </c>
      <c r="BB28" s="55">
        <v>1.3194444444444399E-2</v>
      </c>
    </row>
    <row r="29" spans="2:54" x14ac:dyDescent="0.25">
      <c r="B29">
        <v>0</v>
      </c>
      <c r="C29">
        <v>94</v>
      </c>
      <c r="D29">
        <v>-0.9</v>
      </c>
      <c r="E29">
        <v>0</v>
      </c>
      <c r="F29">
        <v>0</v>
      </c>
      <c r="G29">
        <v>2.5</v>
      </c>
      <c r="H29">
        <v>1025.7</v>
      </c>
      <c r="I29">
        <v>0</v>
      </c>
      <c r="J29">
        <v>0</v>
      </c>
      <c r="K29">
        <v>0</v>
      </c>
      <c r="L29">
        <v>0</v>
      </c>
      <c r="M29">
        <v>0</v>
      </c>
      <c r="N29">
        <v>0.1</v>
      </c>
      <c r="O29">
        <v>162.69999999999999</v>
      </c>
      <c r="P29">
        <v>-1.1000000000000001</v>
      </c>
      <c r="Q29">
        <v>-0.4</v>
      </c>
      <c r="R29" s="54">
        <v>1.38888888888889E-2</v>
      </c>
      <c r="T29" s="93"/>
      <c r="U29" s="96"/>
      <c r="V29" s="92" t="str">
        <f t="shared" si="0"/>
        <v/>
      </c>
      <c r="W29" s="96"/>
      <c r="X29" s="93"/>
      <c r="Y29" s="333"/>
      <c r="Z29" s="310"/>
      <c r="AA29"/>
      <c r="AC29" s="5">
        <v>11</v>
      </c>
      <c r="AD29" s="54">
        <v>1.38888888888889E-2</v>
      </c>
      <c r="AF29" s="325"/>
      <c r="AG29" s="324" t="s">
        <v>92</v>
      </c>
      <c r="AH29" s="312">
        <f t="shared" si="2"/>
        <v>600</v>
      </c>
      <c r="AL29" s="364">
        <v>0</v>
      </c>
      <c r="AM29" s="5">
        <v>94</v>
      </c>
      <c r="AN29" s="5">
        <v>-0.9</v>
      </c>
      <c r="AO29" s="363">
        <v>0</v>
      </c>
      <c r="AP29" s="5">
        <v>4.7</v>
      </c>
      <c r="AQ29" s="5">
        <v>5</v>
      </c>
      <c r="AR29" s="5">
        <v>1024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>
        <v>0.1</v>
      </c>
      <c r="AY29">
        <v>162.69999999999999</v>
      </c>
      <c r="AZ29">
        <v>-1.3</v>
      </c>
      <c r="BA29">
        <v>-0.8</v>
      </c>
      <c r="BB29" s="55">
        <v>1.38888888888889E-2</v>
      </c>
    </row>
    <row r="30" spans="2:54" x14ac:dyDescent="0.25">
      <c r="B30">
        <v>0.1</v>
      </c>
      <c r="C30">
        <v>94</v>
      </c>
      <c r="D30">
        <v>-0.9</v>
      </c>
      <c r="E30">
        <v>0.1</v>
      </c>
      <c r="F30">
        <v>0</v>
      </c>
      <c r="G30">
        <v>0</v>
      </c>
      <c r="H30">
        <v>1025.8</v>
      </c>
      <c r="I30">
        <v>0</v>
      </c>
      <c r="J30">
        <v>0</v>
      </c>
      <c r="K30">
        <v>0</v>
      </c>
      <c r="L30">
        <v>0</v>
      </c>
      <c r="M30">
        <v>0</v>
      </c>
      <c r="N30">
        <v>0.1</v>
      </c>
      <c r="O30">
        <v>162.69999999999999</v>
      </c>
      <c r="P30">
        <v>-1.1000000000000001</v>
      </c>
      <c r="Q30">
        <v>-0.4</v>
      </c>
      <c r="R30" s="54">
        <v>1.4583333333333301E-2</v>
      </c>
      <c r="T30" s="93"/>
      <c r="U30" s="96"/>
      <c r="V30" s="92" t="str">
        <f t="shared" si="0"/>
        <v/>
      </c>
      <c r="W30" s="96"/>
      <c r="X30" s="93"/>
      <c r="Y30" s="333"/>
      <c r="Z30" s="310"/>
      <c r="AA30"/>
      <c r="AC30" s="5"/>
      <c r="AD30" s="54">
        <v>1.4583333333333301E-2</v>
      </c>
      <c r="AF30" s="325"/>
      <c r="AG30" s="324" t="s">
        <v>93</v>
      </c>
      <c r="AH30" s="312">
        <f t="shared" si="2"/>
        <v>660</v>
      </c>
      <c r="AL30" s="364">
        <v>0.1</v>
      </c>
      <c r="AM30" s="5">
        <v>94</v>
      </c>
      <c r="AN30" s="5">
        <v>-0.9</v>
      </c>
      <c r="AO30" s="363">
        <v>0.1</v>
      </c>
      <c r="AP30" s="5">
        <v>3.2</v>
      </c>
      <c r="AQ30" s="5">
        <v>4.3</v>
      </c>
      <c r="AR30" s="5">
        <v>1023.9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>
        <v>0.1</v>
      </c>
      <c r="AY30">
        <v>162.69999999999999</v>
      </c>
      <c r="AZ30">
        <v>-1.4</v>
      </c>
      <c r="BA30">
        <v>-0.8</v>
      </c>
      <c r="BB30" s="55">
        <v>1.4583333333333301E-2</v>
      </c>
    </row>
    <row r="31" spans="2:54" x14ac:dyDescent="0.25">
      <c r="B31">
        <v>0</v>
      </c>
      <c r="C31">
        <v>94</v>
      </c>
      <c r="D31">
        <v>-0.9</v>
      </c>
      <c r="E31">
        <v>0</v>
      </c>
      <c r="F31">
        <v>0</v>
      </c>
      <c r="G31">
        <v>0</v>
      </c>
      <c r="H31">
        <v>1025.7</v>
      </c>
      <c r="I31">
        <v>0</v>
      </c>
      <c r="J31">
        <v>0</v>
      </c>
      <c r="K31">
        <v>0</v>
      </c>
      <c r="L31">
        <v>0</v>
      </c>
      <c r="M31">
        <v>0</v>
      </c>
      <c r="N31">
        <v>0.1</v>
      </c>
      <c r="O31">
        <v>162.69999999999999</v>
      </c>
      <c r="P31">
        <v>-1.1000000000000001</v>
      </c>
      <c r="Q31">
        <v>-0.4</v>
      </c>
      <c r="R31" s="54">
        <v>1.52777777777778E-2</v>
      </c>
      <c r="T31" s="93"/>
      <c r="U31" s="96"/>
      <c r="V31" s="92" t="str">
        <f t="shared" si="0"/>
        <v/>
      </c>
      <c r="W31" s="96"/>
      <c r="X31" s="93"/>
      <c r="Y31" s="333"/>
      <c r="Z31" s="310"/>
      <c r="AA31"/>
      <c r="AC31" s="5">
        <v>12</v>
      </c>
      <c r="AD31" s="54">
        <v>1.52777777777778E-2</v>
      </c>
      <c r="AF31" s="325"/>
      <c r="AG31" s="324" t="s">
        <v>94</v>
      </c>
      <c r="AH31" s="312">
        <f t="shared" si="2"/>
        <v>720</v>
      </c>
      <c r="AL31" s="364">
        <v>0</v>
      </c>
      <c r="AM31" s="5">
        <v>94</v>
      </c>
      <c r="AN31" s="5">
        <v>-0.9</v>
      </c>
      <c r="AO31" s="363">
        <v>0</v>
      </c>
      <c r="AP31" s="5">
        <v>4.3</v>
      </c>
      <c r="AQ31" s="5">
        <v>4.7</v>
      </c>
      <c r="AR31" s="5">
        <v>1023.8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>
        <v>0.1</v>
      </c>
      <c r="AY31">
        <v>162.69999999999999</v>
      </c>
      <c r="AZ31">
        <v>-1.4</v>
      </c>
      <c r="BA31">
        <v>-0.8</v>
      </c>
      <c r="BB31" s="55">
        <v>1.52777777777778E-2</v>
      </c>
    </row>
    <row r="32" spans="2:54" x14ac:dyDescent="0.25">
      <c r="B32">
        <v>0</v>
      </c>
      <c r="C32">
        <v>94</v>
      </c>
      <c r="D32">
        <v>-0.9</v>
      </c>
      <c r="E32">
        <v>0</v>
      </c>
      <c r="F32">
        <v>0</v>
      </c>
      <c r="G32">
        <v>0</v>
      </c>
      <c r="H32">
        <v>1025.8</v>
      </c>
      <c r="I32">
        <v>0</v>
      </c>
      <c r="J32">
        <v>0</v>
      </c>
      <c r="K32">
        <v>0</v>
      </c>
      <c r="L32">
        <v>0</v>
      </c>
      <c r="M32">
        <v>0</v>
      </c>
      <c r="N32">
        <v>0.1</v>
      </c>
      <c r="O32">
        <v>162.69999999999999</v>
      </c>
      <c r="P32">
        <v>-1.1000000000000001</v>
      </c>
      <c r="Q32">
        <v>-0.4</v>
      </c>
      <c r="R32" s="54">
        <v>1.59722222222222E-2</v>
      </c>
      <c r="T32" s="93"/>
      <c r="U32" s="96"/>
      <c r="V32" s="92" t="str">
        <f t="shared" si="0"/>
        <v/>
      </c>
      <c r="W32" s="96"/>
      <c r="X32" s="93"/>
      <c r="Y32" s="333"/>
      <c r="Z32" s="310"/>
      <c r="AA32"/>
      <c r="AC32" s="5"/>
      <c r="AD32" s="54">
        <v>1.59722222222222E-2</v>
      </c>
      <c r="AF32" s="325"/>
      <c r="AG32" s="324" t="s">
        <v>95</v>
      </c>
      <c r="AH32" s="312">
        <f t="shared" si="2"/>
        <v>780</v>
      </c>
      <c r="AL32" s="364">
        <v>0</v>
      </c>
      <c r="AM32" s="5">
        <v>94</v>
      </c>
      <c r="AN32" s="5">
        <v>-0.9</v>
      </c>
      <c r="AO32" s="363">
        <v>0</v>
      </c>
      <c r="AP32" s="5">
        <v>3.6</v>
      </c>
      <c r="AQ32" s="5">
        <v>3.6</v>
      </c>
      <c r="AR32" s="5">
        <v>1024</v>
      </c>
      <c r="AS32" s="5">
        <v>0</v>
      </c>
      <c r="AT32" s="5">
        <v>0</v>
      </c>
      <c r="AU32" s="5">
        <v>0</v>
      </c>
      <c r="AV32" s="5">
        <v>0</v>
      </c>
      <c r="AW32" s="5">
        <v>0</v>
      </c>
      <c r="AX32">
        <v>0.1</v>
      </c>
      <c r="AY32">
        <v>162.69999999999999</v>
      </c>
      <c r="AZ32">
        <v>-1.3</v>
      </c>
      <c r="BA32">
        <v>-0.8</v>
      </c>
      <c r="BB32" s="55">
        <v>1.59722222222222E-2</v>
      </c>
    </row>
    <row r="33" spans="2:54" x14ac:dyDescent="0.25">
      <c r="B33">
        <v>0</v>
      </c>
      <c r="C33">
        <v>94</v>
      </c>
      <c r="D33">
        <v>-0.9</v>
      </c>
      <c r="E33">
        <v>0</v>
      </c>
      <c r="F33">
        <v>1.8</v>
      </c>
      <c r="G33">
        <v>1.8</v>
      </c>
      <c r="H33">
        <v>1025.8</v>
      </c>
      <c r="I33">
        <v>0</v>
      </c>
      <c r="J33">
        <v>0</v>
      </c>
      <c r="K33">
        <v>0</v>
      </c>
      <c r="L33">
        <v>0</v>
      </c>
      <c r="M33">
        <v>0</v>
      </c>
      <c r="N33">
        <v>0.1</v>
      </c>
      <c r="O33">
        <v>162.69999999999999</v>
      </c>
      <c r="P33">
        <v>-1.1000000000000001</v>
      </c>
      <c r="Q33">
        <v>-0.4</v>
      </c>
      <c r="R33" s="54">
        <v>1.6666666666666701E-2</v>
      </c>
      <c r="T33" s="93"/>
      <c r="U33" s="96"/>
      <c r="V33" s="92" t="str">
        <f t="shared" si="0"/>
        <v/>
      </c>
      <c r="W33" s="96"/>
      <c r="X33" s="93"/>
      <c r="Y33" s="333"/>
      <c r="Z33" s="310"/>
      <c r="AA33"/>
      <c r="AC33" s="5">
        <v>13</v>
      </c>
      <c r="AD33" s="54">
        <v>1.6666666666666701E-2</v>
      </c>
      <c r="AF33" s="325"/>
      <c r="AG33" s="324" t="s">
        <v>96</v>
      </c>
      <c r="AH33" s="312">
        <f t="shared" si="2"/>
        <v>840</v>
      </c>
      <c r="AI33" s="37"/>
      <c r="AJ33" s="5"/>
      <c r="AL33" s="364">
        <v>0</v>
      </c>
      <c r="AM33" s="5">
        <v>94</v>
      </c>
      <c r="AN33" s="5">
        <v>-0.9</v>
      </c>
      <c r="AO33" s="363">
        <v>0</v>
      </c>
      <c r="AP33" s="5">
        <v>0</v>
      </c>
      <c r="AQ33" s="5">
        <v>1.8</v>
      </c>
      <c r="AR33" s="5">
        <v>1023.9</v>
      </c>
      <c r="AS33" s="5">
        <v>0</v>
      </c>
      <c r="AT33" s="5">
        <v>0</v>
      </c>
      <c r="AU33" s="5">
        <v>0</v>
      </c>
      <c r="AV33" s="5">
        <v>0</v>
      </c>
      <c r="AW33" s="5">
        <v>0</v>
      </c>
      <c r="AX33">
        <v>0.1</v>
      </c>
      <c r="AY33">
        <v>162.69999999999999</v>
      </c>
      <c r="AZ33">
        <v>-1.3</v>
      </c>
      <c r="BA33">
        <v>-0.8</v>
      </c>
      <c r="BB33" s="55">
        <v>1.6666666666666701E-2</v>
      </c>
    </row>
    <row r="34" spans="2:54" x14ac:dyDescent="0.25">
      <c r="B34">
        <v>0</v>
      </c>
      <c r="C34">
        <v>94</v>
      </c>
      <c r="D34">
        <v>-0.9</v>
      </c>
      <c r="E34">
        <v>0</v>
      </c>
      <c r="F34">
        <v>0</v>
      </c>
      <c r="G34">
        <v>0</v>
      </c>
      <c r="H34">
        <v>1025.7</v>
      </c>
      <c r="I34">
        <v>0</v>
      </c>
      <c r="J34">
        <v>0</v>
      </c>
      <c r="K34">
        <v>0</v>
      </c>
      <c r="L34">
        <v>0</v>
      </c>
      <c r="M34">
        <v>0</v>
      </c>
      <c r="N34">
        <v>0.1</v>
      </c>
      <c r="O34">
        <v>162.69999999999999</v>
      </c>
      <c r="P34">
        <v>-1.1000000000000001</v>
      </c>
      <c r="Q34">
        <v>-0.4</v>
      </c>
      <c r="R34" s="54">
        <v>1.7361111111111101E-2</v>
      </c>
      <c r="T34" s="93"/>
      <c r="U34" s="96"/>
      <c r="V34" s="92" t="str">
        <f t="shared" si="0"/>
        <v/>
      </c>
      <c r="W34" s="96"/>
      <c r="X34" s="93"/>
      <c r="Y34" s="333"/>
      <c r="Z34" s="310"/>
      <c r="AA34"/>
      <c r="AC34" s="5"/>
      <c r="AD34" s="54">
        <v>1.7361111111111101E-2</v>
      </c>
      <c r="AF34" s="325"/>
      <c r="AG34" s="324" t="s">
        <v>139</v>
      </c>
      <c r="AH34" s="312">
        <f t="shared" si="2"/>
        <v>900</v>
      </c>
      <c r="AL34" s="364">
        <v>0</v>
      </c>
      <c r="AM34" s="5">
        <v>94</v>
      </c>
      <c r="AN34" s="5">
        <v>-0.9</v>
      </c>
      <c r="AO34" s="363">
        <v>0</v>
      </c>
      <c r="AP34" s="5">
        <v>0</v>
      </c>
      <c r="AQ34" s="5">
        <v>1.8</v>
      </c>
      <c r="AR34" s="5">
        <v>1024</v>
      </c>
      <c r="AS34" s="5">
        <v>0</v>
      </c>
      <c r="AT34" s="5">
        <v>0</v>
      </c>
      <c r="AU34" s="5">
        <v>0</v>
      </c>
      <c r="AV34" s="5">
        <v>0</v>
      </c>
      <c r="AW34" s="5">
        <v>0</v>
      </c>
      <c r="AX34">
        <v>0.1</v>
      </c>
      <c r="AY34">
        <v>162.69999999999999</v>
      </c>
      <c r="AZ34">
        <v>-1.3</v>
      </c>
      <c r="BA34">
        <v>-0.8</v>
      </c>
      <c r="BB34" s="55">
        <v>1.7361111111111101E-2</v>
      </c>
    </row>
    <row r="35" spans="2:54" x14ac:dyDescent="0.25">
      <c r="B35">
        <v>0</v>
      </c>
      <c r="C35">
        <v>94</v>
      </c>
      <c r="D35">
        <v>-0.9</v>
      </c>
      <c r="E35">
        <v>0</v>
      </c>
      <c r="F35">
        <v>1.8</v>
      </c>
      <c r="G35">
        <v>2.2000000000000002</v>
      </c>
      <c r="H35">
        <v>1025.7</v>
      </c>
      <c r="I35">
        <v>0</v>
      </c>
      <c r="J35">
        <v>0</v>
      </c>
      <c r="K35">
        <v>0</v>
      </c>
      <c r="L35">
        <v>0</v>
      </c>
      <c r="M35">
        <v>0</v>
      </c>
      <c r="N35">
        <v>0.1</v>
      </c>
      <c r="O35">
        <v>162.69999999999999</v>
      </c>
      <c r="P35">
        <v>-1.2</v>
      </c>
      <c r="Q35">
        <v>-0.4</v>
      </c>
      <c r="R35" s="54">
        <v>1.8055555555555599E-2</v>
      </c>
      <c r="T35" s="93"/>
      <c r="U35" s="96"/>
      <c r="V35" s="92" t="str">
        <f t="shared" si="0"/>
        <v/>
      </c>
      <c r="W35" s="96"/>
      <c r="X35" s="93"/>
      <c r="Y35" s="333"/>
      <c r="Z35" s="310"/>
      <c r="AA35"/>
      <c r="AC35" s="5">
        <v>14</v>
      </c>
      <c r="AD35" s="54">
        <v>1.8055555555555599E-2</v>
      </c>
      <c r="AH35" s="293"/>
      <c r="AJ35" s="53"/>
      <c r="AL35" s="364">
        <v>0</v>
      </c>
      <c r="AM35" s="5">
        <v>94</v>
      </c>
      <c r="AN35" s="5">
        <v>-0.9</v>
      </c>
      <c r="AO35" s="363">
        <v>0</v>
      </c>
      <c r="AP35" s="5">
        <v>0</v>
      </c>
      <c r="AQ35" s="5">
        <v>2.2000000000000002</v>
      </c>
      <c r="AR35" s="5">
        <v>1023.9</v>
      </c>
      <c r="AS35" s="5">
        <v>0</v>
      </c>
      <c r="AT35" s="5">
        <v>0</v>
      </c>
      <c r="AU35" s="5">
        <v>0</v>
      </c>
      <c r="AV35" s="5">
        <v>0</v>
      </c>
      <c r="AW35" s="5">
        <v>0</v>
      </c>
      <c r="AX35">
        <v>0.1</v>
      </c>
      <c r="AY35">
        <v>162.69999999999999</v>
      </c>
      <c r="AZ35">
        <v>-1.3</v>
      </c>
      <c r="BA35">
        <v>-0.8</v>
      </c>
      <c r="BB35" s="55">
        <v>1.8055555555555599E-2</v>
      </c>
    </row>
    <row r="36" spans="2:54" x14ac:dyDescent="0.25">
      <c r="B36">
        <v>0</v>
      </c>
      <c r="C36">
        <v>94</v>
      </c>
      <c r="D36">
        <v>-0.9</v>
      </c>
      <c r="E36">
        <v>0</v>
      </c>
      <c r="F36">
        <v>0</v>
      </c>
      <c r="G36">
        <v>1.8</v>
      </c>
      <c r="H36">
        <v>1025.7</v>
      </c>
      <c r="I36">
        <v>0</v>
      </c>
      <c r="J36">
        <v>0</v>
      </c>
      <c r="K36">
        <v>0</v>
      </c>
      <c r="L36">
        <v>0</v>
      </c>
      <c r="M36">
        <v>0</v>
      </c>
      <c r="N36">
        <v>0.1</v>
      </c>
      <c r="O36">
        <v>162.69999999999999</v>
      </c>
      <c r="P36">
        <v>-1.2</v>
      </c>
      <c r="Q36">
        <v>-0.4</v>
      </c>
      <c r="R36" s="54">
        <v>1.8749999999999999E-2</v>
      </c>
      <c r="T36" s="93"/>
      <c r="U36" s="96"/>
      <c r="V36" s="92" t="str">
        <f t="shared" si="0"/>
        <v/>
      </c>
      <c r="W36" s="96"/>
      <c r="X36" s="93"/>
      <c r="Y36" s="333"/>
      <c r="Z36" s="310"/>
      <c r="AA36" s="53"/>
      <c r="AC36" s="5"/>
      <c r="AD36" s="54">
        <v>1.8749999999999999E-2</v>
      </c>
      <c r="AH36" s="293"/>
      <c r="AJ36" s="53"/>
      <c r="AL36" s="364">
        <v>0</v>
      </c>
      <c r="AM36" s="5">
        <v>94</v>
      </c>
      <c r="AN36" s="5">
        <v>-0.9</v>
      </c>
      <c r="AO36" s="363">
        <v>0</v>
      </c>
      <c r="AP36" s="5">
        <v>0</v>
      </c>
      <c r="AQ36" s="5">
        <v>2.9</v>
      </c>
      <c r="AR36" s="5">
        <v>1023.8</v>
      </c>
      <c r="AS36" s="5">
        <v>0</v>
      </c>
      <c r="AT36" s="5">
        <v>0</v>
      </c>
      <c r="AU36" s="5">
        <v>0</v>
      </c>
      <c r="AV36" s="5">
        <v>0</v>
      </c>
      <c r="AW36" s="5">
        <v>0</v>
      </c>
      <c r="AX36">
        <v>0.1</v>
      </c>
      <c r="AY36">
        <v>162.69999999999999</v>
      </c>
      <c r="AZ36">
        <v>-1.3</v>
      </c>
      <c r="BA36">
        <v>-0.8</v>
      </c>
      <c r="BB36" s="55">
        <v>1.8749999999999999E-2</v>
      </c>
    </row>
    <row r="37" spans="2:54" x14ac:dyDescent="0.25">
      <c r="B37">
        <v>0</v>
      </c>
      <c r="C37">
        <v>94</v>
      </c>
      <c r="D37">
        <v>-0.9</v>
      </c>
      <c r="E37">
        <v>0</v>
      </c>
      <c r="F37">
        <v>0</v>
      </c>
      <c r="G37">
        <v>2.2000000000000002</v>
      </c>
      <c r="H37">
        <v>1025.5999999999999</v>
      </c>
      <c r="I37">
        <v>0</v>
      </c>
      <c r="J37">
        <v>0</v>
      </c>
      <c r="K37">
        <v>0</v>
      </c>
      <c r="L37">
        <v>0</v>
      </c>
      <c r="M37">
        <v>0</v>
      </c>
      <c r="N37">
        <v>0.1</v>
      </c>
      <c r="O37">
        <v>162.69999999999999</v>
      </c>
      <c r="P37">
        <v>-1.2</v>
      </c>
      <c r="Q37">
        <v>-0.4</v>
      </c>
      <c r="R37" s="54">
        <v>1.94444444444444E-2</v>
      </c>
      <c r="T37" s="93"/>
      <c r="U37" s="96"/>
      <c r="V37" s="92" t="str">
        <f t="shared" si="0"/>
        <v/>
      </c>
      <c r="W37" s="96"/>
      <c r="X37" s="93"/>
      <c r="Y37" s="333"/>
      <c r="Z37" s="53"/>
      <c r="AA37"/>
      <c r="AC37" s="5">
        <v>15</v>
      </c>
      <c r="AD37" s="54">
        <v>1.94444444444444E-2</v>
      </c>
      <c r="AH37" s="293"/>
      <c r="AJ37" s="53"/>
      <c r="AL37" s="364">
        <v>0</v>
      </c>
      <c r="AM37" s="5">
        <v>94</v>
      </c>
      <c r="AN37" s="5">
        <v>-0.9</v>
      </c>
      <c r="AO37" s="363">
        <v>0</v>
      </c>
      <c r="AP37" s="5">
        <v>0</v>
      </c>
      <c r="AQ37" s="5">
        <v>2.9</v>
      </c>
      <c r="AR37" s="5">
        <v>1023.9</v>
      </c>
      <c r="AS37" s="5">
        <v>0</v>
      </c>
      <c r="AT37" s="5">
        <v>0</v>
      </c>
      <c r="AU37" s="5">
        <v>0</v>
      </c>
      <c r="AV37" s="5">
        <v>0</v>
      </c>
      <c r="AW37" s="5">
        <v>0</v>
      </c>
      <c r="AX37">
        <v>0.1</v>
      </c>
      <c r="AY37">
        <v>162.69999999999999</v>
      </c>
      <c r="AZ37">
        <v>-1.3</v>
      </c>
      <c r="BA37">
        <v>-0.8</v>
      </c>
      <c r="BB37" s="55">
        <v>1.94444444444444E-2</v>
      </c>
    </row>
    <row r="38" spans="2:54" x14ac:dyDescent="0.25">
      <c r="B38">
        <v>0.1</v>
      </c>
      <c r="C38">
        <v>94</v>
      </c>
      <c r="D38">
        <v>-0.9</v>
      </c>
      <c r="E38">
        <v>0.1</v>
      </c>
      <c r="F38">
        <v>2.5</v>
      </c>
      <c r="G38">
        <v>2.5</v>
      </c>
      <c r="H38">
        <v>1025.8</v>
      </c>
      <c r="I38">
        <v>0</v>
      </c>
      <c r="J38">
        <v>0</v>
      </c>
      <c r="K38">
        <v>0</v>
      </c>
      <c r="L38">
        <v>0</v>
      </c>
      <c r="M38">
        <v>0</v>
      </c>
      <c r="N38">
        <v>0.1</v>
      </c>
      <c r="O38">
        <v>162.69999999999999</v>
      </c>
      <c r="P38">
        <v>-1.2</v>
      </c>
      <c r="Q38">
        <v>-0.4</v>
      </c>
      <c r="R38" s="54">
        <v>2.0138888888888901E-2</v>
      </c>
      <c r="T38" s="93"/>
      <c r="U38" s="96"/>
      <c r="V38" s="92" t="str">
        <f t="shared" si="0"/>
        <v/>
      </c>
      <c r="W38" s="96"/>
      <c r="X38" s="93"/>
      <c r="Y38" s="333"/>
      <c r="Z38" s="53"/>
      <c r="AA38"/>
      <c r="AC38" s="5"/>
      <c r="AD38" s="54">
        <v>2.0138888888888901E-2</v>
      </c>
      <c r="AH38" s="293"/>
      <c r="AJ38" s="53"/>
      <c r="AL38" s="364">
        <v>0.1</v>
      </c>
      <c r="AM38" s="5">
        <v>94</v>
      </c>
      <c r="AN38" s="5">
        <v>-0.9</v>
      </c>
      <c r="AO38" s="363">
        <v>0.1</v>
      </c>
      <c r="AP38" s="5">
        <v>1.8</v>
      </c>
      <c r="AQ38" s="5">
        <v>2.2000000000000002</v>
      </c>
      <c r="AR38" s="5">
        <v>1023.8</v>
      </c>
      <c r="AS38" s="5">
        <v>0</v>
      </c>
      <c r="AT38" s="5">
        <v>0</v>
      </c>
      <c r="AU38" s="5">
        <v>0</v>
      </c>
      <c r="AV38" s="5">
        <v>0</v>
      </c>
      <c r="AW38" s="5">
        <v>0</v>
      </c>
      <c r="AX38">
        <v>0.1</v>
      </c>
      <c r="AY38">
        <v>162.69999999999999</v>
      </c>
      <c r="AZ38">
        <v>-1.4</v>
      </c>
      <c r="BA38">
        <v>-0.8</v>
      </c>
      <c r="BB38" s="55">
        <v>2.0138888888888901E-2</v>
      </c>
    </row>
    <row r="39" spans="2:54" x14ac:dyDescent="0.25">
      <c r="B39">
        <v>0</v>
      </c>
      <c r="C39">
        <v>94</v>
      </c>
      <c r="D39">
        <v>-0.9</v>
      </c>
      <c r="E39">
        <v>0</v>
      </c>
      <c r="F39">
        <v>2.2000000000000002</v>
      </c>
      <c r="G39">
        <v>2.2000000000000002</v>
      </c>
      <c r="H39">
        <v>1025.5999999999999</v>
      </c>
      <c r="I39">
        <v>0</v>
      </c>
      <c r="J39">
        <v>0</v>
      </c>
      <c r="K39">
        <v>0</v>
      </c>
      <c r="L39">
        <v>0</v>
      </c>
      <c r="M39">
        <v>0</v>
      </c>
      <c r="N39">
        <v>0.1</v>
      </c>
      <c r="O39">
        <v>162.69999999999999</v>
      </c>
      <c r="P39">
        <v>-1.2</v>
      </c>
      <c r="Q39">
        <v>-0.4</v>
      </c>
      <c r="R39" s="54">
        <v>2.0833333333333301E-2</v>
      </c>
      <c r="T39" s="93"/>
      <c r="U39" s="96"/>
      <c r="V39" s="92" t="str">
        <f t="shared" si="0"/>
        <v/>
      </c>
      <c r="W39" s="96"/>
      <c r="X39" s="93"/>
      <c r="Z39" s="53"/>
      <c r="AA39"/>
      <c r="AC39" s="5">
        <v>16</v>
      </c>
      <c r="AD39" s="54">
        <v>2.0833333333333301E-2</v>
      </c>
      <c r="AH39" s="293"/>
      <c r="AJ39" s="53"/>
      <c r="AL39" s="364">
        <v>0</v>
      </c>
      <c r="AM39" s="5">
        <v>94</v>
      </c>
      <c r="AN39" s="5">
        <v>-0.9</v>
      </c>
      <c r="AO39" s="363">
        <v>0</v>
      </c>
      <c r="AP39" s="5">
        <v>0</v>
      </c>
      <c r="AQ39" s="5">
        <v>0</v>
      </c>
      <c r="AR39" s="5">
        <v>1024</v>
      </c>
      <c r="AS39" s="5">
        <v>0</v>
      </c>
      <c r="AT39" s="5">
        <v>0</v>
      </c>
      <c r="AU39" s="5">
        <v>0</v>
      </c>
      <c r="AV39" s="5">
        <v>0</v>
      </c>
      <c r="AW39" s="5">
        <v>0</v>
      </c>
      <c r="AX39">
        <v>0.1</v>
      </c>
      <c r="AY39">
        <v>162.69999999999999</v>
      </c>
      <c r="AZ39">
        <v>-1.3</v>
      </c>
      <c r="BA39">
        <v>-0.8</v>
      </c>
      <c r="BB39" s="55">
        <v>2.0833333333333301E-2</v>
      </c>
    </row>
    <row r="40" spans="2:54" x14ac:dyDescent="0.25">
      <c r="B40">
        <v>0</v>
      </c>
      <c r="C40">
        <v>94</v>
      </c>
      <c r="D40">
        <v>-0.9</v>
      </c>
      <c r="E40">
        <v>0</v>
      </c>
      <c r="F40">
        <v>0</v>
      </c>
      <c r="G40">
        <v>0</v>
      </c>
      <c r="H40">
        <v>1025.9000000000001</v>
      </c>
      <c r="I40">
        <v>0</v>
      </c>
      <c r="J40">
        <v>0</v>
      </c>
      <c r="K40">
        <v>0</v>
      </c>
      <c r="L40">
        <v>0</v>
      </c>
      <c r="M40">
        <v>0</v>
      </c>
      <c r="N40">
        <v>0.1</v>
      </c>
      <c r="O40">
        <v>162.69999999999999</v>
      </c>
      <c r="P40">
        <v>-1.2</v>
      </c>
      <c r="Q40">
        <v>-0.4</v>
      </c>
      <c r="R40" s="54">
        <v>2.1527777777777798E-2</v>
      </c>
      <c r="T40" s="93"/>
      <c r="U40" s="96"/>
      <c r="V40" s="92" t="str">
        <f t="shared" si="0"/>
        <v/>
      </c>
      <c r="W40" s="96"/>
      <c r="X40" s="93"/>
      <c r="Z40" s="5"/>
      <c r="AA40"/>
      <c r="AC40" s="5"/>
      <c r="AD40" s="54">
        <v>2.1527777777777798E-2</v>
      </c>
      <c r="AL40" s="364">
        <v>0</v>
      </c>
      <c r="AM40" s="5">
        <v>94</v>
      </c>
      <c r="AN40" s="5">
        <v>-0.9</v>
      </c>
      <c r="AO40" s="363">
        <v>0</v>
      </c>
      <c r="AP40" s="5">
        <v>0</v>
      </c>
      <c r="AQ40" s="5">
        <v>0</v>
      </c>
      <c r="AR40" s="5">
        <v>1024</v>
      </c>
      <c r="AS40" s="5">
        <v>0</v>
      </c>
      <c r="AT40" s="5">
        <v>0</v>
      </c>
      <c r="AU40" s="5">
        <v>0</v>
      </c>
      <c r="AV40" s="5">
        <v>0</v>
      </c>
      <c r="AW40" s="5">
        <v>0</v>
      </c>
      <c r="AX40">
        <v>0.1</v>
      </c>
      <c r="AY40">
        <v>162.69999999999999</v>
      </c>
      <c r="AZ40">
        <v>-1.3</v>
      </c>
      <c r="BA40">
        <v>-0.8</v>
      </c>
      <c r="BB40" s="55">
        <v>2.1527777777777798E-2</v>
      </c>
    </row>
    <row r="41" spans="2:54" x14ac:dyDescent="0.25">
      <c r="B41">
        <v>0</v>
      </c>
      <c r="C41">
        <v>94</v>
      </c>
      <c r="D41">
        <v>-0.9</v>
      </c>
      <c r="E41">
        <v>0</v>
      </c>
      <c r="F41">
        <v>2.2000000000000002</v>
      </c>
      <c r="G41">
        <v>2.2000000000000002</v>
      </c>
      <c r="H41">
        <v>1025.9000000000001</v>
      </c>
      <c r="I41">
        <v>0</v>
      </c>
      <c r="J41">
        <v>0</v>
      </c>
      <c r="K41">
        <v>0</v>
      </c>
      <c r="L41">
        <v>0</v>
      </c>
      <c r="M41">
        <v>0</v>
      </c>
      <c r="N41">
        <v>0.1</v>
      </c>
      <c r="O41">
        <v>162.69999999999999</v>
      </c>
      <c r="P41">
        <v>-1.2</v>
      </c>
      <c r="Q41">
        <v>-0.4</v>
      </c>
      <c r="R41" s="54">
        <v>2.2222222222222199E-2</v>
      </c>
      <c r="T41" s="93"/>
      <c r="U41" s="96"/>
      <c r="V41" s="92" t="str">
        <f t="shared" si="0"/>
        <v/>
      </c>
      <c r="W41" s="96"/>
      <c r="X41" s="93"/>
      <c r="Z41" s="5"/>
      <c r="AA41"/>
      <c r="AC41" s="5">
        <v>17</v>
      </c>
      <c r="AD41" s="54">
        <v>2.2222222222222199E-2</v>
      </c>
      <c r="AL41" s="364">
        <v>0</v>
      </c>
      <c r="AM41" s="5">
        <v>94</v>
      </c>
      <c r="AN41" s="5">
        <v>-0.9</v>
      </c>
      <c r="AO41" s="363">
        <v>0</v>
      </c>
      <c r="AP41" s="5">
        <v>2.2000000000000002</v>
      </c>
      <c r="AQ41" s="5">
        <v>2.2000000000000002</v>
      </c>
      <c r="AR41" s="5">
        <v>1024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>
        <v>0.1</v>
      </c>
      <c r="AY41">
        <v>162.69999999999999</v>
      </c>
      <c r="AZ41">
        <v>-1.3</v>
      </c>
      <c r="BA41">
        <v>-0.8</v>
      </c>
      <c r="BB41" s="55">
        <v>2.2222222222222199E-2</v>
      </c>
    </row>
    <row r="42" spans="2:54" x14ac:dyDescent="0.25">
      <c r="B42">
        <v>0</v>
      </c>
      <c r="C42">
        <v>94</v>
      </c>
      <c r="D42">
        <v>-0.9</v>
      </c>
      <c r="E42">
        <v>0</v>
      </c>
      <c r="F42">
        <v>0</v>
      </c>
      <c r="G42">
        <v>0</v>
      </c>
      <c r="H42">
        <v>1025.9000000000001</v>
      </c>
      <c r="I42">
        <v>0</v>
      </c>
      <c r="J42">
        <v>0</v>
      </c>
      <c r="K42">
        <v>0</v>
      </c>
      <c r="L42">
        <v>0</v>
      </c>
      <c r="M42">
        <v>0</v>
      </c>
      <c r="N42">
        <v>0.1</v>
      </c>
      <c r="O42">
        <v>162.69999999999999</v>
      </c>
      <c r="P42">
        <v>-1.2</v>
      </c>
      <c r="Q42">
        <v>-0.4</v>
      </c>
      <c r="R42" s="54">
        <v>2.29166666666667E-2</v>
      </c>
      <c r="T42" s="93"/>
      <c r="U42" s="96"/>
      <c r="V42" s="92" t="str">
        <f t="shared" si="0"/>
        <v/>
      </c>
      <c r="W42" s="96"/>
      <c r="X42" s="93"/>
      <c r="Z42" s="5"/>
      <c r="AA42"/>
      <c r="AC42" s="5"/>
      <c r="AD42" s="54">
        <v>2.29166666666667E-2</v>
      </c>
      <c r="AL42" s="364">
        <v>0</v>
      </c>
      <c r="AM42" s="5">
        <v>94</v>
      </c>
      <c r="AN42" s="5">
        <v>-0.9</v>
      </c>
      <c r="AO42" s="363">
        <v>0</v>
      </c>
      <c r="AP42" s="5">
        <v>0</v>
      </c>
      <c r="AQ42" s="5">
        <v>0</v>
      </c>
      <c r="AR42" s="5">
        <v>1023.9</v>
      </c>
      <c r="AS42" s="5">
        <v>0</v>
      </c>
      <c r="AT42" s="5">
        <v>0</v>
      </c>
      <c r="AU42" s="5">
        <v>0</v>
      </c>
      <c r="AV42" s="5">
        <v>0</v>
      </c>
      <c r="AW42" s="5">
        <v>0</v>
      </c>
      <c r="AX42">
        <v>0.1</v>
      </c>
      <c r="AY42">
        <v>162.69999999999999</v>
      </c>
      <c r="AZ42">
        <v>-1.3</v>
      </c>
      <c r="BA42">
        <v>-0.8</v>
      </c>
      <c r="BB42" s="55">
        <v>2.29166666666667E-2</v>
      </c>
    </row>
    <row r="43" spans="2:54" x14ac:dyDescent="0.25">
      <c r="B43">
        <v>-0.1</v>
      </c>
      <c r="C43">
        <v>94</v>
      </c>
      <c r="D43">
        <v>-1</v>
      </c>
      <c r="E43">
        <v>-0.1</v>
      </c>
      <c r="F43">
        <v>0</v>
      </c>
      <c r="G43">
        <v>0</v>
      </c>
      <c r="H43">
        <v>1025.5999999999999</v>
      </c>
      <c r="I43">
        <v>0</v>
      </c>
      <c r="J43">
        <v>0</v>
      </c>
      <c r="K43">
        <v>0</v>
      </c>
      <c r="L43">
        <v>0</v>
      </c>
      <c r="M43">
        <v>0</v>
      </c>
      <c r="N43">
        <v>0.1</v>
      </c>
      <c r="O43">
        <v>162.69999999999999</v>
      </c>
      <c r="P43">
        <v>-1.3</v>
      </c>
      <c r="Q43">
        <v>-0.4</v>
      </c>
      <c r="R43" s="54">
        <v>2.36111111111111E-2</v>
      </c>
      <c r="T43" s="93"/>
      <c r="U43" s="96"/>
      <c r="V43" s="92" t="str">
        <f t="shared" si="0"/>
        <v/>
      </c>
      <c r="W43" s="96"/>
      <c r="X43" s="93"/>
      <c r="Z43" s="5"/>
      <c r="AA43"/>
      <c r="AC43" s="5">
        <v>18</v>
      </c>
      <c r="AD43" s="54">
        <v>2.36111111111111E-2</v>
      </c>
      <c r="AL43" s="364">
        <v>-0.1</v>
      </c>
      <c r="AM43" s="5">
        <v>94</v>
      </c>
      <c r="AN43" s="5">
        <v>-1</v>
      </c>
      <c r="AO43" s="363">
        <v>-0.1</v>
      </c>
      <c r="AP43" s="5">
        <v>3.2</v>
      </c>
      <c r="AQ43" s="5">
        <v>3.6</v>
      </c>
      <c r="AR43" s="5">
        <v>1024.0999999999999</v>
      </c>
      <c r="AS43" s="5">
        <v>0</v>
      </c>
      <c r="AT43" s="5">
        <v>0</v>
      </c>
      <c r="AU43" s="5">
        <v>0</v>
      </c>
      <c r="AV43" s="5">
        <v>0</v>
      </c>
      <c r="AW43" s="5">
        <v>0</v>
      </c>
      <c r="AX43">
        <v>0.1</v>
      </c>
      <c r="AY43">
        <v>162.69999999999999</v>
      </c>
      <c r="AZ43">
        <v>-1.4</v>
      </c>
      <c r="BA43">
        <v>-0.8</v>
      </c>
      <c r="BB43" s="55">
        <v>2.36111111111111E-2</v>
      </c>
    </row>
    <row r="44" spans="2:54" x14ac:dyDescent="0.25">
      <c r="B44">
        <v>0</v>
      </c>
      <c r="C44">
        <v>94</v>
      </c>
      <c r="D44">
        <v>-0.9</v>
      </c>
      <c r="E44">
        <v>0</v>
      </c>
      <c r="F44">
        <v>0</v>
      </c>
      <c r="G44">
        <v>0</v>
      </c>
      <c r="H44">
        <v>1025.9000000000001</v>
      </c>
      <c r="I44">
        <v>0</v>
      </c>
      <c r="J44">
        <v>0</v>
      </c>
      <c r="K44">
        <v>0</v>
      </c>
      <c r="L44">
        <v>0</v>
      </c>
      <c r="M44">
        <v>0</v>
      </c>
      <c r="N44">
        <v>0.1</v>
      </c>
      <c r="O44">
        <v>162.69999999999999</v>
      </c>
      <c r="P44">
        <v>-1.2</v>
      </c>
      <c r="Q44">
        <v>-0.5</v>
      </c>
      <c r="R44" s="54">
        <v>2.4305555555555601E-2</v>
      </c>
      <c r="T44" s="93"/>
      <c r="U44" s="96"/>
      <c r="V44" s="92" t="str">
        <f t="shared" si="0"/>
        <v/>
      </c>
      <c r="W44" s="96"/>
      <c r="X44" s="93"/>
      <c r="Z44" s="5"/>
      <c r="AA44"/>
      <c r="AC44" s="5"/>
      <c r="AD44" s="54">
        <v>2.4305555555555601E-2</v>
      </c>
      <c r="AL44" s="364">
        <v>0</v>
      </c>
      <c r="AM44" s="5">
        <v>94</v>
      </c>
      <c r="AN44" s="5">
        <v>-0.9</v>
      </c>
      <c r="AO44" s="363">
        <v>0</v>
      </c>
      <c r="AP44" s="5">
        <v>2.9</v>
      </c>
      <c r="AQ44" s="5">
        <v>2.9</v>
      </c>
      <c r="AR44" s="5">
        <v>1024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>
        <v>0.1</v>
      </c>
      <c r="AY44">
        <v>162.69999999999999</v>
      </c>
      <c r="AZ44">
        <v>-1.4</v>
      </c>
      <c r="BA44">
        <v>-0.8</v>
      </c>
      <c r="BB44" s="55">
        <v>2.4305555555555601E-2</v>
      </c>
    </row>
    <row r="45" spans="2:54" x14ac:dyDescent="0.25">
      <c r="B45">
        <v>0</v>
      </c>
      <c r="C45">
        <v>94</v>
      </c>
      <c r="D45">
        <v>-0.9</v>
      </c>
      <c r="E45">
        <v>0</v>
      </c>
      <c r="F45">
        <v>0</v>
      </c>
      <c r="G45">
        <v>1.8</v>
      </c>
      <c r="H45">
        <v>1026</v>
      </c>
      <c r="I45">
        <v>0</v>
      </c>
      <c r="J45">
        <v>0</v>
      </c>
      <c r="K45">
        <v>0</v>
      </c>
      <c r="L45">
        <v>0</v>
      </c>
      <c r="M45">
        <v>0</v>
      </c>
      <c r="N45">
        <v>0.1</v>
      </c>
      <c r="O45">
        <v>162.69999999999999</v>
      </c>
      <c r="P45">
        <v>-1.3</v>
      </c>
      <c r="Q45">
        <v>-0.5</v>
      </c>
      <c r="R45" s="54">
        <v>2.5000000000000001E-2</v>
      </c>
      <c r="T45" s="93"/>
      <c r="U45" s="96"/>
      <c r="V45" s="92" t="str">
        <f t="shared" si="0"/>
        <v/>
      </c>
      <c r="W45" s="96"/>
      <c r="X45" s="93"/>
      <c r="Z45" s="5"/>
      <c r="AA45"/>
      <c r="AC45" s="5">
        <v>19</v>
      </c>
      <c r="AD45" s="54">
        <v>2.5000000000000001E-2</v>
      </c>
      <c r="AL45" s="364">
        <v>0</v>
      </c>
      <c r="AM45" s="5">
        <v>94</v>
      </c>
      <c r="AN45" s="5">
        <v>-0.9</v>
      </c>
      <c r="AO45" s="363">
        <v>0</v>
      </c>
      <c r="AP45" s="5">
        <v>1.8</v>
      </c>
      <c r="AQ45" s="5">
        <v>2.2000000000000002</v>
      </c>
      <c r="AR45" s="5">
        <v>1024</v>
      </c>
      <c r="AS45" s="5">
        <v>0</v>
      </c>
      <c r="AT45" s="5">
        <v>0</v>
      </c>
      <c r="AU45" s="5">
        <v>0</v>
      </c>
      <c r="AV45" s="5">
        <v>0</v>
      </c>
      <c r="AW45" s="5">
        <v>0</v>
      </c>
      <c r="AX45">
        <v>0.1</v>
      </c>
      <c r="AY45">
        <v>162.69999999999999</v>
      </c>
      <c r="AZ45">
        <v>-1.4</v>
      </c>
      <c r="BA45">
        <v>-0.8</v>
      </c>
      <c r="BB45" s="55">
        <v>2.5000000000000001E-2</v>
      </c>
    </row>
    <row r="46" spans="2:54" x14ac:dyDescent="0.25">
      <c r="B46">
        <v>0</v>
      </c>
      <c r="C46">
        <v>94</v>
      </c>
      <c r="D46">
        <v>-0.9</v>
      </c>
      <c r="E46">
        <v>0</v>
      </c>
      <c r="F46">
        <v>0</v>
      </c>
      <c r="G46">
        <v>0</v>
      </c>
      <c r="H46">
        <v>1025.9000000000001</v>
      </c>
      <c r="I46">
        <v>0</v>
      </c>
      <c r="J46">
        <v>0</v>
      </c>
      <c r="K46">
        <v>0</v>
      </c>
      <c r="L46">
        <v>0</v>
      </c>
      <c r="M46">
        <v>0</v>
      </c>
      <c r="N46">
        <v>0.1</v>
      </c>
      <c r="O46">
        <v>162.69999999999999</v>
      </c>
      <c r="P46">
        <v>-1.3</v>
      </c>
      <c r="Q46">
        <v>-0.5</v>
      </c>
      <c r="R46" s="54">
        <v>2.5694444444444402E-2</v>
      </c>
      <c r="T46" s="93"/>
      <c r="U46" s="96"/>
      <c r="V46" s="92" t="str">
        <f t="shared" si="0"/>
        <v/>
      </c>
      <c r="W46" s="96"/>
      <c r="X46" s="93"/>
      <c r="Z46" s="5"/>
      <c r="AA46"/>
      <c r="AC46" s="5"/>
      <c r="AD46" s="54">
        <v>2.5694444444444402E-2</v>
      </c>
      <c r="AL46" s="364">
        <v>0</v>
      </c>
      <c r="AM46" s="5">
        <v>94</v>
      </c>
      <c r="AN46" s="5">
        <v>-0.9</v>
      </c>
      <c r="AO46" s="363">
        <v>0</v>
      </c>
      <c r="AP46" s="5">
        <v>0</v>
      </c>
      <c r="AQ46" s="5">
        <v>0</v>
      </c>
      <c r="AR46" s="5">
        <v>1024</v>
      </c>
      <c r="AS46" s="5">
        <v>0</v>
      </c>
      <c r="AT46" s="5">
        <v>0</v>
      </c>
      <c r="AU46" s="5">
        <v>0</v>
      </c>
      <c r="AV46" s="5">
        <v>0</v>
      </c>
      <c r="AW46" s="5">
        <v>0</v>
      </c>
      <c r="AX46">
        <v>0.1</v>
      </c>
      <c r="AY46">
        <v>162.69999999999999</v>
      </c>
      <c r="AZ46">
        <v>-1.4</v>
      </c>
      <c r="BA46">
        <v>-0.8</v>
      </c>
      <c r="BB46" s="55">
        <v>2.5694444444444402E-2</v>
      </c>
    </row>
    <row r="47" spans="2:54" x14ac:dyDescent="0.25">
      <c r="B47">
        <v>-0.1</v>
      </c>
      <c r="C47">
        <v>94</v>
      </c>
      <c r="D47">
        <v>-1</v>
      </c>
      <c r="E47">
        <v>-0.1</v>
      </c>
      <c r="F47">
        <v>0</v>
      </c>
      <c r="G47">
        <v>1.8</v>
      </c>
      <c r="H47">
        <v>1025.8</v>
      </c>
      <c r="I47">
        <v>0</v>
      </c>
      <c r="J47">
        <v>0</v>
      </c>
      <c r="K47">
        <v>0</v>
      </c>
      <c r="L47">
        <v>0</v>
      </c>
      <c r="M47">
        <v>0</v>
      </c>
      <c r="N47">
        <v>0.1</v>
      </c>
      <c r="O47">
        <v>162.69999999999999</v>
      </c>
      <c r="P47">
        <v>-1.3</v>
      </c>
      <c r="Q47">
        <v>-0.5</v>
      </c>
      <c r="R47" s="54">
        <v>2.6388888888888899E-2</v>
      </c>
      <c r="T47" s="93"/>
      <c r="U47" s="96"/>
      <c r="V47" s="92" t="str">
        <f t="shared" si="0"/>
        <v/>
      </c>
      <c r="W47" s="96"/>
      <c r="X47" s="93"/>
      <c r="Z47" s="5"/>
      <c r="AA47"/>
      <c r="AC47" s="5">
        <v>20</v>
      </c>
      <c r="AD47" s="54">
        <v>2.6388888888888899E-2</v>
      </c>
      <c r="AL47" s="364">
        <v>-0.1</v>
      </c>
      <c r="AM47" s="5">
        <v>94</v>
      </c>
      <c r="AN47" s="5">
        <v>-1</v>
      </c>
      <c r="AO47" s="363">
        <v>-0.1</v>
      </c>
      <c r="AP47" s="5">
        <v>0</v>
      </c>
      <c r="AQ47" s="5">
        <v>2.2000000000000002</v>
      </c>
      <c r="AR47" s="5">
        <v>1024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>
        <v>0.1</v>
      </c>
      <c r="AY47">
        <v>162.69999999999999</v>
      </c>
      <c r="AZ47">
        <v>-1.4</v>
      </c>
      <c r="BA47">
        <v>-0.8</v>
      </c>
      <c r="BB47" s="55">
        <v>2.6388888888888899E-2</v>
      </c>
    </row>
    <row r="48" spans="2:54" x14ac:dyDescent="0.25">
      <c r="B48">
        <v>-0.1</v>
      </c>
      <c r="C48">
        <v>94</v>
      </c>
      <c r="D48">
        <v>-1</v>
      </c>
      <c r="E48">
        <v>-0.1</v>
      </c>
      <c r="F48">
        <v>0</v>
      </c>
      <c r="G48">
        <v>1.8</v>
      </c>
      <c r="H48">
        <v>1025.8</v>
      </c>
      <c r="I48">
        <v>0</v>
      </c>
      <c r="J48">
        <v>0</v>
      </c>
      <c r="K48">
        <v>0</v>
      </c>
      <c r="L48">
        <v>0</v>
      </c>
      <c r="M48">
        <v>0</v>
      </c>
      <c r="N48">
        <v>0.1</v>
      </c>
      <c r="O48">
        <v>162.69999999999999</v>
      </c>
      <c r="P48">
        <v>-1.3</v>
      </c>
      <c r="Q48">
        <v>-0.5</v>
      </c>
      <c r="R48" s="54">
        <v>2.70833333333333E-2</v>
      </c>
      <c r="T48" s="93"/>
      <c r="U48" s="96"/>
      <c r="V48" s="92" t="str">
        <f t="shared" si="0"/>
        <v/>
      </c>
      <c r="W48" s="96"/>
      <c r="X48" s="93"/>
      <c r="Z48" s="5"/>
      <c r="AA48"/>
      <c r="AC48" s="5"/>
      <c r="AD48" s="54">
        <v>2.70833333333333E-2</v>
      </c>
      <c r="AL48" s="364">
        <v>-0.1</v>
      </c>
      <c r="AM48" s="5">
        <v>94</v>
      </c>
      <c r="AN48" s="5">
        <v>-1</v>
      </c>
      <c r="AO48" s="363">
        <v>-0.1</v>
      </c>
      <c r="AP48" s="5">
        <v>0</v>
      </c>
      <c r="AQ48" s="5">
        <v>0</v>
      </c>
      <c r="AR48" s="5">
        <v>1024.0999999999999</v>
      </c>
      <c r="AS48" s="5">
        <v>0</v>
      </c>
      <c r="AT48" s="5">
        <v>0</v>
      </c>
      <c r="AU48" s="5">
        <v>0</v>
      </c>
      <c r="AV48" s="5">
        <v>0</v>
      </c>
      <c r="AW48" s="5">
        <v>0</v>
      </c>
      <c r="AX48">
        <v>0.1</v>
      </c>
      <c r="AY48">
        <v>162.69999999999999</v>
      </c>
      <c r="AZ48">
        <v>-1.4</v>
      </c>
      <c r="BA48">
        <v>-0.8</v>
      </c>
      <c r="BB48" s="55">
        <v>2.70833333333333E-2</v>
      </c>
    </row>
    <row r="49" spans="2:54" x14ac:dyDescent="0.25">
      <c r="B49">
        <v>-0.1</v>
      </c>
      <c r="C49">
        <v>94</v>
      </c>
      <c r="D49">
        <v>-1</v>
      </c>
      <c r="E49">
        <v>-0.1</v>
      </c>
      <c r="F49">
        <v>1.8</v>
      </c>
      <c r="G49">
        <v>1.8</v>
      </c>
      <c r="H49">
        <v>1025.5999999999999</v>
      </c>
      <c r="I49">
        <v>0</v>
      </c>
      <c r="J49">
        <v>0</v>
      </c>
      <c r="K49">
        <v>0</v>
      </c>
      <c r="L49">
        <v>0</v>
      </c>
      <c r="M49">
        <v>0</v>
      </c>
      <c r="N49">
        <v>0.1</v>
      </c>
      <c r="O49">
        <v>162.69999999999999</v>
      </c>
      <c r="P49">
        <v>-1.3</v>
      </c>
      <c r="Q49">
        <v>-0.5</v>
      </c>
      <c r="R49" s="54">
        <v>2.7777777777777801E-2</v>
      </c>
      <c r="T49" s="93"/>
      <c r="U49" s="96"/>
      <c r="V49" s="92" t="str">
        <f t="shared" si="0"/>
        <v/>
      </c>
      <c r="W49" s="96"/>
      <c r="X49" s="93"/>
      <c r="Z49" s="5"/>
      <c r="AA49"/>
      <c r="AC49" s="5">
        <v>21</v>
      </c>
      <c r="AD49" s="54">
        <v>2.7777777777777801E-2</v>
      </c>
      <c r="AL49" s="364">
        <v>-0.1</v>
      </c>
      <c r="AM49" s="5">
        <v>94</v>
      </c>
      <c r="AN49" s="5">
        <v>-1</v>
      </c>
      <c r="AO49" s="363">
        <v>-0.1</v>
      </c>
      <c r="AP49" s="5">
        <v>0</v>
      </c>
      <c r="AQ49" s="5">
        <v>0</v>
      </c>
      <c r="AR49" s="5">
        <v>1023.9</v>
      </c>
      <c r="AS49" s="5">
        <v>0</v>
      </c>
      <c r="AT49" s="5">
        <v>0</v>
      </c>
      <c r="AU49" s="5">
        <v>0</v>
      </c>
      <c r="AV49" s="5">
        <v>0</v>
      </c>
      <c r="AW49" s="5">
        <v>0</v>
      </c>
      <c r="AX49">
        <v>0.1</v>
      </c>
      <c r="AY49">
        <v>162.69999999999999</v>
      </c>
      <c r="AZ49">
        <v>-1.4</v>
      </c>
      <c r="BA49">
        <v>-0.8</v>
      </c>
      <c r="BB49" s="55">
        <v>2.7777777777777801E-2</v>
      </c>
    </row>
    <row r="50" spans="2:54" x14ac:dyDescent="0.25">
      <c r="B50">
        <v>-0.1</v>
      </c>
      <c r="C50">
        <v>94</v>
      </c>
      <c r="D50">
        <v>-1</v>
      </c>
      <c r="E50">
        <v>-0.1</v>
      </c>
      <c r="F50">
        <v>0</v>
      </c>
      <c r="G50">
        <v>0</v>
      </c>
      <c r="H50">
        <v>1025.7</v>
      </c>
      <c r="I50">
        <v>0</v>
      </c>
      <c r="J50">
        <v>0</v>
      </c>
      <c r="K50">
        <v>0</v>
      </c>
      <c r="L50">
        <v>0</v>
      </c>
      <c r="M50">
        <v>0</v>
      </c>
      <c r="N50">
        <v>0.1</v>
      </c>
      <c r="O50">
        <v>162.69999999999999</v>
      </c>
      <c r="P50">
        <v>-1.3</v>
      </c>
      <c r="Q50">
        <v>-0.5</v>
      </c>
      <c r="R50" s="54">
        <v>2.8472222222222201E-2</v>
      </c>
      <c r="T50" s="93"/>
      <c r="U50" s="96"/>
      <c r="V50" s="92" t="str">
        <f t="shared" si="0"/>
        <v/>
      </c>
      <c r="W50" s="96"/>
      <c r="X50" s="93"/>
      <c r="Z50" s="5"/>
      <c r="AA50"/>
      <c r="AC50" s="5"/>
      <c r="AD50" s="54">
        <v>2.8472222222222201E-2</v>
      </c>
      <c r="AL50" s="364">
        <v>-0.1</v>
      </c>
      <c r="AM50" s="5">
        <v>94</v>
      </c>
      <c r="AN50" s="5">
        <v>-1</v>
      </c>
      <c r="AO50" s="363">
        <v>-0.1</v>
      </c>
      <c r="AP50" s="5">
        <v>0</v>
      </c>
      <c r="AQ50" s="5">
        <v>0</v>
      </c>
      <c r="AR50" s="5">
        <v>1023.9</v>
      </c>
      <c r="AS50" s="5">
        <v>0</v>
      </c>
      <c r="AT50" s="5">
        <v>0</v>
      </c>
      <c r="AU50" s="5">
        <v>0</v>
      </c>
      <c r="AV50" s="5">
        <v>0</v>
      </c>
      <c r="AW50" s="5">
        <v>0</v>
      </c>
      <c r="AX50">
        <v>0.1</v>
      </c>
      <c r="AY50">
        <v>162.69999999999999</v>
      </c>
      <c r="AZ50">
        <v>-1.4</v>
      </c>
      <c r="BA50">
        <v>-0.9</v>
      </c>
      <c r="BB50" s="55">
        <v>2.8472222222222201E-2</v>
      </c>
    </row>
    <row r="51" spans="2:54" x14ac:dyDescent="0.25">
      <c r="B51">
        <v>-0.1</v>
      </c>
      <c r="C51">
        <v>94</v>
      </c>
      <c r="D51">
        <v>-1</v>
      </c>
      <c r="E51">
        <v>-0.1</v>
      </c>
      <c r="F51">
        <v>0</v>
      </c>
      <c r="G51">
        <v>0</v>
      </c>
      <c r="H51">
        <v>1025.8</v>
      </c>
      <c r="I51">
        <v>0</v>
      </c>
      <c r="J51">
        <v>0</v>
      </c>
      <c r="K51">
        <v>0</v>
      </c>
      <c r="L51">
        <v>0</v>
      </c>
      <c r="M51">
        <v>0</v>
      </c>
      <c r="N51">
        <v>0.1</v>
      </c>
      <c r="O51">
        <v>162.69999999999999</v>
      </c>
      <c r="P51">
        <v>-1.3</v>
      </c>
      <c r="Q51">
        <v>-0.5</v>
      </c>
      <c r="R51" s="54">
        <v>2.9166666666666698E-2</v>
      </c>
      <c r="T51" s="93"/>
      <c r="U51" s="96"/>
      <c r="V51" s="92" t="str">
        <f t="shared" si="0"/>
        <v/>
      </c>
      <c r="W51" s="96"/>
      <c r="X51" s="93"/>
      <c r="Z51" s="5"/>
      <c r="AA51"/>
      <c r="AC51" s="5">
        <v>22</v>
      </c>
      <c r="AD51" s="54">
        <v>2.9166666666666698E-2</v>
      </c>
      <c r="AL51" s="364">
        <v>-0.1</v>
      </c>
      <c r="AM51" s="5">
        <v>94</v>
      </c>
      <c r="AN51" s="5">
        <v>-1</v>
      </c>
      <c r="AO51" s="363">
        <v>-0.1</v>
      </c>
      <c r="AP51" s="5">
        <v>0</v>
      </c>
      <c r="AQ51" s="5">
        <v>0</v>
      </c>
      <c r="AR51" s="5">
        <v>1024.2</v>
      </c>
      <c r="AS51" s="5">
        <v>0</v>
      </c>
      <c r="AT51" s="5">
        <v>0</v>
      </c>
      <c r="AU51" s="5">
        <v>0</v>
      </c>
      <c r="AV51" s="5">
        <v>0</v>
      </c>
      <c r="AW51" s="5">
        <v>0</v>
      </c>
      <c r="AX51">
        <v>0.1</v>
      </c>
      <c r="AY51">
        <v>162.69999999999999</v>
      </c>
      <c r="AZ51">
        <v>-1.5</v>
      </c>
      <c r="BA51">
        <v>-0.9</v>
      </c>
      <c r="BB51" s="55">
        <v>2.9166666666666698E-2</v>
      </c>
    </row>
    <row r="52" spans="2:54" x14ac:dyDescent="0.25">
      <c r="B52">
        <v>-0.1</v>
      </c>
      <c r="C52">
        <v>94</v>
      </c>
      <c r="D52">
        <v>-1</v>
      </c>
      <c r="E52">
        <v>-0.1</v>
      </c>
      <c r="F52">
        <v>0</v>
      </c>
      <c r="G52">
        <v>0</v>
      </c>
      <c r="H52">
        <v>1025.7</v>
      </c>
      <c r="I52">
        <v>0</v>
      </c>
      <c r="J52">
        <v>0</v>
      </c>
      <c r="K52">
        <v>0</v>
      </c>
      <c r="L52">
        <v>0</v>
      </c>
      <c r="M52">
        <v>0</v>
      </c>
      <c r="N52">
        <v>0.1</v>
      </c>
      <c r="O52">
        <v>162.69999999999999</v>
      </c>
      <c r="P52">
        <v>-1.3</v>
      </c>
      <c r="Q52">
        <v>-0.5</v>
      </c>
      <c r="R52" s="54">
        <v>2.9861111111111099E-2</v>
      </c>
      <c r="T52" s="93"/>
      <c r="U52" s="96"/>
      <c r="V52" s="92" t="str">
        <f t="shared" si="0"/>
        <v/>
      </c>
      <c r="W52" s="96"/>
      <c r="X52" s="93"/>
      <c r="Z52" s="5"/>
      <c r="AA52"/>
      <c r="AC52" s="5"/>
      <c r="AD52" s="54">
        <v>2.9861111111111099E-2</v>
      </c>
      <c r="AL52" s="364">
        <v>-0.1</v>
      </c>
      <c r="AM52" s="5">
        <v>94</v>
      </c>
      <c r="AN52" s="5">
        <v>-1</v>
      </c>
      <c r="AO52" s="363">
        <v>-0.1</v>
      </c>
      <c r="AP52" s="5">
        <v>0</v>
      </c>
      <c r="AQ52" s="5">
        <v>0</v>
      </c>
      <c r="AR52" s="5">
        <v>1024</v>
      </c>
      <c r="AS52" s="5">
        <v>0</v>
      </c>
      <c r="AT52" s="5">
        <v>0</v>
      </c>
      <c r="AU52" s="5">
        <v>0</v>
      </c>
      <c r="AV52" s="5">
        <v>0</v>
      </c>
      <c r="AW52" s="5">
        <v>0</v>
      </c>
      <c r="AX52">
        <v>0.1</v>
      </c>
      <c r="AY52">
        <v>162.69999999999999</v>
      </c>
      <c r="AZ52">
        <v>-1.5</v>
      </c>
      <c r="BA52">
        <v>-0.9</v>
      </c>
      <c r="BB52" s="55">
        <v>2.9861111111111099E-2</v>
      </c>
    </row>
    <row r="53" spans="2:54" x14ac:dyDescent="0.25">
      <c r="B53">
        <v>-0.2</v>
      </c>
      <c r="C53">
        <v>94</v>
      </c>
      <c r="D53">
        <v>-1.1000000000000001</v>
      </c>
      <c r="E53">
        <v>-0.2</v>
      </c>
      <c r="F53">
        <v>0</v>
      </c>
      <c r="G53">
        <v>0</v>
      </c>
      <c r="H53">
        <v>1025.9000000000001</v>
      </c>
      <c r="I53">
        <v>0</v>
      </c>
      <c r="J53">
        <v>0</v>
      </c>
      <c r="K53">
        <v>0</v>
      </c>
      <c r="L53">
        <v>0</v>
      </c>
      <c r="M53">
        <v>0</v>
      </c>
      <c r="N53">
        <v>0.1</v>
      </c>
      <c r="O53">
        <v>162.69999999999999</v>
      </c>
      <c r="P53">
        <v>-1.3</v>
      </c>
      <c r="Q53">
        <v>-0.5</v>
      </c>
      <c r="R53" s="54">
        <v>3.05555555555556E-2</v>
      </c>
      <c r="T53" s="93"/>
      <c r="U53" s="96"/>
      <c r="V53" s="92" t="str">
        <f t="shared" si="0"/>
        <v/>
      </c>
      <c r="W53" s="96"/>
      <c r="X53" s="93"/>
      <c r="Z53" s="5"/>
      <c r="AA53"/>
      <c r="AC53" s="5">
        <v>23</v>
      </c>
      <c r="AD53" s="54">
        <v>3.05555555555556E-2</v>
      </c>
      <c r="AL53" s="364">
        <v>-0.2</v>
      </c>
      <c r="AM53" s="5">
        <v>94</v>
      </c>
      <c r="AN53" s="5">
        <v>-1.1000000000000001</v>
      </c>
      <c r="AO53" s="363">
        <v>-0.2</v>
      </c>
      <c r="AP53" s="5">
        <v>2.5</v>
      </c>
      <c r="AQ53" s="5">
        <v>2.9</v>
      </c>
      <c r="AR53" s="5">
        <v>1023.9</v>
      </c>
      <c r="AS53" s="5">
        <v>0</v>
      </c>
      <c r="AT53" s="5">
        <v>0</v>
      </c>
      <c r="AU53" s="5">
        <v>0</v>
      </c>
      <c r="AV53" s="5">
        <v>0</v>
      </c>
      <c r="AW53" s="5">
        <v>0</v>
      </c>
      <c r="AX53">
        <v>0.1</v>
      </c>
      <c r="AY53">
        <v>162.69999999999999</v>
      </c>
      <c r="AZ53">
        <v>-1.5</v>
      </c>
      <c r="BA53">
        <v>-0.9</v>
      </c>
      <c r="BB53" s="55">
        <v>3.05555555555556E-2</v>
      </c>
    </row>
    <row r="54" spans="2:54" x14ac:dyDescent="0.25">
      <c r="B54">
        <v>-0.1</v>
      </c>
      <c r="C54">
        <v>94</v>
      </c>
      <c r="D54">
        <v>-1</v>
      </c>
      <c r="E54">
        <v>-0.1</v>
      </c>
      <c r="F54">
        <v>0</v>
      </c>
      <c r="G54">
        <v>0</v>
      </c>
      <c r="H54">
        <v>1025.9000000000001</v>
      </c>
      <c r="I54">
        <v>0</v>
      </c>
      <c r="J54">
        <v>0</v>
      </c>
      <c r="K54">
        <v>0</v>
      </c>
      <c r="L54">
        <v>0</v>
      </c>
      <c r="M54">
        <v>0</v>
      </c>
      <c r="N54">
        <v>0.1</v>
      </c>
      <c r="O54">
        <v>162.69999999999999</v>
      </c>
      <c r="P54">
        <v>-1.4</v>
      </c>
      <c r="Q54">
        <v>-0.6</v>
      </c>
      <c r="R54" s="54">
        <v>3.125E-2</v>
      </c>
      <c r="T54" s="93"/>
      <c r="U54" s="96"/>
      <c r="V54" s="92" t="str">
        <f t="shared" si="0"/>
        <v/>
      </c>
      <c r="W54" s="96"/>
      <c r="X54" s="93"/>
      <c r="Z54" s="5"/>
      <c r="AA54"/>
      <c r="AC54" s="5"/>
      <c r="AD54" s="54">
        <v>3.125E-2</v>
      </c>
      <c r="AL54" s="364">
        <v>-0.1</v>
      </c>
      <c r="AM54" s="5">
        <v>94</v>
      </c>
      <c r="AN54" s="5">
        <v>-1</v>
      </c>
      <c r="AO54" s="363">
        <v>-0.1</v>
      </c>
      <c r="AP54" s="5">
        <v>3.2</v>
      </c>
      <c r="AQ54" s="5">
        <v>3.6</v>
      </c>
      <c r="AR54" s="5">
        <v>1023.9</v>
      </c>
      <c r="AS54" s="5">
        <v>0</v>
      </c>
      <c r="AT54" s="5">
        <v>0</v>
      </c>
      <c r="AU54" s="5">
        <v>0</v>
      </c>
      <c r="AV54" s="5">
        <v>0</v>
      </c>
      <c r="AW54" s="5">
        <v>0</v>
      </c>
      <c r="AX54">
        <v>0.1</v>
      </c>
      <c r="AY54">
        <v>162.69999999999999</v>
      </c>
      <c r="AZ54">
        <v>-1.5</v>
      </c>
      <c r="BA54">
        <v>-0.9</v>
      </c>
      <c r="BB54" s="55">
        <v>3.125E-2</v>
      </c>
    </row>
    <row r="55" spans="2:54" x14ac:dyDescent="0.25">
      <c r="B55">
        <v>0</v>
      </c>
      <c r="C55">
        <v>94</v>
      </c>
      <c r="D55">
        <v>-0.9</v>
      </c>
      <c r="E55">
        <v>0</v>
      </c>
      <c r="F55">
        <v>0</v>
      </c>
      <c r="G55">
        <v>0</v>
      </c>
      <c r="H55">
        <v>1025.7</v>
      </c>
      <c r="I55">
        <v>0</v>
      </c>
      <c r="J55">
        <v>0</v>
      </c>
      <c r="K55">
        <v>0</v>
      </c>
      <c r="L55">
        <v>0</v>
      </c>
      <c r="M55">
        <v>0</v>
      </c>
      <c r="N55">
        <v>0.1</v>
      </c>
      <c r="O55">
        <v>162.69999999999999</v>
      </c>
      <c r="P55">
        <v>-1.4</v>
      </c>
      <c r="Q55">
        <v>-0.6</v>
      </c>
      <c r="R55" s="54">
        <v>3.19444444444444E-2</v>
      </c>
      <c r="T55" s="93"/>
      <c r="U55" s="96"/>
      <c r="V55" s="92" t="str">
        <f t="shared" si="0"/>
        <v/>
      </c>
      <c r="W55" s="96"/>
      <c r="X55" s="93"/>
      <c r="Z55" s="5"/>
      <c r="AA55"/>
      <c r="AC55" s="5">
        <v>24</v>
      </c>
      <c r="AD55" s="54">
        <v>3.19444444444444E-2</v>
      </c>
      <c r="AL55" s="364">
        <v>0</v>
      </c>
      <c r="AM55" s="5">
        <v>94</v>
      </c>
      <c r="AN55" s="5">
        <v>-0.9</v>
      </c>
      <c r="AO55" s="363">
        <v>0</v>
      </c>
      <c r="AP55" s="5">
        <v>1.8</v>
      </c>
      <c r="AQ55" s="5">
        <v>2.5</v>
      </c>
      <c r="AR55" s="5">
        <v>1024</v>
      </c>
      <c r="AS55" s="5">
        <v>0</v>
      </c>
      <c r="AT55" s="5">
        <v>0</v>
      </c>
      <c r="AU55" s="5">
        <v>0</v>
      </c>
      <c r="AV55" s="5">
        <v>0</v>
      </c>
      <c r="AW55" s="5">
        <v>0</v>
      </c>
      <c r="AX55">
        <v>0.1</v>
      </c>
      <c r="AY55">
        <v>162.69999999999999</v>
      </c>
      <c r="AZ55">
        <v>-1.5</v>
      </c>
      <c r="BA55">
        <v>-0.9</v>
      </c>
      <c r="BB55" s="55">
        <v>3.19444444444444E-2</v>
      </c>
    </row>
    <row r="56" spans="2:54" x14ac:dyDescent="0.25">
      <c r="B56">
        <v>0</v>
      </c>
      <c r="C56">
        <v>94</v>
      </c>
      <c r="D56">
        <v>-0.9</v>
      </c>
      <c r="E56">
        <v>0</v>
      </c>
      <c r="F56">
        <v>0</v>
      </c>
      <c r="G56">
        <v>0</v>
      </c>
      <c r="H56">
        <v>1025.7</v>
      </c>
      <c r="I56">
        <v>0</v>
      </c>
      <c r="J56">
        <v>0</v>
      </c>
      <c r="K56">
        <v>0</v>
      </c>
      <c r="L56">
        <v>0</v>
      </c>
      <c r="M56">
        <v>0</v>
      </c>
      <c r="N56">
        <v>0.1</v>
      </c>
      <c r="O56">
        <v>162.69999999999999</v>
      </c>
      <c r="P56">
        <v>-1.4</v>
      </c>
      <c r="Q56">
        <v>-0.6</v>
      </c>
      <c r="R56" s="54">
        <v>3.2638888888888898E-2</v>
      </c>
      <c r="T56" s="93"/>
      <c r="U56" s="96"/>
      <c r="V56" s="92" t="str">
        <f t="shared" si="0"/>
        <v/>
      </c>
      <c r="W56" s="96"/>
      <c r="X56" s="93"/>
      <c r="Z56" s="5"/>
      <c r="AA56"/>
      <c r="AC56" s="5"/>
      <c r="AD56" s="54">
        <v>3.2638888888888898E-2</v>
      </c>
      <c r="AL56" s="364">
        <v>0</v>
      </c>
      <c r="AM56" s="5">
        <v>94</v>
      </c>
      <c r="AN56" s="5">
        <v>-0.9</v>
      </c>
      <c r="AO56" s="363">
        <v>0</v>
      </c>
      <c r="AP56" s="5">
        <v>0</v>
      </c>
      <c r="AQ56" s="5">
        <v>2.2000000000000002</v>
      </c>
      <c r="AR56" s="5">
        <v>1024</v>
      </c>
      <c r="AS56" s="5">
        <v>0</v>
      </c>
      <c r="AT56" s="5">
        <v>0</v>
      </c>
      <c r="AU56" s="5">
        <v>0</v>
      </c>
      <c r="AV56" s="5">
        <v>0</v>
      </c>
      <c r="AW56" s="5">
        <v>0</v>
      </c>
      <c r="AX56">
        <v>0.1</v>
      </c>
      <c r="AY56">
        <v>162.69999999999999</v>
      </c>
      <c r="AZ56">
        <v>-1.6</v>
      </c>
      <c r="BA56">
        <v>-1</v>
      </c>
      <c r="BB56" s="55">
        <v>3.2638888888888898E-2</v>
      </c>
    </row>
    <row r="57" spans="2:54" x14ac:dyDescent="0.25">
      <c r="B57">
        <v>0</v>
      </c>
      <c r="C57">
        <v>94</v>
      </c>
      <c r="D57">
        <v>-0.9</v>
      </c>
      <c r="E57">
        <v>0</v>
      </c>
      <c r="F57">
        <v>0</v>
      </c>
      <c r="G57">
        <v>1.8</v>
      </c>
      <c r="H57">
        <v>1025.8</v>
      </c>
      <c r="I57">
        <v>0</v>
      </c>
      <c r="J57">
        <v>0</v>
      </c>
      <c r="K57">
        <v>0</v>
      </c>
      <c r="L57">
        <v>0</v>
      </c>
      <c r="M57">
        <v>0</v>
      </c>
      <c r="N57">
        <v>0.1</v>
      </c>
      <c r="O57">
        <v>162.69999999999999</v>
      </c>
      <c r="P57">
        <v>-1.4</v>
      </c>
      <c r="Q57">
        <v>-0.6</v>
      </c>
      <c r="R57" s="54">
        <v>3.3333333333333298E-2</v>
      </c>
      <c r="T57" s="93"/>
      <c r="U57" s="96"/>
      <c r="V57" s="92" t="str">
        <f t="shared" si="0"/>
        <v/>
      </c>
      <c r="W57" s="96"/>
      <c r="X57" s="93"/>
      <c r="Z57" s="5"/>
      <c r="AA57"/>
      <c r="AC57" s="5">
        <v>25</v>
      </c>
      <c r="AD57" s="54">
        <v>3.3333333333333298E-2</v>
      </c>
      <c r="AL57" s="364">
        <v>0</v>
      </c>
      <c r="AM57" s="5">
        <v>94</v>
      </c>
      <c r="AN57" s="5">
        <v>-0.9</v>
      </c>
      <c r="AO57" s="363">
        <v>0</v>
      </c>
      <c r="AP57" s="5">
        <v>0</v>
      </c>
      <c r="AQ57" s="5">
        <v>2.2000000000000002</v>
      </c>
      <c r="AR57" s="5">
        <v>1024</v>
      </c>
      <c r="AS57" s="5">
        <v>0</v>
      </c>
      <c r="AT57" s="5">
        <v>0</v>
      </c>
      <c r="AU57" s="5">
        <v>0</v>
      </c>
      <c r="AV57" s="5">
        <v>0</v>
      </c>
      <c r="AW57" s="5">
        <v>0</v>
      </c>
      <c r="AX57">
        <v>0.1</v>
      </c>
      <c r="AY57">
        <v>162.69999999999999</v>
      </c>
      <c r="AZ57">
        <v>-1.6</v>
      </c>
      <c r="BA57">
        <v>-1</v>
      </c>
      <c r="BB57" s="55">
        <v>3.3333333333333298E-2</v>
      </c>
    </row>
    <row r="58" spans="2:54" x14ac:dyDescent="0.25">
      <c r="B58">
        <v>-0.1</v>
      </c>
      <c r="C58">
        <v>94</v>
      </c>
      <c r="D58">
        <v>-1</v>
      </c>
      <c r="E58">
        <v>-0.1</v>
      </c>
      <c r="F58">
        <v>0</v>
      </c>
      <c r="G58">
        <v>0</v>
      </c>
      <c r="H58">
        <v>1025.7</v>
      </c>
      <c r="I58">
        <v>0</v>
      </c>
      <c r="J58">
        <v>0</v>
      </c>
      <c r="K58">
        <v>0</v>
      </c>
      <c r="L58">
        <v>0</v>
      </c>
      <c r="M58">
        <v>0</v>
      </c>
      <c r="N58">
        <v>0.1</v>
      </c>
      <c r="O58">
        <v>162.69999999999999</v>
      </c>
      <c r="P58">
        <v>-1.4</v>
      </c>
      <c r="Q58">
        <v>-0.6</v>
      </c>
      <c r="R58" s="54">
        <v>3.4027777777777803E-2</v>
      </c>
      <c r="T58" s="93"/>
      <c r="U58" s="96"/>
      <c r="V58" s="92" t="str">
        <f t="shared" si="0"/>
        <v/>
      </c>
      <c r="W58" s="96"/>
      <c r="X58" s="93"/>
      <c r="Z58" s="5"/>
      <c r="AA58"/>
      <c r="AC58" s="5"/>
      <c r="AD58" s="54">
        <v>3.4027777777777803E-2</v>
      </c>
      <c r="AL58" s="364">
        <v>-0.1</v>
      </c>
      <c r="AM58" s="5">
        <v>94</v>
      </c>
      <c r="AN58" s="5">
        <v>-1</v>
      </c>
      <c r="AO58" s="363">
        <v>-0.1</v>
      </c>
      <c r="AP58" s="5">
        <v>0</v>
      </c>
      <c r="AQ58" s="5">
        <v>1.8</v>
      </c>
      <c r="AR58" s="5">
        <v>1024.2</v>
      </c>
      <c r="AS58" s="5">
        <v>0</v>
      </c>
      <c r="AT58" s="5">
        <v>0</v>
      </c>
      <c r="AU58" s="5">
        <v>0</v>
      </c>
      <c r="AV58" s="5">
        <v>0</v>
      </c>
      <c r="AW58" s="5">
        <v>0</v>
      </c>
      <c r="AX58">
        <v>0.1</v>
      </c>
      <c r="AY58">
        <v>162.69999999999999</v>
      </c>
      <c r="AZ58">
        <v>-1.5</v>
      </c>
      <c r="BA58">
        <v>-1</v>
      </c>
      <c r="BB58" s="55">
        <v>3.4027777777777803E-2</v>
      </c>
    </row>
    <row r="59" spans="2:54" x14ac:dyDescent="0.25">
      <c r="B59">
        <v>-0.1</v>
      </c>
      <c r="C59">
        <v>94</v>
      </c>
      <c r="D59">
        <v>-1</v>
      </c>
      <c r="E59">
        <v>-0.1</v>
      </c>
      <c r="F59">
        <v>0</v>
      </c>
      <c r="G59">
        <v>0</v>
      </c>
      <c r="H59">
        <v>1025.7</v>
      </c>
      <c r="I59">
        <v>0</v>
      </c>
      <c r="J59">
        <v>0</v>
      </c>
      <c r="K59">
        <v>0</v>
      </c>
      <c r="L59">
        <v>0</v>
      </c>
      <c r="M59">
        <v>0</v>
      </c>
      <c r="N59">
        <v>0.1</v>
      </c>
      <c r="O59">
        <v>162.69999999999999</v>
      </c>
      <c r="P59">
        <v>-1.4</v>
      </c>
      <c r="Q59">
        <v>-0.6</v>
      </c>
      <c r="R59" s="54">
        <v>3.4722222222222203E-2</v>
      </c>
      <c r="T59" s="93"/>
      <c r="U59" s="96"/>
      <c r="V59" s="92" t="str">
        <f t="shared" si="0"/>
        <v/>
      </c>
      <c r="W59" s="96"/>
      <c r="X59" s="93"/>
      <c r="Z59" s="5"/>
      <c r="AA59"/>
      <c r="AC59" s="5">
        <v>26</v>
      </c>
      <c r="AD59" s="54">
        <v>3.4722222222222203E-2</v>
      </c>
      <c r="AL59" s="364">
        <v>-0.1</v>
      </c>
      <c r="AM59" s="5">
        <v>94</v>
      </c>
      <c r="AN59" s="5">
        <v>-1</v>
      </c>
      <c r="AO59" s="363">
        <v>-0.1</v>
      </c>
      <c r="AP59" s="5">
        <v>0</v>
      </c>
      <c r="AQ59" s="5">
        <v>2.2000000000000002</v>
      </c>
      <c r="AR59" s="5">
        <v>1023.9</v>
      </c>
      <c r="AS59" s="5">
        <v>0</v>
      </c>
      <c r="AT59" s="5">
        <v>0</v>
      </c>
      <c r="AU59" s="5">
        <v>0</v>
      </c>
      <c r="AV59" s="5">
        <v>0</v>
      </c>
      <c r="AW59" s="5">
        <v>0</v>
      </c>
      <c r="AX59">
        <v>0.1</v>
      </c>
      <c r="AY59">
        <v>162.69999999999999</v>
      </c>
      <c r="AZ59">
        <v>-1.6</v>
      </c>
      <c r="BA59">
        <v>-1</v>
      </c>
      <c r="BB59" s="55">
        <v>3.4722222222222203E-2</v>
      </c>
    </row>
    <row r="60" spans="2:54" x14ac:dyDescent="0.25">
      <c r="B60">
        <v>-0.1</v>
      </c>
      <c r="C60">
        <v>94</v>
      </c>
      <c r="D60">
        <v>-1</v>
      </c>
      <c r="E60">
        <v>-0.1</v>
      </c>
      <c r="F60">
        <v>0</v>
      </c>
      <c r="G60">
        <v>0</v>
      </c>
      <c r="H60">
        <v>1025.8</v>
      </c>
      <c r="I60">
        <v>0</v>
      </c>
      <c r="J60">
        <v>0</v>
      </c>
      <c r="K60">
        <v>0</v>
      </c>
      <c r="L60">
        <v>0</v>
      </c>
      <c r="M60">
        <v>0</v>
      </c>
      <c r="N60">
        <v>0.1</v>
      </c>
      <c r="O60">
        <v>162.69999999999999</v>
      </c>
      <c r="P60">
        <v>-1.4</v>
      </c>
      <c r="Q60">
        <v>-0.7</v>
      </c>
      <c r="R60" s="54">
        <v>3.54166666666667E-2</v>
      </c>
      <c r="T60" s="93"/>
      <c r="U60" s="96"/>
      <c r="V60" s="92" t="str">
        <f t="shared" si="0"/>
        <v/>
      </c>
      <c r="W60" s="96"/>
      <c r="X60" s="93"/>
      <c r="Z60" s="5"/>
      <c r="AA60"/>
      <c r="AC60" s="5"/>
      <c r="AD60" s="54">
        <v>3.54166666666667E-2</v>
      </c>
      <c r="AL60" s="364">
        <v>-0.1</v>
      </c>
      <c r="AM60" s="5">
        <v>94</v>
      </c>
      <c r="AN60" s="5">
        <v>-1</v>
      </c>
      <c r="AO60" s="363">
        <v>-0.1</v>
      </c>
      <c r="AP60" s="5">
        <v>1.8</v>
      </c>
      <c r="AQ60" s="5">
        <v>1.8</v>
      </c>
      <c r="AR60" s="5">
        <v>1023.9</v>
      </c>
      <c r="AS60" s="5">
        <v>0</v>
      </c>
      <c r="AT60" s="5">
        <v>0</v>
      </c>
      <c r="AU60" s="5">
        <v>0</v>
      </c>
      <c r="AV60" s="5">
        <v>0</v>
      </c>
      <c r="AW60" s="5">
        <v>0</v>
      </c>
      <c r="AX60">
        <v>0.1</v>
      </c>
      <c r="AY60">
        <v>162.69999999999999</v>
      </c>
      <c r="AZ60">
        <v>-1.6</v>
      </c>
      <c r="BA60">
        <v>-1</v>
      </c>
      <c r="BB60" s="55">
        <v>3.54166666666667E-2</v>
      </c>
    </row>
    <row r="61" spans="2:54" x14ac:dyDescent="0.25">
      <c r="B61">
        <v>-0.2</v>
      </c>
      <c r="C61">
        <v>94</v>
      </c>
      <c r="D61">
        <v>-1.1000000000000001</v>
      </c>
      <c r="E61">
        <v>-0.2</v>
      </c>
      <c r="F61">
        <v>0</v>
      </c>
      <c r="G61">
        <v>0</v>
      </c>
      <c r="H61">
        <v>1025.8</v>
      </c>
      <c r="I61">
        <v>0</v>
      </c>
      <c r="J61">
        <v>0</v>
      </c>
      <c r="K61">
        <v>0</v>
      </c>
      <c r="L61">
        <v>0</v>
      </c>
      <c r="M61">
        <v>0</v>
      </c>
      <c r="N61">
        <v>0.1</v>
      </c>
      <c r="O61">
        <v>162.69999999999999</v>
      </c>
      <c r="P61">
        <v>-1.5</v>
      </c>
      <c r="Q61">
        <v>-0.7</v>
      </c>
      <c r="R61" s="54">
        <v>3.6111111111111101E-2</v>
      </c>
      <c r="T61" s="93"/>
      <c r="U61" s="96"/>
      <c r="V61" s="92" t="str">
        <f t="shared" si="0"/>
        <v/>
      </c>
      <c r="W61" s="96"/>
      <c r="X61" s="93"/>
      <c r="Z61" s="5"/>
      <c r="AA61"/>
      <c r="AC61" s="5">
        <v>27</v>
      </c>
      <c r="AD61" s="54">
        <v>3.6111111111111101E-2</v>
      </c>
      <c r="AL61" s="364">
        <v>-0.2</v>
      </c>
      <c r="AM61" s="5">
        <v>94</v>
      </c>
      <c r="AN61" s="5">
        <v>-1.1000000000000001</v>
      </c>
      <c r="AO61" s="363">
        <v>-0.2</v>
      </c>
      <c r="AP61" s="5">
        <v>2.2000000000000002</v>
      </c>
      <c r="AQ61" s="5">
        <v>2.9</v>
      </c>
      <c r="AR61" s="5">
        <v>1024.2</v>
      </c>
      <c r="AS61" s="5">
        <v>0</v>
      </c>
      <c r="AT61" s="5">
        <v>0</v>
      </c>
      <c r="AU61" s="5">
        <v>0</v>
      </c>
      <c r="AV61" s="5">
        <v>0</v>
      </c>
      <c r="AW61" s="5">
        <v>0</v>
      </c>
      <c r="AX61">
        <v>0.1</v>
      </c>
      <c r="AY61">
        <v>162.69999999999999</v>
      </c>
      <c r="AZ61">
        <v>-1.6</v>
      </c>
      <c r="BA61">
        <v>-1</v>
      </c>
      <c r="BB61" s="55">
        <v>3.6111111111111101E-2</v>
      </c>
    </row>
    <row r="62" spans="2:54" x14ac:dyDescent="0.25">
      <c r="B62">
        <v>-0.2</v>
      </c>
      <c r="C62">
        <v>94</v>
      </c>
      <c r="D62">
        <v>-1.1000000000000001</v>
      </c>
      <c r="E62">
        <v>-0.2</v>
      </c>
      <c r="F62">
        <v>0</v>
      </c>
      <c r="G62">
        <v>2.2000000000000002</v>
      </c>
      <c r="H62">
        <v>1025.7</v>
      </c>
      <c r="I62">
        <v>0</v>
      </c>
      <c r="J62">
        <v>0</v>
      </c>
      <c r="K62">
        <v>0</v>
      </c>
      <c r="L62">
        <v>0</v>
      </c>
      <c r="M62">
        <v>0</v>
      </c>
      <c r="N62">
        <v>0.1</v>
      </c>
      <c r="O62">
        <v>162.69999999999999</v>
      </c>
      <c r="P62">
        <v>-1.5</v>
      </c>
      <c r="Q62">
        <v>-0.7</v>
      </c>
      <c r="R62" s="54">
        <v>3.6805555555555598E-2</v>
      </c>
      <c r="T62" s="93"/>
      <c r="U62" s="96"/>
      <c r="V62" s="92" t="str">
        <f t="shared" si="0"/>
        <v/>
      </c>
      <c r="W62" s="96"/>
      <c r="X62" s="93"/>
      <c r="Z62" s="5"/>
      <c r="AA62"/>
      <c r="AC62" s="5"/>
      <c r="AD62" s="54">
        <v>3.6805555555555598E-2</v>
      </c>
      <c r="AL62" s="364">
        <v>-0.2</v>
      </c>
      <c r="AM62" s="5">
        <v>94</v>
      </c>
      <c r="AN62" s="5">
        <v>-1.1000000000000001</v>
      </c>
      <c r="AO62" s="363">
        <v>-0.2</v>
      </c>
      <c r="AP62" s="5">
        <v>3.6</v>
      </c>
      <c r="AQ62" s="5">
        <v>3.6</v>
      </c>
      <c r="AR62" s="5">
        <v>1023.9</v>
      </c>
      <c r="AS62" s="5">
        <v>0</v>
      </c>
      <c r="AT62" s="5">
        <v>0</v>
      </c>
      <c r="AU62" s="5">
        <v>0</v>
      </c>
      <c r="AV62" s="5">
        <v>0</v>
      </c>
      <c r="AW62" s="5">
        <v>0</v>
      </c>
      <c r="AX62">
        <v>0.1</v>
      </c>
      <c r="AY62">
        <v>162.69999999999999</v>
      </c>
      <c r="AZ62">
        <v>-1.6</v>
      </c>
      <c r="BA62">
        <v>-1</v>
      </c>
      <c r="BB62" s="55">
        <v>3.6805555555555598E-2</v>
      </c>
    </row>
    <row r="63" spans="2:54" x14ac:dyDescent="0.25">
      <c r="B63">
        <v>-0.1</v>
      </c>
      <c r="C63">
        <v>94</v>
      </c>
      <c r="D63">
        <v>-1</v>
      </c>
      <c r="E63">
        <v>-0.1</v>
      </c>
      <c r="F63">
        <v>1.8</v>
      </c>
      <c r="G63">
        <v>2.5</v>
      </c>
      <c r="H63">
        <v>1025.7</v>
      </c>
      <c r="I63">
        <v>0</v>
      </c>
      <c r="J63">
        <v>0</v>
      </c>
      <c r="K63">
        <v>0</v>
      </c>
      <c r="L63">
        <v>0</v>
      </c>
      <c r="M63">
        <v>0</v>
      </c>
      <c r="N63">
        <v>0.1</v>
      </c>
      <c r="O63">
        <v>162.69999999999999</v>
      </c>
      <c r="P63">
        <v>-1.5</v>
      </c>
      <c r="Q63">
        <v>-0.7</v>
      </c>
      <c r="R63" s="54">
        <v>3.7499999999999999E-2</v>
      </c>
      <c r="T63" s="93"/>
      <c r="U63" s="96"/>
      <c r="V63" s="92" t="str">
        <f t="shared" si="0"/>
        <v/>
      </c>
      <c r="W63" s="96"/>
      <c r="X63" s="93"/>
      <c r="Z63" s="5"/>
      <c r="AA63"/>
      <c r="AC63" s="5">
        <v>28</v>
      </c>
      <c r="AD63" s="54">
        <v>3.7499999999999999E-2</v>
      </c>
      <c r="AL63" s="364">
        <v>-0.1</v>
      </c>
      <c r="AM63" s="5">
        <v>94</v>
      </c>
      <c r="AN63" s="5">
        <v>-1</v>
      </c>
      <c r="AO63" s="363">
        <v>-0.1</v>
      </c>
      <c r="AP63" s="5">
        <v>1.8</v>
      </c>
      <c r="AQ63" s="5">
        <v>3.2</v>
      </c>
      <c r="AR63" s="5">
        <v>1024</v>
      </c>
      <c r="AS63" s="5">
        <v>0</v>
      </c>
      <c r="AT63" s="5">
        <v>0</v>
      </c>
      <c r="AU63" s="5">
        <v>0</v>
      </c>
      <c r="AV63" s="5">
        <v>0</v>
      </c>
      <c r="AW63" s="5">
        <v>0</v>
      </c>
      <c r="AX63">
        <v>0.1</v>
      </c>
      <c r="AY63">
        <v>162.69999999999999</v>
      </c>
      <c r="AZ63">
        <v>-1.6</v>
      </c>
      <c r="BA63">
        <v>-1</v>
      </c>
      <c r="BB63" s="55">
        <v>3.7499999999999999E-2</v>
      </c>
    </row>
    <row r="64" spans="2:54" x14ac:dyDescent="0.25">
      <c r="B64">
        <v>-0.2</v>
      </c>
      <c r="C64">
        <v>94</v>
      </c>
      <c r="D64">
        <v>-1.1000000000000001</v>
      </c>
      <c r="E64">
        <v>-0.2</v>
      </c>
      <c r="F64">
        <v>2.9</v>
      </c>
      <c r="G64">
        <v>2.9</v>
      </c>
      <c r="H64">
        <v>1025.9000000000001</v>
      </c>
      <c r="I64">
        <v>0</v>
      </c>
      <c r="J64">
        <v>0</v>
      </c>
      <c r="K64">
        <v>0</v>
      </c>
      <c r="L64">
        <v>0</v>
      </c>
      <c r="M64">
        <v>0</v>
      </c>
      <c r="N64">
        <v>0.1</v>
      </c>
      <c r="O64">
        <v>162.69999999999999</v>
      </c>
      <c r="P64">
        <v>-1.5</v>
      </c>
      <c r="Q64">
        <v>-0.7</v>
      </c>
      <c r="R64" s="54">
        <v>3.8194444444444399E-2</v>
      </c>
      <c r="T64" s="93"/>
      <c r="U64" s="96"/>
      <c r="V64" s="92" t="str">
        <f t="shared" si="0"/>
        <v/>
      </c>
      <c r="W64" s="96"/>
      <c r="X64" s="93"/>
      <c r="Z64" s="5"/>
      <c r="AA64"/>
      <c r="AC64" s="5"/>
      <c r="AD64" s="54">
        <v>3.8194444444444399E-2</v>
      </c>
      <c r="AL64" s="364">
        <v>-0.2</v>
      </c>
      <c r="AM64" s="5">
        <v>94</v>
      </c>
      <c r="AN64" s="5">
        <v>-1.1000000000000001</v>
      </c>
      <c r="AO64" s="363">
        <v>-0.2</v>
      </c>
      <c r="AP64" s="5">
        <v>2.9</v>
      </c>
      <c r="AQ64" s="5">
        <v>2.9</v>
      </c>
      <c r="AR64" s="5">
        <v>1024</v>
      </c>
      <c r="AS64" s="5">
        <v>0</v>
      </c>
      <c r="AT64" s="5">
        <v>0</v>
      </c>
      <c r="AU64" s="5">
        <v>0</v>
      </c>
      <c r="AV64" s="5">
        <v>0</v>
      </c>
      <c r="AW64" s="5">
        <v>0</v>
      </c>
      <c r="AX64">
        <v>0.1</v>
      </c>
      <c r="AY64">
        <v>162.69999999999999</v>
      </c>
      <c r="AZ64">
        <v>-1.6</v>
      </c>
      <c r="BA64">
        <v>-1</v>
      </c>
      <c r="BB64" s="55">
        <v>3.8194444444444399E-2</v>
      </c>
    </row>
    <row r="65" spans="2:54" x14ac:dyDescent="0.25">
      <c r="B65">
        <v>-0.2</v>
      </c>
      <c r="C65">
        <v>94</v>
      </c>
      <c r="D65">
        <v>-1.1000000000000001</v>
      </c>
      <c r="E65">
        <v>-0.2</v>
      </c>
      <c r="F65">
        <v>0</v>
      </c>
      <c r="G65">
        <v>1.8</v>
      </c>
      <c r="H65">
        <v>1025.8</v>
      </c>
      <c r="I65">
        <v>0</v>
      </c>
      <c r="J65">
        <v>0</v>
      </c>
      <c r="K65">
        <v>0</v>
      </c>
      <c r="L65">
        <v>0</v>
      </c>
      <c r="M65">
        <v>0</v>
      </c>
      <c r="N65">
        <v>0.1</v>
      </c>
      <c r="O65">
        <v>162.69999999999999</v>
      </c>
      <c r="P65">
        <v>-1.5</v>
      </c>
      <c r="Q65">
        <v>-0.7</v>
      </c>
      <c r="R65" s="54">
        <v>3.8888888888888903E-2</v>
      </c>
      <c r="T65" s="93"/>
      <c r="U65" s="96"/>
      <c r="V65" s="92" t="str">
        <f t="shared" si="0"/>
        <v/>
      </c>
      <c r="W65" s="96"/>
      <c r="X65" s="93"/>
      <c r="Z65" s="5"/>
      <c r="AA65"/>
      <c r="AC65" s="5">
        <v>29</v>
      </c>
      <c r="AD65" s="54">
        <v>3.8888888888888903E-2</v>
      </c>
      <c r="AL65" s="364">
        <v>-0.2</v>
      </c>
      <c r="AM65" s="5">
        <v>94</v>
      </c>
      <c r="AN65" s="5">
        <v>-1.1000000000000001</v>
      </c>
      <c r="AO65" s="363">
        <v>-0.2</v>
      </c>
      <c r="AP65" s="5">
        <v>0</v>
      </c>
      <c r="AQ65" s="5">
        <v>2.2000000000000002</v>
      </c>
      <c r="AR65" s="5">
        <v>1024.2</v>
      </c>
      <c r="AS65" s="5">
        <v>0</v>
      </c>
      <c r="AT65" s="5">
        <v>0</v>
      </c>
      <c r="AU65" s="5">
        <v>0</v>
      </c>
      <c r="AV65" s="5">
        <v>0</v>
      </c>
      <c r="AW65" s="5">
        <v>0</v>
      </c>
      <c r="AX65">
        <v>0.1</v>
      </c>
      <c r="AY65">
        <v>162.69999999999999</v>
      </c>
      <c r="AZ65">
        <v>-1.6</v>
      </c>
      <c r="BA65">
        <v>-1</v>
      </c>
      <c r="BB65" s="55">
        <v>3.8888888888888903E-2</v>
      </c>
    </row>
    <row r="66" spans="2:54" x14ac:dyDescent="0.25">
      <c r="B66">
        <v>-0.2</v>
      </c>
      <c r="C66">
        <v>94</v>
      </c>
      <c r="D66">
        <v>-1.1000000000000001</v>
      </c>
      <c r="E66">
        <v>-0.2</v>
      </c>
      <c r="F66">
        <v>0</v>
      </c>
      <c r="G66">
        <v>1.8</v>
      </c>
      <c r="H66">
        <v>1025.7</v>
      </c>
      <c r="I66">
        <v>0</v>
      </c>
      <c r="J66">
        <v>0</v>
      </c>
      <c r="K66">
        <v>0</v>
      </c>
      <c r="L66">
        <v>0</v>
      </c>
      <c r="M66">
        <v>0</v>
      </c>
      <c r="N66">
        <v>0.1</v>
      </c>
      <c r="O66">
        <v>162.69999999999999</v>
      </c>
      <c r="P66">
        <v>-1.5</v>
      </c>
      <c r="Q66">
        <v>-0.7</v>
      </c>
      <c r="R66" s="54">
        <v>3.9583333333333297E-2</v>
      </c>
      <c r="T66" s="93"/>
      <c r="U66" s="96"/>
      <c r="V66" s="92" t="str">
        <f t="shared" si="0"/>
        <v/>
      </c>
      <c r="W66" s="96"/>
      <c r="X66" s="93"/>
      <c r="Z66" s="5"/>
      <c r="AA66"/>
      <c r="AC66" s="5"/>
      <c r="AD66" s="54">
        <v>3.9583333333333297E-2</v>
      </c>
      <c r="AL66" s="364">
        <v>-0.2</v>
      </c>
      <c r="AM66" s="5">
        <v>94</v>
      </c>
      <c r="AN66" s="5">
        <v>-1.1000000000000001</v>
      </c>
      <c r="AO66" s="363">
        <v>-0.2</v>
      </c>
      <c r="AP66" s="5">
        <v>1.8</v>
      </c>
      <c r="AQ66" s="5">
        <v>2.9</v>
      </c>
      <c r="AR66" s="5">
        <v>1024.0999999999999</v>
      </c>
      <c r="AS66" s="5">
        <v>0</v>
      </c>
      <c r="AT66" s="5">
        <v>0</v>
      </c>
      <c r="AU66" s="5">
        <v>0</v>
      </c>
      <c r="AV66" s="5">
        <v>0</v>
      </c>
      <c r="AW66" s="5">
        <v>0</v>
      </c>
      <c r="AX66">
        <v>0.1</v>
      </c>
      <c r="AY66">
        <v>162.69999999999999</v>
      </c>
      <c r="AZ66">
        <v>-1.6</v>
      </c>
      <c r="BA66">
        <v>-1</v>
      </c>
      <c r="BB66" s="55">
        <v>3.9583333333333297E-2</v>
      </c>
    </row>
    <row r="67" spans="2:54" x14ac:dyDescent="0.25">
      <c r="B67">
        <v>-0.2</v>
      </c>
      <c r="C67">
        <v>94</v>
      </c>
      <c r="D67">
        <v>-1.1000000000000001</v>
      </c>
      <c r="E67">
        <v>-0.2</v>
      </c>
      <c r="F67">
        <v>0</v>
      </c>
      <c r="G67">
        <v>0</v>
      </c>
      <c r="H67">
        <v>1025.9000000000001</v>
      </c>
      <c r="I67">
        <v>0</v>
      </c>
      <c r="J67">
        <v>0</v>
      </c>
      <c r="K67">
        <v>0</v>
      </c>
      <c r="L67">
        <v>0</v>
      </c>
      <c r="M67">
        <v>0</v>
      </c>
      <c r="N67">
        <v>0.1</v>
      </c>
      <c r="O67">
        <v>162.69999999999999</v>
      </c>
      <c r="P67">
        <v>-1.5</v>
      </c>
      <c r="Q67">
        <v>-0.7</v>
      </c>
      <c r="R67" s="54">
        <v>4.0277777777777801E-2</v>
      </c>
      <c r="T67" s="93"/>
      <c r="U67" s="96"/>
      <c r="V67" s="92" t="str">
        <f t="shared" si="0"/>
        <v/>
      </c>
      <c r="W67" s="96"/>
      <c r="X67" s="93"/>
      <c r="Z67" s="5"/>
      <c r="AA67"/>
      <c r="AC67" s="5">
        <v>30</v>
      </c>
      <c r="AD67" s="54">
        <v>4.0277777777777801E-2</v>
      </c>
      <c r="AL67" s="364">
        <v>-0.2</v>
      </c>
      <c r="AM67" s="5">
        <v>94</v>
      </c>
      <c r="AN67" s="5">
        <v>-1.1000000000000001</v>
      </c>
      <c r="AO67" s="363">
        <v>-0.2</v>
      </c>
      <c r="AP67" s="5">
        <v>4</v>
      </c>
      <c r="AQ67" s="5">
        <v>4</v>
      </c>
      <c r="AR67" s="5">
        <v>1024.0999999999999</v>
      </c>
      <c r="AS67" s="5">
        <v>0</v>
      </c>
      <c r="AT67" s="5">
        <v>0</v>
      </c>
      <c r="AU67" s="5">
        <v>0</v>
      </c>
      <c r="AV67" s="5">
        <v>0</v>
      </c>
      <c r="AW67" s="5">
        <v>0</v>
      </c>
      <c r="AX67">
        <v>0.1</v>
      </c>
      <c r="AY67">
        <v>162.69999999999999</v>
      </c>
      <c r="AZ67">
        <v>-1.6</v>
      </c>
      <c r="BA67">
        <v>-1</v>
      </c>
      <c r="BB67" s="55">
        <v>4.0277777777777801E-2</v>
      </c>
    </row>
    <row r="68" spans="2:54" x14ac:dyDescent="0.25">
      <c r="B68">
        <v>-0.2</v>
      </c>
      <c r="C68">
        <v>94</v>
      </c>
      <c r="D68">
        <v>-1.1000000000000001</v>
      </c>
      <c r="E68">
        <v>-0.2</v>
      </c>
      <c r="F68">
        <v>0</v>
      </c>
      <c r="G68">
        <v>0</v>
      </c>
      <c r="H68">
        <v>1025.7</v>
      </c>
      <c r="I68">
        <v>0</v>
      </c>
      <c r="J68">
        <v>0</v>
      </c>
      <c r="K68">
        <v>0</v>
      </c>
      <c r="L68">
        <v>0</v>
      </c>
      <c r="M68">
        <v>0</v>
      </c>
      <c r="N68">
        <v>0.1</v>
      </c>
      <c r="O68">
        <v>162.69999999999999</v>
      </c>
      <c r="P68">
        <v>-1.4</v>
      </c>
      <c r="Q68">
        <v>-0.7</v>
      </c>
      <c r="R68" s="54">
        <v>4.0972222222222202E-2</v>
      </c>
      <c r="T68" s="93"/>
      <c r="U68" s="96"/>
      <c r="V68" s="92" t="str">
        <f t="shared" si="0"/>
        <v/>
      </c>
      <c r="W68" s="96"/>
      <c r="X68" s="93"/>
      <c r="Z68" s="5"/>
      <c r="AA68"/>
      <c r="AC68" s="5"/>
      <c r="AD68" s="54">
        <v>4.0972222222222202E-2</v>
      </c>
      <c r="AL68" s="364">
        <v>-0.2</v>
      </c>
      <c r="AM68" s="5">
        <v>94</v>
      </c>
      <c r="AN68" s="5">
        <v>-1.1000000000000001</v>
      </c>
      <c r="AO68" s="363">
        <v>-0.2</v>
      </c>
      <c r="AP68" s="5">
        <v>0</v>
      </c>
      <c r="AQ68" s="5">
        <v>3.2</v>
      </c>
      <c r="AR68" s="5">
        <v>1024</v>
      </c>
      <c r="AS68" s="5">
        <v>0</v>
      </c>
      <c r="AT68" s="5">
        <v>0</v>
      </c>
      <c r="AU68" s="5">
        <v>0</v>
      </c>
      <c r="AV68" s="5">
        <v>0</v>
      </c>
      <c r="AW68" s="5">
        <v>0</v>
      </c>
      <c r="AX68">
        <v>0.1</v>
      </c>
      <c r="AY68">
        <v>162.69999999999999</v>
      </c>
      <c r="AZ68">
        <v>-1.6</v>
      </c>
      <c r="BA68">
        <v>-1</v>
      </c>
      <c r="BB68" s="55">
        <v>4.0972222222222202E-2</v>
      </c>
    </row>
    <row r="69" spans="2:54" x14ac:dyDescent="0.25">
      <c r="B69">
        <v>-0.2</v>
      </c>
      <c r="C69">
        <v>94</v>
      </c>
      <c r="D69">
        <v>-1.1000000000000001</v>
      </c>
      <c r="E69">
        <v>-0.2</v>
      </c>
      <c r="F69">
        <v>0</v>
      </c>
      <c r="G69">
        <v>0</v>
      </c>
      <c r="H69">
        <v>1025.5999999999999</v>
      </c>
      <c r="I69">
        <v>0</v>
      </c>
      <c r="J69">
        <v>0</v>
      </c>
      <c r="K69">
        <v>0</v>
      </c>
      <c r="L69">
        <v>0</v>
      </c>
      <c r="M69">
        <v>0</v>
      </c>
      <c r="N69">
        <v>0.1</v>
      </c>
      <c r="O69">
        <v>162.69999999999999</v>
      </c>
      <c r="P69">
        <v>-1.4</v>
      </c>
      <c r="Q69">
        <v>-0.7</v>
      </c>
      <c r="R69" s="54">
        <v>4.1666666666666699E-2</v>
      </c>
      <c r="T69" s="93"/>
      <c r="U69" s="96"/>
      <c r="V69" s="92" t="str">
        <f t="shared" si="0"/>
        <v/>
      </c>
      <c r="W69" s="96"/>
      <c r="X69" s="93"/>
      <c r="Z69" s="5"/>
      <c r="AA69"/>
      <c r="AC69" s="5">
        <v>31</v>
      </c>
      <c r="AD69" s="54">
        <v>4.1666666666666699E-2</v>
      </c>
      <c r="AL69" s="364">
        <v>-0.2</v>
      </c>
      <c r="AM69" s="5">
        <v>94</v>
      </c>
      <c r="AN69" s="5">
        <v>-1.1000000000000001</v>
      </c>
      <c r="AO69" s="363">
        <v>-0.2</v>
      </c>
      <c r="AP69" s="5">
        <v>2.5</v>
      </c>
      <c r="AQ69" s="5">
        <v>3.6</v>
      </c>
      <c r="AR69" s="5">
        <v>1024.0999999999999</v>
      </c>
      <c r="AS69" s="5">
        <v>0</v>
      </c>
      <c r="AT69" s="5">
        <v>0</v>
      </c>
      <c r="AU69" s="5">
        <v>0</v>
      </c>
      <c r="AV69" s="5">
        <v>0</v>
      </c>
      <c r="AW69" s="5">
        <v>0</v>
      </c>
      <c r="AX69">
        <v>0.1</v>
      </c>
      <c r="AY69">
        <v>162.69999999999999</v>
      </c>
      <c r="AZ69">
        <v>-1.6</v>
      </c>
      <c r="BA69">
        <v>-1</v>
      </c>
      <c r="BB69" s="55">
        <v>4.1666666666666699E-2</v>
      </c>
    </row>
    <row r="70" spans="2:54" x14ac:dyDescent="0.25">
      <c r="B70">
        <v>-0.3</v>
      </c>
      <c r="C70">
        <v>94</v>
      </c>
      <c r="D70">
        <v>-1.2</v>
      </c>
      <c r="E70">
        <v>-0.3</v>
      </c>
      <c r="F70">
        <v>0</v>
      </c>
      <c r="G70">
        <v>2.2000000000000002</v>
      </c>
      <c r="H70">
        <v>1025.8</v>
      </c>
      <c r="I70">
        <v>0</v>
      </c>
      <c r="J70">
        <v>0</v>
      </c>
      <c r="K70">
        <v>0</v>
      </c>
      <c r="L70">
        <v>0</v>
      </c>
      <c r="M70">
        <v>0</v>
      </c>
      <c r="N70">
        <v>0.1</v>
      </c>
      <c r="O70">
        <v>162.69999999999999</v>
      </c>
      <c r="P70">
        <v>-1.5</v>
      </c>
      <c r="Q70">
        <v>-0.7</v>
      </c>
      <c r="R70" s="54">
        <v>4.2361111111111099E-2</v>
      </c>
      <c r="T70" s="93"/>
      <c r="U70" s="96"/>
      <c r="V70" s="92" t="str">
        <f t="shared" si="0"/>
        <v/>
      </c>
      <c r="W70" s="96"/>
      <c r="X70" s="93"/>
      <c r="Z70" s="5"/>
      <c r="AA70"/>
      <c r="AC70" s="5"/>
      <c r="AD70" s="54">
        <v>4.2361111111111099E-2</v>
      </c>
      <c r="AL70" s="364">
        <v>-0.3</v>
      </c>
      <c r="AM70" s="5">
        <v>94</v>
      </c>
      <c r="AN70" s="5">
        <v>-1.2</v>
      </c>
      <c r="AO70" s="363">
        <v>-0.3</v>
      </c>
      <c r="AP70" s="5">
        <v>4.3</v>
      </c>
      <c r="AQ70" s="5">
        <v>4.7</v>
      </c>
      <c r="AR70" s="5">
        <v>1023.9</v>
      </c>
      <c r="AS70" s="5">
        <v>0</v>
      </c>
      <c r="AT70" s="5">
        <v>0</v>
      </c>
      <c r="AU70" s="5">
        <v>0</v>
      </c>
      <c r="AV70" s="5">
        <v>0</v>
      </c>
      <c r="AW70" s="5">
        <v>0</v>
      </c>
      <c r="AX70">
        <v>0.1</v>
      </c>
      <c r="AY70">
        <v>162.69999999999999</v>
      </c>
      <c r="AZ70">
        <v>-1.6</v>
      </c>
      <c r="BA70">
        <v>-1</v>
      </c>
      <c r="BB70" s="55">
        <v>4.2361111111111099E-2</v>
      </c>
    </row>
    <row r="71" spans="2:54" x14ac:dyDescent="0.25">
      <c r="B71">
        <v>-0.3</v>
      </c>
      <c r="C71">
        <v>94</v>
      </c>
      <c r="D71">
        <v>-1.2</v>
      </c>
      <c r="E71">
        <v>-0.3</v>
      </c>
      <c r="F71">
        <v>0</v>
      </c>
      <c r="G71">
        <v>0</v>
      </c>
      <c r="H71">
        <v>1025.8</v>
      </c>
      <c r="I71">
        <v>0</v>
      </c>
      <c r="J71">
        <v>0</v>
      </c>
      <c r="K71">
        <v>0</v>
      </c>
      <c r="L71">
        <v>0</v>
      </c>
      <c r="M71">
        <v>0</v>
      </c>
      <c r="N71">
        <v>0.1</v>
      </c>
      <c r="O71">
        <v>162.69999999999999</v>
      </c>
      <c r="P71">
        <v>-1.5</v>
      </c>
      <c r="Q71">
        <v>-0.7</v>
      </c>
      <c r="R71" s="54">
        <v>4.3055555555555597E-2</v>
      </c>
      <c r="T71" s="93"/>
      <c r="U71" s="96"/>
      <c r="V71" s="92" t="str">
        <f t="shared" si="0"/>
        <v/>
      </c>
      <c r="W71" s="96"/>
      <c r="X71" s="93"/>
      <c r="Z71" s="5"/>
      <c r="AA71"/>
      <c r="AC71" s="5"/>
      <c r="AD71" s="54">
        <v>4.3055555555555597E-2</v>
      </c>
      <c r="AL71" s="364">
        <v>-0.3</v>
      </c>
      <c r="AM71" s="5">
        <v>94</v>
      </c>
      <c r="AN71" s="5">
        <v>-1.2</v>
      </c>
      <c r="AO71" s="363">
        <v>-0.3</v>
      </c>
      <c r="AP71" s="5">
        <v>2.5</v>
      </c>
      <c r="AQ71" s="5">
        <v>3.2</v>
      </c>
      <c r="AR71" s="5">
        <v>1024</v>
      </c>
      <c r="AS71" s="5">
        <v>0</v>
      </c>
      <c r="AT71" s="5">
        <v>0</v>
      </c>
      <c r="AU71" s="5">
        <v>0</v>
      </c>
      <c r="AV71" s="5">
        <v>0</v>
      </c>
      <c r="AW71" s="5">
        <v>0</v>
      </c>
      <c r="AX71">
        <v>0.1</v>
      </c>
      <c r="AY71">
        <v>162.69999999999999</v>
      </c>
      <c r="AZ71">
        <v>-1.6</v>
      </c>
      <c r="BA71">
        <v>-1</v>
      </c>
      <c r="BB71" s="55">
        <v>4.3055555555555597E-2</v>
      </c>
    </row>
    <row r="72" spans="2:54" x14ac:dyDescent="0.25">
      <c r="B72">
        <v>-0.3</v>
      </c>
      <c r="C72">
        <v>94</v>
      </c>
      <c r="D72">
        <v>-1.2</v>
      </c>
      <c r="E72">
        <v>-0.3</v>
      </c>
      <c r="F72">
        <v>0</v>
      </c>
      <c r="G72">
        <v>0</v>
      </c>
      <c r="H72">
        <v>1025.9000000000001</v>
      </c>
      <c r="I72">
        <v>0</v>
      </c>
      <c r="J72">
        <v>0</v>
      </c>
      <c r="K72">
        <v>0</v>
      </c>
      <c r="L72">
        <v>0</v>
      </c>
      <c r="M72">
        <v>0</v>
      </c>
      <c r="N72">
        <v>0.1</v>
      </c>
      <c r="O72">
        <v>162.69999999999999</v>
      </c>
      <c r="P72">
        <v>-1.5</v>
      </c>
      <c r="Q72">
        <v>-0.7</v>
      </c>
      <c r="R72" s="54">
        <v>4.3749999999999997E-2</v>
      </c>
      <c r="T72" s="93"/>
      <c r="U72" s="96"/>
      <c r="V72" s="92" t="str">
        <f t="shared" si="0"/>
        <v/>
      </c>
      <c r="W72" s="96"/>
      <c r="X72" s="93"/>
      <c r="Z72" s="5"/>
      <c r="AA72"/>
      <c r="AC72" s="375"/>
      <c r="AD72" s="54">
        <v>4.3749999999999997E-2</v>
      </c>
      <c r="AL72" s="364">
        <v>-0.3</v>
      </c>
      <c r="AM72" s="5">
        <v>94</v>
      </c>
      <c r="AN72" s="5">
        <v>-1.2</v>
      </c>
      <c r="AO72" s="363">
        <v>-0.3</v>
      </c>
      <c r="AP72" s="5">
        <v>2.5</v>
      </c>
      <c r="AQ72" s="5">
        <v>3.6</v>
      </c>
      <c r="AR72" s="5">
        <v>1024.2</v>
      </c>
      <c r="AS72" s="5">
        <v>0</v>
      </c>
      <c r="AT72" s="5">
        <v>0</v>
      </c>
      <c r="AU72" s="5">
        <v>0</v>
      </c>
      <c r="AV72" s="5">
        <v>0</v>
      </c>
      <c r="AW72" s="5">
        <v>0</v>
      </c>
      <c r="AX72">
        <v>0.1</v>
      </c>
      <c r="AY72">
        <v>162.69999999999999</v>
      </c>
      <c r="AZ72">
        <v>-1.6</v>
      </c>
      <c r="BA72">
        <v>-1</v>
      </c>
      <c r="BB72" s="55">
        <v>4.3749999999999997E-2</v>
      </c>
    </row>
    <row r="73" spans="2:54" x14ac:dyDescent="0.25">
      <c r="B73">
        <v>-0.3</v>
      </c>
      <c r="C73">
        <v>94</v>
      </c>
      <c r="D73">
        <v>-1.2</v>
      </c>
      <c r="E73">
        <v>-0.3</v>
      </c>
      <c r="F73">
        <v>2.2000000000000002</v>
      </c>
      <c r="G73">
        <v>2.2000000000000002</v>
      </c>
      <c r="H73">
        <v>1025.9000000000001</v>
      </c>
      <c r="I73">
        <v>0</v>
      </c>
      <c r="J73">
        <v>0</v>
      </c>
      <c r="K73">
        <v>0</v>
      </c>
      <c r="L73">
        <v>0</v>
      </c>
      <c r="M73">
        <v>0</v>
      </c>
      <c r="N73">
        <v>0.1</v>
      </c>
      <c r="O73">
        <v>162.69999999999999</v>
      </c>
      <c r="P73">
        <v>-1.5</v>
      </c>
      <c r="Q73">
        <v>-0.7</v>
      </c>
      <c r="R73" s="54">
        <v>4.4444444444444398E-2</v>
      </c>
      <c r="T73" s="93"/>
      <c r="U73" s="96"/>
      <c r="V73" s="92" t="str">
        <f t="shared" si="0"/>
        <v/>
      </c>
      <c r="W73" s="96"/>
      <c r="X73" s="93"/>
      <c r="Z73" s="5"/>
      <c r="AA73"/>
      <c r="AC73" s="375"/>
      <c r="AD73" s="54">
        <v>4.4444444444444398E-2</v>
      </c>
      <c r="AL73" s="364">
        <v>-0.3</v>
      </c>
      <c r="AM73" s="5">
        <v>94</v>
      </c>
      <c r="AN73" s="5">
        <v>-1.2</v>
      </c>
      <c r="AO73" s="363">
        <v>-0.3</v>
      </c>
      <c r="AP73" s="5">
        <v>2.5</v>
      </c>
      <c r="AQ73" s="5">
        <v>3.6</v>
      </c>
      <c r="AR73" s="5">
        <v>1024.0999999999999</v>
      </c>
      <c r="AS73" s="5">
        <v>0</v>
      </c>
      <c r="AT73" s="5">
        <v>0</v>
      </c>
      <c r="AU73" s="5">
        <v>0</v>
      </c>
      <c r="AV73" s="5">
        <v>0</v>
      </c>
      <c r="AW73" s="5">
        <v>0</v>
      </c>
      <c r="AX73">
        <v>0.1</v>
      </c>
      <c r="AY73">
        <v>162.69999999999999</v>
      </c>
      <c r="AZ73">
        <v>-1.6</v>
      </c>
      <c r="BA73">
        <v>-1</v>
      </c>
      <c r="BB73" s="55">
        <v>4.4444444444444398E-2</v>
      </c>
    </row>
    <row r="74" spans="2:54" x14ac:dyDescent="0.25">
      <c r="B74">
        <v>-0.3</v>
      </c>
      <c r="C74">
        <v>94</v>
      </c>
      <c r="D74">
        <v>-1.2</v>
      </c>
      <c r="E74">
        <v>-0.3</v>
      </c>
      <c r="F74">
        <v>0</v>
      </c>
      <c r="G74">
        <v>0</v>
      </c>
      <c r="H74">
        <v>1025.9000000000001</v>
      </c>
      <c r="I74">
        <v>0</v>
      </c>
      <c r="J74">
        <v>0</v>
      </c>
      <c r="K74">
        <v>0</v>
      </c>
      <c r="L74">
        <v>0</v>
      </c>
      <c r="M74">
        <v>0</v>
      </c>
      <c r="N74">
        <v>0.1</v>
      </c>
      <c r="O74">
        <v>162.69999999999999</v>
      </c>
      <c r="P74">
        <v>-1.5</v>
      </c>
      <c r="Q74">
        <v>-0.7</v>
      </c>
      <c r="R74" s="54">
        <v>4.5138888888888902E-2</v>
      </c>
      <c r="T74" s="93"/>
      <c r="U74" s="96"/>
      <c r="V74" s="92" t="str">
        <f t="shared" si="0"/>
        <v/>
      </c>
      <c r="W74" s="96"/>
      <c r="X74" s="93"/>
      <c r="Z74" s="5"/>
      <c r="AA74"/>
      <c r="AC74" s="375"/>
      <c r="AD74" s="54">
        <v>4.5138888888888902E-2</v>
      </c>
      <c r="AL74" s="364">
        <v>-0.3</v>
      </c>
      <c r="AM74" s="5">
        <v>94</v>
      </c>
      <c r="AN74" s="5">
        <v>-1.2</v>
      </c>
      <c r="AO74" s="363">
        <v>-0.3</v>
      </c>
      <c r="AP74" s="5">
        <v>0</v>
      </c>
      <c r="AQ74" s="5">
        <v>1.8</v>
      </c>
      <c r="AR74" s="5">
        <v>1024</v>
      </c>
      <c r="AS74" s="5">
        <v>0</v>
      </c>
      <c r="AT74" s="5">
        <v>0</v>
      </c>
      <c r="AU74" s="5">
        <v>0</v>
      </c>
      <c r="AV74" s="5">
        <v>0</v>
      </c>
      <c r="AW74" s="5">
        <v>0</v>
      </c>
      <c r="AX74">
        <v>0.1</v>
      </c>
      <c r="AY74">
        <v>162.69999999999999</v>
      </c>
      <c r="AZ74">
        <v>-1.6</v>
      </c>
      <c r="BA74">
        <v>-1</v>
      </c>
      <c r="BB74" s="55">
        <v>4.5138888888888902E-2</v>
      </c>
    </row>
    <row r="75" spans="2:54" x14ac:dyDescent="0.25">
      <c r="B75">
        <v>-0.3</v>
      </c>
      <c r="C75">
        <v>94</v>
      </c>
      <c r="D75">
        <v>-1.2</v>
      </c>
      <c r="E75">
        <v>-0.3</v>
      </c>
      <c r="F75">
        <v>0</v>
      </c>
      <c r="G75">
        <v>0</v>
      </c>
      <c r="H75">
        <v>1025.7</v>
      </c>
      <c r="I75">
        <v>0</v>
      </c>
      <c r="J75">
        <v>0</v>
      </c>
      <c r="K75">
        <v>0</v>
      </c>
      <c r="L75">
        <v>0</v>
      </c>
      <c r="M75">
        <v>0</v>
      </c>
      <c r="N75">
        <v>0.1</v>
      </c>
      <c r="O75">
        <v>162.69999999999999</v>
      </c>
      <c r="P75">
        <v>-1.6</v>
      </c>
      <c r="Q75">
        <v>-0.8</v>
      </c>
      <c r="R75" s="54">
        <v>4.5833333333333302E-2</v>
      </c>
      <c r="T75" s="93"/>
      <c r="U75" s="96"/>
      <c r="V75" s="92" t="str">
        <f t="shared" ref="V75:V138" si="3">IF($K75&gt;0,1,"")</f>
        <v/>
      </c>
      <c r="W75" s="96"/>
      <c r="X75" s="93"/>
      <c r="Z75" s="5"/>
      <c r="AA75"/>
      <c r="AC75" s="375"/>
      <c r="AD75" s="54">
        <v>4.5833333333333302E-2</v>
      </c>
      <c r="AL75" s="364">
        <v>-0.3</v>
      </c>
      <c r="AM75" s="5">
        <v>94</v>
      </c>
      <c r="AN75" s="5">
        <v>-1.2</v>
      </c>
      <c r="AO75" s="363">
        <v>-0.3</v>
      </c>
      <c r="AP75" s="5">
        <v>0</v>
      </c>
      <c r="AQ75" s="5">
        <v>0</v>
      </c>
      <c r="AR75" s="5">
        <v>1024</v>
      </c>
      <c r="AS75" s="5">
        <v>0</v>
      </c>
      <c r="AT75" s="5">
        <v>0</v>
      </c>
      <c r="AU75" s="5">
        <v>0</v>
      </c>
      <c r="AV75" s="5">
        <v>0</v>
      </c>
      <c r="AW75" s="5">
        <v>0</v>
      </c>
      <c r="AX75">
        <v>0.1</v>
      </c>
      <c r="AY75">
        <v>162.69999999999999</v>
      </c>
      <c r="AZ75">
        <v>-1.6</v>
      </c>
      <c r="BA75">
        <v>-1</v>
      </c>
      <c r="BB75" s="55">
        <v>4.5833333333333302E-2</v>
      </c>
    </row>
    <row r="76" spans="2:54" x14ac:dyDescent="0.25">
      <c r="B76">
        <v>-0.4</v>
      </c>
      <c r="C76">
        <v>94</v>
      </c>
      <c r="D76">
        <v>-1.3</v>
      </c>
      <c r="E76">
        <v>-0.4</v>
      </c>
      <c r="F76">
        <v>0</v>
      </c>
      <c r="G76">
        <v>0</v>
      </c>
      <c r="H76">
        <v>1025.5999999999999</v>
      </c>
      <c r="I76">
        <v>0</v>
      </c>
      <c r="J76">
        <v>0</v>
      </c>
      <c r="K76">
        <v>0</v>
      </c>
      <c r="L76">
        <v>0</v>
      </c>
      <c r="M76">
        <v>0</v>
      </c>
      <c r="N76">
        <v>0.1</v>
      </c>
      <c r="O76">
        <v>162.69999999999999</v>
      </c>
      <c r="P76">
        <v>-1.5</v>
      </c>
      <c r="Q76">
        <v>-0.8</v>
      </c>
      <c r="R76" s="54">
        <v>4.65277777777778E-2</v>
      </c>
      <c r="T76" s="93"/>
      <c r="U76" s="96"/>
      <c r="V76" s="92" t="str">
        <f t="shared" si="3"/>
        <v/>
      </c>
      <c r="W76" s="96"/>
      <c r="X76" s="93"/>
      <c r="Z76" s="5"/>
      <c r="AA76"/>
      <c r="AC76" s="375"/>
      <c r="AD76" s="54">
        <v>4.65277777777778E-2</v>
      </c>
      <c r="AL76" s="364">
        <v>-0.4</v>
      </c>
      <c r="AM76" s="5">
        <v>94</v>
      </c>
      <c r="AN76" s="5">
        <v>-1.3</v>
      </c>
      <c r="AO76" s="363">
        <v>-0.4</v>
      </c>
      <c r="AP76" s="5">
        <v>0</v>
      </c>
      <c r="AQ76" s="5">
        <v>0</v>
      </c>
      <c r="AR76" s="5">
        <v>1024.2</v>
      </c>
      <c r="AS76" s="5">
        <v>0</v>
      </c>
      <c r="AT76" s="5">
        <v>0</v>
      </c>
      <c r="AU76" s="5">
        <v>0</v>
      </c>
      <c r="AV76" s="5">
        <v>0</v>
      </c>
      <c r="AW76" s="5">
        <v>0</v>
      </c>
      <c r="AX76">
        <v>0.1</v>
      </c>
      <c r="AY76">
        <v>162.69999999999999</v>
      </c>
      <c r="AZ76">
        <v>-1.6</v>
      </c>
      <c r="BA76">
        <v>-1</v>
      </c>
      <c r="BB76" s="55">
        <v>4.65277777777778E-2</v>
      </c>
    </row>
    <row r="77" spans="2:54" x14ac:dyDescent="0.25">
      <c r="B77">
        <v>-0.4</v>
      </c>
      <c r="C77">
        <v>94</v>
      </c>
      <c r="D77">
        <v>-1.3</v>
      </c>
      <c r="E77">
        <v>-0.4</v>
      </c>
      <c r="F77">
        <v>0</v>
      </c>
      <c r="G77">
        <v>0</v>
      </c>
      <c r="H77">
        <v>1025.8</v>
      </c>
      <c r="I77">
        <v>0</v>
      </c>
      <c r="J77">
        <v>0</v>
      </c>
      <c r="K77">
        <v>0</v>
      </c>
      <c r="L77">
        <v>0</v>
      </c>
      <c r="M77">
        <v>0</v>
      </c>
      <c r="N77">
        <v>0.1</v>
      </c>
      <c r="O77">
        <v>162.69999999999999</v>
      </c>
      <c r="P77">
        <v>-1.6</v>
      </c>
      <c r="Q77">
        <v>-0.8</v>
      </c>
      <c r="R77" s="54">
        <v>4.72222222222222E-2</v>
      </c>
      <c r="T77" s="93"/>
      <c r="U77" s="96"/>
      <c r="V77" s="92" t="str">
        <f t="shared" si="3"/>
        <v/>
      </c>
      <c r="W77" s="96"/>
      <c r="X77" s="93"/>
      <c r="Z77" s="5"/>
      <c r="AA77"/>
      <c r="AC77" s="375"/>
      <c r="AD77" s="54">
        <v>4.72222222222222E-2</v>
      </c>
      <c r="AL77" s="364">
        <v>-0.4</v>
      </c>
      <c r="AM77" s="5">
        <v>94</v>
      </c>
      <c r="AN77" s="5">
        <v>-1.3</v>
      </c>
      <c r="AO77" s="363">
        <v>-0.4</v>
      </c>
      <c r="AP77" s="5">
        <v>0</v>
      </c>
      <c r="AQ77" s="5">
        <v>1.8</v>
      </c>
      <c r="AR77" s="5">
        <v>1024</v>
      </c>
      <c r="AS77" s="5">
        <v>0</v>
      </c>
      <c r="AT77" s="5">
        <v>0</v>
      </c>
      <c r="AU77" s="5">
        <v>0</v>
      </c>
      <c r="AV77" s="5">
        <v>0</v>
      </c>
      <c r="AW77" s="5">
        <v>0</v>
      </c>
      <c r="AX77">
        <v>0.1</v>
      </c>
      <c r="AY77">
        <v>162.69999999999999</v>
      </c>
      <c r="AZ77">
        <v>-1.6</v>
      </c>
      <c r="BA77">
        <v>-1</v>
      </c>
      <c r="BB77" s="55">
        <v>4.72222222222222E-2</v>
      </c>
    </row>
    <row r="78" spans="2:54" x14ac:dyDescent="0.25">
      <c r="B78">
        <v>-0.5</v>
      </c>
      <c r="C78">
        <v>94</v>
      </c>
      <c r="D78">
        <v>-1.4</v>
      </c>
      <c r="E78">
        <v>-0.5</v>
      </c>
      <c r="F78">
        <v>0</v>
      </c>
      <c r="G78">
        <v>0</v>
      </c>
      <c r="H78">
        <v>1026</v>
      </c>
      <c r="I78">
        <v>0</v>
      </c>
      <c r="J78">
        <v>0</v>
      </c>
      <c r="K78">
        <v>0</v>
      </c>
      <c r="L78">
        <v>0</v>
      </c>
      <c r="M78">
        <v>0</v>
      </c>
      <c r="N78">
        <v>0.1</v>
      </c>
      <c r="O78">
        <v>162.69999999999999</v>
      </c>
      <c r="P78">
        <v>-1.6</v>
      </c>
      <c r="Q78">
        <v>-0.8</v>
      </c>
      <c r="R78" s="54">
        <v>4.7916666666666698E-2</v>
      </c>
      <c r="T78" s="93"/>
      <c r="U78" s="96"/>
      <c r="V78" s="92" t="str">
        <f t="shared" si="3"/>
        <v/>
      </c>
      <c r="W78" s="96"/>
      <c r="X78" s="93"/>
      <c r="Z78" s="5"/>
      <c r="AA78"/>
      <c r="AC78" s="375"/>
      <c r="AD78" s="54">
        <v>4.7916666666666698E-2</v>
      </c>
      <c r="AL78" s="364">
        <v>-0.5</v>
      </c>
      <c r="AM78" s="5">
        <v>94</v>
      </c>
      <c r="AN78" s="5">
        <v>-1.4</v>
      </c>
      <c r="AO78" s="363">
        <v>-0.5</v>
      </c>
      <c r="AP78" s="5">
        <v>0</v>
      </c>
      <c r="AQ78" s="5">
        <v>0</v>
      </c>
      <c r="AR78" s="5">
        <v>1023.8</v>
      </c>
      <c r="AS78" s="5">
        <v>0</v>
      </c>
      <c r="AT78" s="5">
        <v>0</v>
      </c>
      <c r="AU78" s="5">
        <v>0</v>
      </c>
      <c r="AV78" s="5">
        <v>0</v>
      </c>
      <c r="AW78" s="5">
        <v>0</v>
      </c>
      <c r="AX78">
        <v>0.1</v>
      </c>
      <c r="AY78">
        <v>162.69999999999999</v>
      </c>
      <c r="AZ78">
        <v>-1.6</v>
      </c>
      <c r="BA78">
        <v>-1</v>
      </c>
      <c r="BB78" s="55">
        <v>4.7916666666666698E-2</v>
      </c>
    </row>
    <row r="79" spans="2:54" x14ac:dyDescent="0.25">
      <c r="B79">
        <v>-0.5</v>
      </c>
      <c r="C79">
        <v>94</v>
      </c>
      <c r="D79">
        <v>-1.4</v>
      </c>
      <c r="E79">
        <v>-0.5</v>
      </c>
      <c r="F79">
        <v>0</v>
      </c>
      <c r="G79">
        <v>0</v>
      </c>
      <c r="H79">
        <v>1025.8</v>
      </c>
      <c r="I79">
        <v>0</v>
      </c>
      <c r="J79">
        <v>0</v>
      </c>
      <c r="K79">
        <v>0</v>
      </c>
      <c r="L79">
        <v>0</v>
      </c>
      <c r="M79">
        <v>0</v>
      </c>
      <c r="N79">
        <v>0.1</v>
      </c>
      <c r="O79">
        <v>162.69999999999999</v>
      </c>
      <c r="P79">
        <v>-1.6</v>
      </c>
      <c r="Q79">
        <v>-0.8</v>
      </c>
      <c r="R79" s="54">
        <v>4.8611111111111098E-2</v>
      </c>
      <c r="T79" s="93"/>
      <c r="U79" s="96"/>
      <c r="V79" s="92" t="str">
        <f t="shared" si="3"/>
        <v/>
      </c>
      <c r="W79" s="96"/>
      <c r="X79" s="93"/>
      <c r="Z79" s="5"/>
      <c r="AA79"/>
      <c r="AC79" s="375"/>
      <c r="AD79" s="54">
        <v>4.8611111111111098E-2</v>
      </c>
      <c r="AL79" s="364">
        <v>-0.5</v>
      </c>
      <c r="AM79" s="5">
        <v>94</v>
      </c>
      <c r="AN79" s="5">
        <v>-1.4</v>
      </c>
      <c r="AO79" s="363">
        <v>-0.5</v>
      </c>
      <c r="AP79" s="5">
        <v>0</v>
      </c>
      <c r="AQ79" s="5">
        <v>0</v>
      </c>
      <c r="AR79" s="5">
        <v>1024.0999999999999</v>
      </c>
      <c r="AS79" s="5">
        <v>0</v>
      </c>
      <c r="AT79" s="5">
        <v>0</v>
      </c>
      <c r="AU79" s="5">
        <v>0</v>
      </c>
      <c r="AV79" s="5">
        <v>0</v>
      </c>
      <c r="AW79" s="5">
        <v>0</v>
      </c>
      <c r="AX79">
        <v>0.1</v>
      </c>
      <c r="AY79">
        <v>162.69999999999999</v>
      </c>
      <c r="AZ79">
        <v>-1.7</v>
      </c>
      <c r="BA79">
        <v>-1</v>
      </c>
      <c r="BB79" s="55">
        <v>4.8611111111111098E-2</v>
      </c>
    </row>
    <row r="80" spans="2:54" x14ac:dyDescent="0.25">
      <c r="B80">
        <v>-0.5</v>
      </c>
      <c r="C80">
        <v>94</v>
      </c>
      <c r="D80">
        <v>-1.4</v>
      </c>
      <c r="E80">
        <v>-0.5</v>
      </c>
      <c r="F80">
        <v>0</v>
      </c>
      <c r="G80">
        <v>0</v>
      </c>
      <c r="H80">
        <v>1025.8</v>
      </c>
      <c r="I80">
        <v>0</v>
      </c>
      <c r="J80">
        <v>0</v>
      </c>
      <c r="K80">
        <v>0</v>
      </c>
      <c r="L80">
        <v>0</v>
      </c>
      <c r="M80">
        <v>0</v>
      </c>
      <c r="N80">
        <v>0.1</v>
      </c>
      <c r="O80">
        <v>162.69999999999999</v>
      </c>
      <c r="P80">
        <v>-1.6</v>
      </c>
      <c r="Q80">
        <v>-0.9</v>
      </c>
      <c r="R80" s="54">
        <v>4.9305555555555602E-2</v>
      </c>
      <c r="T80" s="93"/>
      <c r="U80" s="96"/>
      <c r="V80" s="92" t="str">
        <f t="shared" si="3"/>
        <v/>
      </c>
      <c r="W80" s="96"/>
      <c r="X80" s="93"/>
      <c r="Z80" s="5"/>
      <c r="AA80"/>
      <c r="AC80" s="375"/>
      <c r="AD80" s="54">
        <v>4.9305555555555602E-2</v>
      </c>
      <c r="AL80" s="364">
        <v>-0.5</v>
      </c>
      <c r="AM80" s="5">
        <v>94</v>
      </c>
      <c r="AN80" s="5">
        <v>-1.4</v>
      </c>
      <c r="AO80" s="363">
        <v>-0.5</v>
      </c>
      <c r="AP80" s="5">
        <v>0</v>
      </c>
      <c r="AQ80" s="5">
        <v>0</v>
      </c>
      <c r="AR80" s="5">
        <v>1023.7</v>
      </c>
      <c r="AS80" s="5">
        <v>0</v>
      </c>
      <c r="AT80" s="5">
        <v>0</v>
      </c>
      <c r="AU80" s="5">
        <v>0</v>
      </c>
      <c r="AV80" s="5">
        <v>0</v>
      </c>
      <c r="AW80" s="5">
        <v>0</v>
      </c>
      <c r="AX80">
        <v>0.1</v>
      </c>
      <c r="AY80">
        <v>162.69999999999999</v>
      </c>
      <c r="AZ80">
        <v>-1.7</v>
      </c>
      <c r="BA80">
        <v>-1.1000000000000001</v>
      </c>
      <c r="BB80" s="55">
        <v>4.9305555555555602E-2</v>
      </c>
    </row>
    <row r="81" spans="2:54" x14ac:dyDescent="0.25">
      <c r="B81">
        <v>-0.6</v>
      </c>
      <c r="C81">
        <v>94</v>
      </c>
      <c r="D81">
        <v>-1.5</v>
      </c>
      <c r="E81">
        <v>-0.6</v>
      </c>
      <c r="F81">
        <v>0</v>
      </c>
      <c r="G81">
        <v>0</v>
      </c>
      <c r="H81">
        <v>1025.8</v>
      </c>
      <c r="I81">
        <v>0</v>
      </c>
      <c r="J81">
        <v>0</v>
      </c>
      <c r="K81">
        <v>0</v>
      </c>
      <c r="L81">
        <v>0</v>
      </c>
      <c r="M81">
        <v>0</v>
      </c>
      <c r="N81">
        <v>0.1</v>
      </c>
      <c r="O81">
        <v>162.69999999999999</v>
      </c>
      <c r="P81">
        <v>-1.6</v>
      </c>
      <c r="Q81">
        <v>-0.9</v>
      </c>
      <c r="R81" s="54">
        <v>0.05</v>
      </c>
      <c r="T81" s="93"/>
      <c r="U81" s="96"/>
      <c r="V81" s="92" t="str">
        <f t="shared" si="3"/>
        <v/>
      </c>
      <c r="W81" s="96"/>
      <c r="X81" s="93"/>
      <c r="Z81" s="5"/>
      <c r="AA81"/>
      <c r="AC81" s="375"/>
      <c r="AD81" s="54">
        <v>0.05</v>
      </c>
      <c r="AL81" s="364">
        <v>-0.6</v>
      </c>
      <c r="AM81" s="5">
        <v>94</v>
      </c>
      <c r="AN81" s="5">
        <v>-1.5</v>
      </c>
      <c r="AO81" s="363">
        <v>-0.6</v>
      </c>
      <c r="AP81" s="5">
        <v>0</v>
      </c>
      <c r="AQ81" s="5">
        <v>1.8</v>
      </c>
      <c r="AR81" s="5">
        <v>1024</v>
      </c>
      <c r="AS81" s="5">
        <v>0</v>
      </c>
      <c r="AT81" s="5">
        <v>0</v>
      </c>
      <c r="AU81" s="5">
        <v>0</v>
      </c>
      <c r="AV81" s="5">
        <v>0</v>
      </c>
      <c r="AW81" s="5">
        <v>0</v>
      </c>
      <c r="AX81">
        <v>0.1</v>
      </c>
      <c r="AY81">
        <v>162.69999999999999</v>
      </c>
      <c r="AZ81">
        <v>-1.8</v>
      </c>
      <c r="BA81">
        <v>-1.1000000000000001</v>
      </c>
      <c r="BB81" s="55">
        <v>0.05</v>
      </c>
    </row>
    <row r="82" spans="2:54" x14ac:dyDescent="0.25">
      <c r="B82">
        <v>-0.5</v>
      </c>
      <c r="C82">
        <v>94</v>
      </c>
      <c r="D82">
        <v>-1.4</v>
      </c>
      <c r="E82">
        <v>-0.5</v>
      </c>
      <c r="F82">
        <v>0</v>
      </c>
      <c r="G82">
        <v>0</v>
      </c>
      <c r="H82">
        <v>1026</v>
      </c>
      <c r="I82">
        <v>0</v>
      </c>
      <c r="J82">
        <v>0</v>
      </c>
      <c r="K82">
        <v>0</v>
      </c>
      <c r="L82">
        <v>0</v>
      </c>
      <c r="M82">
        <v>0</v>
      </c>
      <c r="N82">
        <v>0.1</v>
      </c>
      <c r="O82">
        <v>162.69999999999999</v>
      </c>
      <c r="P82">
        <v>-1.6</v>
      </c>
      <c r="Q82">
        <v>-0.9</v>
      </c>
      <c r="R82" s="54">
        <v>5.0694444444444403E-2</v>
      </c>
      <c r="T82" s="93"/>
      <c r="U82" s="96"/>
      <c r="V82" s="92" t="str">
        <f t="shared" si="3"/>
        <v/>
      </c>
      <c r="W82" s="96"/>
      <c r="X82" s="93"/>
      <c r="Z82" s="5"/>
      <c r="AA82"/>
      <c r="AC82" s="375"/>
      <c r="AD82" s="54">
        <v>5.0694444444444403E-2</v>
      </c>
      <c r="AL82" s="364">
        <v>-0.5</v>
      </c>
      <c r="AM82" s="5">
        <v>94</v>
      </c>
      <c r="AN82" s="5">
        <v>-1.4</v>
      </c>
      <c r="AO82" s="363">
        <v>-0.5</v>
      </c>
      <c r="AP82" s="5">
        <v>0</v>
      </c>
      <c r="AQ82" s="5">
        <v>0</v>
      </c>
      <c r="AR82" s="5">
        <v>1024.0999999999999</v>
      </c>
      <c r="AS82" s="5">
        <v>0</v>
      </c>
      <c r="AT82" s="5">
        <v>0</v>
      </c>
      <c r="AU82" s="5">
        <v>0</v>
      </c>
      <c r="AV82" s="5">
        <v>0</v>
      </c>
      <c r="AW82" s="5">
        <v>0</v>
      </c>
      <c r="AX82">
        <v>0.1</v>
      </c>
      <c r="AY82">
        <v>162.69999999999999</v>
      </c>
      <c r="AZ82">
        <v>-1.8</v>
      </c>
      <c r="BA82">
        <v>-1.1000000000000001</v>
      </c>
      <c r="BB82" s="55">
        <v>5.0694444444444403E-2</v>
      </c>
    </row>
    <row r="83" spans="2:54" x14ac:dyDescent="0.25">
      <c r="B83">
        <v>-0.6</v>
      </c>
      <c r="C83">
        <v>94</v>
      </c>
      <c r="D83">
        <v>-1.5</v>
      </c>
      <c r="E83">
        <v>-0.6</v>
      </c>
      <c r="F83">
        <v>0</v>
      </c>
      <c r="G83">
        <v>0</v>
      </c>
      <c r="H83">
        <v>1026</v>
      </c>
      <c r="I83">
        <v>0</v>
      </c>
      <c r="J83">
        <v>0</v>
      </c>
      <c r="K83">
        <v>0</v>
      </c>
      <c r="L83">
        <v>0</v>
      </c>
      <c r="M83">
        <v>0</v>
      </c>
      <c r="N83">
        <v>0.1</v>
      </c>
      <c r="O83">
        <v>162.69999999999999</v>
      </c>
      <c r="P83">
        <v>-1.6</v>
      </c>
      <c r="Q83">
        <v>-0.9</v>
      </c>
      <c r="R83" s="54">
        <v>5.1388888888888901E-2</v>
      </c>
      <c r="T83" s="93"/>
      <c r="U83" s="96"/>
      <c r="V83" s="92" t="str">
        <f t="shared" si="3"/>
        <v/>
      </c>
      <c r="W83" s="96"/>
      <c r="X83" s="93"/>
      <c r="Z83" s="5"/>
      <c r="AA83"/>
      <c r="AC83" s="375"/>
      <c r="AD83" s="54">
        <v>5.1388888888888901E-2</v>
      </c>
      <c r="AL83" s="364">
        <v>-0.6</v>
      </c>
      <c r="AM83" s="5">
        <v>94</v>
      </c>
      <c r="AN83" s="5">
        <v>-1.5</v>
      </c>
      <c r="AO83" s="363">
        <v>-0.6</v>
      </c>
      <c r="AP83" s="5">
        <v>0</v>
      </c>
      <c r="AQ83" s="5">
        <v>0</v>
      </c>
      <c r="AR83" s="5">
        <v>1023.9</v>
      </c>
      <c r="AS83" s="5">
        <v>0</v>
      </c>
      <c r="AT83" s="5">
        <v>0</v>
      </c>
      <c r="AU83" s="5">
        <v>0</v>
      </c>
      <c r="AV83" s="5">
        <v>0</v>
      </c>
      <c r="AW83" s="5">
        <v>0</v>
      </c>
      <c r="AX83">
        <v>0.1</v>
      </c>
      <c r="AY83">
        <v>162.69999999999999</v>
      </c>
      <c r="AZ83">
        <v>-1.8</v>
      </c>
      <c r="BA83">
        <v>-1.1000000000000001</v>
      </c>
      <c r="BB83" s="55">
        <v>5.1388888888888901E-2</v>
      </c>
    </row>
    <row r="84" spans="2:54" x14ac:dyDescent="0.25">
      <c r="B84">
        <v>-0.6</v>
      </c>
      <c r="C84">
        <v>94</v>
      </c>
      <c r="D84">
        <v>-1.5</v>
      </c>
      <c r="E84">
        <v>-0.6</v>
      </c>
      <c r="F84">
        <v>0</v>
      </c>
      <c r="G84">
        <v>0</v>
      </c>
      <c r="H84">
        <v>1025.9000000000001</v>
      </c>
      <c r="I84">
        <v>0</v>
      </c>
      <c r="J84">
        <v>0</v>
      </c>
      <c r="K84">
        <v>0</v>
      </c>
      <c r="L84">
        <v>0</v>
      </c>
      <c r="M84">
        <v>0</v>
      </c>
      <c r="N84">
        <v>0.1</v>
      </c>
      <c r="O84">
        <v>162.69999999999999</v>
      </c>
      <c r="P84">
        <v>-1.6</v>
      </c>
      <c r="Q84">
        <v>-1</v>
      </c>
      <c r="R84" s="54">
        <v>5.2083333333333301E-2</v>
      </c>
      <c r="T84" s="93"/>
      <c r="U84" s="96"/>
      <c r="V84" s="92" t="str">
        <f t="shared" si="3"/>
        <v/>
      </c>
      <c r="W84" s="96"/>
      <c r="X84" s="93"/>
      <c r="Z84" s="5"/>
      <c r="AA84"/>
      <c r="AC84" s="375"/>
      <c r="AD84" s="54">
        <v>5.2083333333333301E-2</v>
      </c>
      <c r="AL84" s="364">
        <v>-0.6</v>
      </c>
      <c r="AM84" s="5">
        <v>94</v>
      </c>
      <c r="AN84" s="5">
        <v>-1.5</v>
      </c>
      <c r="AO84" s="363">
        <v>-0.6</v>
      </c>
      <c r="AP84" s="5">
        <v>1.8</v>
      </c>
      <c r="AQ84" s="5">
        <v>2.9</v>
      </c>
      <c r="AR84" s="5">
        <v>1024.0999999999999</v>
      </c>
      <c r="AS84" s="5">
        <v>0</v>
      </c>
      <c r="AT84" s="5">
        <v>0</v>
      </c>
      <c r="AU84" s="5">
        <v>0</v>
      </c>
      <c r="AV84" s="5">
        <v>0</v>
      </c>
      <c r="AW84" s="5">
        <v>0</v>
      </c>
      <c r="AX84">
        <v>0.1</v>
      </c>
      <c r="AY84">
        <v>162.69999999999999</v>
      </c>
      <c r="AZ84">
        <v>-1.8</v>
      </c>
      <c r="BA84">
        <v>-1.1000000000000001</v>
      </c>
      <c r="BB84" s="55">
        <v>5.2083333333333301E-2</v>
      </c>
    </row>
    <row r="85" spans="2:54" x14ac:dyDescent="0.25">
      <c r="B85">
        <v>-0.5</v>
      </c>
      <c r="C85">
        <v>94</v>
      </c>
      <c r="D85">
        <v>-1.4</v>
      </c>
      <c r="E85">
        <v>-0.5</v>
      </c>
      <c r="F85">
        <v>0</v>
      </c>
      <c r="G85">
        <v>0</v>
      </c>
      <c r="H85">
        <v>1025.8</v>
      </c>
      <c r="I85">
        <v>0</v>
      </c>
      <c r="J85">
        <v>0</v>
      </c>
      <c r="K85">
        <v>0</v>
      </c>
      <c r="L85">
        <v>0</v>
      </c>
      <c r="M85">
        <v>0</v>
      </c>
      <c r="N85">
        <v>0.1</v>
      </c>
      <c r="O85">
        <v>162.69999999999999</v>
      </c>
      <c r="P85">
        <v>-1.6</v>
      </c>
      <c r="Q85">
        <v>-1</v>
      </c>
      <c r="R85" s="54">
        <v>5.2777777777777798E-2</v>
      </c>
      <c r="T85" s="93"/>
      <c r="U85" s="96"/>
      <c r="V85" s="92" t="str">
        <f t="shared" si="3"/>
        <v/>
      </c>
      <c r="W85" s="96"/>
      <c r="X85" s="93"/>
      <c r="Z85" s="5"/>
      <c r="AA85"/>
      <c r="AC85" s="375"/>
      <c r="AD85" s="54">
        <v>5.2777777777777798E-2</v>
      </c>
      <c r="AL85" s="364">
        <v>-0.5</v>
      </c>
      <c r="AM85" s="5">
        <v>94</v>
      </c>
      <c r="AN85" s="5">
        <v>-1.4</v>
      </c>
      <c r="AO85" s="363">
        <v>-0.5</v>
      </c>
      <c r="AP85" s="5">
        <v>0</v>
      </c>
      <c r="AQ85" s="5">
        <v>0</v>
      </c>
      <c r="AR85" s="5">
        <v>1024.2</v>
      </c>
      <c r="AS85" s="5">
        <v>0</v>
      </c>
      <c r="AT85" s="5">
        <v>0</v>
      </c>
      <c r="AU85" s="5">
        <v>0</v>
      </c>
      <c r="AV85" s="5">
        <v>0</v>
      </c>
      <c r="AW85" s="5">
        <v>0</v>
      </c>
      <c r="AX85">
        <v>0.1</v>
      </c>
      <c r="AY85">
        <v>162.69999999999999</v>
      </c>
      <c r="AZ85">
        <v>-1.9</v>
      </c>
      <c r="BA85">
        <v>-1.2</v>
      </c>
      <c r="BB85" s="55">
        <v>5.2777777777777798E-2</v>
      </c>
    </row>
    <row r="86" spans="2:54" x14ac:dyDescent="0.25">
      <c r="B86">
        <v>-0.6</v>
      </c>
      <c r="C86">
        <v>94</v>
      </c>
      <c r="D86">
        <v>-1.5</v>
      </c>
      <c r="E86">
        <v>-0.6</v>
      </c>
      <c r="F86">
        <v>0</v>
      </c>
      <c r="G86">
        <v>0</v>
      </c>
      <c r="H86">
        <v>1026</v>
      </c>
      <c r="I86">
        <v>0</v>
      </c>
      <c r="J86">
        <v>0</v>
      </c>
      <c r="K86">
        <v>0</v>
      </c>
      <c r="L86">
        <v>0</v>
      </c>
      <c r="M86">
        <v>0</v>
      </c>
      <c r="N86">
        <v>0.1</v>
      </c>
      <c r="O86">
        <v>162.69999999999999</v>
      </c>
      <c r="P86">
        <v>-1.6</v>
      </c>
      <c r="Q86">
        <v>-1</v>
      </c>
      <c r="R86" s="54">
        <v>5.3472222222222199E-2</v>
      </c>
      <c r="T86" s="93"/>
      <c r="U86" s="96"/>
      <c r="V86" s="92" t="str">
        <f t="shared" si="3"/>
        <v/>
      </c>
      <c r="W86" s="96"/>
      <c r="X86" s="93"/>
      <c r="Z86" s="5"/>
      <c r="AA86"/>
      <c r="AC86" s="375"/>
      <c r="AD86" s="54">
        <v>5.3472222222222199E-2</v>
      </c>
      <c r="AL86" s="364">
        <v>-0.6</v>
      </c>
      <c r="AM86" s="5">
        <v>94</v>
      </c>
      <c r="AN86" s="5">
        <v>-1.5</v>
      </c>
      <c r="AO86" s="363">
        <v>-0.6</v>
      </c>
      <c r="AP86" s="5">
        <v>0</v>
      </c>
      <c r="AQ86" s="5">
        <v>0</v>
      </c>
      <c r="AR86" s="5">
        <v>1024</v>
      </c>
      <c r="AS86" s="5">
        <v>0</v>
      </c>
      <c r="AT86" s="5">
        <v>0</v>
      </c>
      <c r="AU86" s="5">
        <v>0</v>
      </c>
      <c r="AV86" s="5">
        <v>0</v>
      </c>
      <c r="AW86" s="5">
        <v>0</v>
      </c>
      <c r="AX86">
        <v>0.1</v>
      </c>
      <c r="AY86">
        <v>162.69999999999999</v>
      </c>
      <c r="AZ86">
        <v>-1.9</v>
      </c>
      <c r="BA86">
        <v>-1.2</v>
      </c>
      <c r="BB86" s="55">
        <v>5.3472222222222199E-2</v>
      </c>
    </row>
    <row r="87" spans="2:54" x14ac:dyDescent="0.25">
      <c r="B87">
        <v>-0.6</v>
      </c>
      <c r="C87">
        <v>94</v>
      </c>
      <c r="D87">
        <v>-1.5</v>
      </c>
      <c r="E87">
        <v>-0.6</v>
      </c>
      <c r="F87">
        <v>0</v>
      </c>
      <c r="G87">
        <v>0</v>
      </c>
      <c r="H87">
        <v>1026</v>
      </c>
      <c r="I87">
        <v>0</v>
      </c>
      <c r="J87">
        <v>0</v>
      </c>
      <c r="K87">
        <v>0</v>
      </c>
      <c r="L87">
        <v>0</v>
      </c>
      <c r="M87">
        <v>0</v>
      </c>
      <c r="N87">
        <v>0.1</v>
      </c>
      <c r="O87">
        <v>162.69999999999999</v>
      </c>
      <c r="P87">
        <v>-1.6</v>
      </c>
      <c r="Q87">
        <v>-1</v>
      </c>
      <c r="R87" s="54">
        <v>5.4166666666666703E-2</v>
      </c>
      <c r="T87" s="93"/>
      <c r="U87" s="96"/>
      <c r="V87" s="92" t="str">
        <f t="shared" si="3"/>
        <v/>
      </c>
      <c r="W87" s="96"/>
      <c r="X87" s="93"/>
      <c r="Z87" s="5"/>
      <c r="AA87"/>
      <c r="AC87" s="375"/>
      <c r="AD87" s="54">
        <v>5.4166666666666703E-2</v>
      </c>
      <c r="AL87" s="364">
        <v>-0.6</v>
      </c>
      <c r="AM87" s="5">
        <v>94</v>
      </c>
      <c r="AN87" s="5">
        <v>-1.5</v>
      </c>
      <c r="AO87" s="363">
        <v>-0.6</v>
      </c>
      <c r="AP87" s="5">
        <v>0</v>
      </c>
      <c r="AQ87" s="5">
        <v>0</v>
      </c>
      <c r="AR87" s="5">
        <v>1024.0999999999999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>
        <v>0.1</v>
      </c>
      <c r="AY87">
        <v>162.69999999999999</v>
      </c>
      <c r="AZ87">
        <v>-1.9</v>
      </c>
      <c r="BA87">
        <v>-1.2</v>
      </c>
      <c r="BB87" s="55">
        <v>5.4166666666666703E-2</v>
      </c>
    </row>
    <row r="88" spans="2:54" x14ac:dyDescent="0.25">
      <c r="B88">
        <v>-0.6</v>
      </c>
      <c r="C88">
        <v>94</v>
      </c>
      <c r="D88">
        <v>-1.5</v>
      </c>
      <c r="E88">
        <v>-0.6</v>
      </c>
      <c r="F88">
        <v>0</v>
      </c>
      <c r="G88">
        <v>0</v>
      </c>
      <c r="H88">
        <v>1025.9000000000001</v>
      </c>
      <c r="I88">
        <v>0</v>
      </c>
      <c r="J88">
        <v>0</v>
      </c>
      <c r="K88">
        <v>0</v>
      </c>
      <c r="L88">
        <v>0</v>
      </c>
      <c r="M88">
        <v>0</v>
      </c>
      <c r="N88">
        <v>0.1</v>
      </c>
      <c r="O88">
        <v>162.69999999999999</v>
      </c>
      <c r="P88">
        <v>-1.6</v>
      </c>
      <c r="Q88">
        <v>-1</v>
      </c>
      <c r="R88" s="54">
        <v>5.4861111111111097E-2</v>
      </c>
      <c r="T88" s="93"/>
      <c r="U88" s="96"/>
      <c r="V88" s="92" t="str">
        <f t="shared" si="3"/>
        <v/>
      </c>
      <c r="W88" s="96"/>
      <c r="X88" s="93"/>
      <c r="Z88" s="5"/>
      <c r="AA88"/>
      <c r="AC88" s="375"/>
      <c r="AD88" s="54">
        <v>5.4861111111111097E-2</v>
      </c>
      <c r="AL88" s="364">
        <v>-0.6</v>
      </c>
      <c r="AM88" s="5">
        <v>94</v>
      </c>
      <c r="AN88" s="5">
        <v>-1.5</v>
      </c>
      <c r="AO88" s="363">
        <v>-0.6</v>
      </c>
      <c r="AP88" s="5">
        <v>0</v>
      </c>
      <c r="AQ88" s="5">
        <v>0</v>
      </c>
      <c r="AR88" s="5">
        <v>1024.2</v>
      </c>
      <c r="AS88" s="5">
        <v>0</v>
      </c>
      <c r="AT88" s="5">
        <v>0</v>
      </c>
      <c r="AU88" s="5">
        <v>0</v>
      </c>
      <c r="AV88" s="5">
        <v>0</v>
      </c>
      <c r="AW88" s="5">
        <v>0</v>
      </c>
      <c r="AX88">
        <v>0.1</v>
      </c>
      <c r="AY88">
        <v>162.69999999999999</v>
      </c>
      <c r="AZ88">
        <v>-1.9</v>
      </c>
      <c r="BA88">
        <v>-1.3</v>
      </c>
      <c r="BB88" s="55">
        <v>5.4861111111111097E-2</v>
      </c>
    </row>
    <row r="89" spans="2:54" x14ac:dyDescent="0.25">
      <c r="B89">
        <v>-0.7</v>
      </c>
      <c r="C89">
        <v>94</v>
      </c>
      <c r="D89">
        <v>-1.6</v>
      </c>
      <c r="E89">
        <v>-0.7</v>
      </c>
      <c r="F89">
        <v>0</v>
      </c>
      <c r="G89">
        <v>0</v>
      </c>
      <c r="H89">
        <v>1025.9000000000001</v>
      </c>
      <c r="I89">
        <v>0</v>
      </c>
      <c r="J89">
        <v>0</v>
      </c>
      <c r="K89">
        <v>0</v>
      </c>
      <c r="L89">
        <v>0</v>
      </c>
      <c r="M89">
        <v>0</v>
      </c>
      <c r="N89">
        <v>0.1</v>
      </c>
      <c r="O89">
        <v>162.69999999999999</v>
      </c>
      <c r="P89">
        <v>-1.6</v>
      </c>
      <c r="Q89">
        <v>-1</v>
      </c>
      <c r="R89" s="54">
        <v>5.5555555555555601E-2</v>
      </c>
      <c r="T89" s="93"/>
      <c r="U89" s="96"/>
      <c r="V89" s="92" t="str">
        <f t="shared" si="3"/>
        <v/>
      </c>
      <c r="W89" s="96"/>
      <c r="X89" s="93"/>
      <c r="Z89" s="5"/>
      <c r="AA89"/>
      <c r="AC89" s="375"/>
      <c r="AD89" s="54">
        <v>5.5555555555555601E-2</v>
      </c>
      <c r="AL89" s="364">
        <v>-0.7</v>
      </c>
      <c r="AM89" s="5">
        <v>94</v>
      </c>
      <c r="AN89" s="5">
        <v>-1.6</v>
      </c>
      <c r="AO89" s="363">
        <v>-0.7</v>
      </c>
      <c r="AP89" s="5">
        <v>0</v>
      </c>
      <c r="AQ89" s="5">
        <v>0</v>
      </c>
      <c r="AR89" s="5">
        <v>1024</v>
      </c>
      <c r="AS89" s="5">
        <v>0</v>
      </c>
      <c r="AT89" s="5">
        <v>0</v>
      </c>
      <c r="AU89" s="5">
        <v>0</v>
      </c>
      <c r="AV89" s="5">
        <v>0</v>
      </c>
      <c r="AW89" s="5">
        <v>0</v>
      </c>
      <c r="AX89">
        <v>0.1</v>
      </c>
      <c r="AY89">
        <v>162.69999999999999</v>
      </c>
      <c r="AZ89">
        <v>-1.9</v>
      </c>
      <c r="BA89">
        <v>-1.3</v>
      </c>
      <c r="BB89" s="55">
        <v>5.5555555555555601E-2</v>
      </c>
    </row>
    <row r="90" spans="2:54" x14ac:dyDescent="0.25">
      <c r="B90">
        <v>-0.7</v>
      </c>
      <c r="C90">
        <v>94</v>
      </c>
      <c r="D90">
        <v>-1.6</v>
      </c>
      <c r="E90">
        <v>-0.7</v>
      </c>
      <c r="F90">
        <v>0</v>
      </c>
      <c r="G90">
        <v>0</v>
      </c>
      <c r="H90">
        <v>1025.8</v>
      </c>
      <c r="I90">
        <v>0</v>
      </c>
      <c r="J90">
        <v>0</v>
      </c>
      <c r="K90">
        <v>0</v>
      </c>
      <c r="L90">
        <v>0</v>
      </c>
      <c r="M90">
        <v>0</v>
      </c>
      <c r="N90">
        <v>0.1</v>
      </c>
      <c r="O90">
        <v>162.69999999999999</v>
      </c>
      <c r="P90">
        <v>-1.6</v>
      </c>
      <c r="Q90">
        <v>-1</v>
      </c>
      <c r="R90" s="54">
        <v>5.6250000000000001E-2</v>
      </c>
      <c r="T90" s="93"/>
      <c r="U90" s="96"/>
      <c r="V90" s="92" t="str">
        <f t="shared" si="3"/>
        <v/>
      </c>
      <c r="W90" s="96"/>
      <c r="X90" s="93"/>
      <c r="Z90" s="5"/>
      <c r="AA90"/>
      <c r="AC90" s="375"/>
      <c r="AD90" s="54">
        <v>5.6250000000000001E-2</v>
      </c>
      <c r="AL90" s="364">
        <v>-0.7</v>
      </c>
      <c r="AM90" s="5">
        <v>94</v>
      </c>
      <c r="AN90" s="5">
        <v>-1.6</v>
      </c>
      <c r="AO90" s="363">
        <v>-0.7</v>
      </c>
      <c r="AP90" s="5">
        <v>0</v>
      </c>
      <c r="AQ90" s="5">
        <v>0</v>
      </c>
      <c r="AR90" s="5">
        <v>1024</v>
      </c>
      <c r="AS90" s="5">
        <v>0</v>
      </c>
      <c r="AT90" s="5">
        <v>0</v>
      </c>
      <c r="AU90" s="5">
        <v>0</v>
      </c>
      <c r="AV90" s="5">
        <v>0</v>
      </c>
      <c r="AW90" s="5">
        <v>0</v>
      </c>
      <c r="AX90">
        <v>0.1</v>
      </c>
      <c r="AY90">
        <v>162.69999999999999</v>
      </c>
      <c r="AZ90">
        <v>-2</v>
      </c>
      <c r="BA90">
        <v>-1.3</v>
      </c>
      <c r="BB90" s="55">
        <v>5.6250000000000001E-2</v>
      </c>
    </row>
    <row r="91" spans="2:54" x14ac:dyDescent="0.25">
      <c r="B91">
        <v>-0.7</v>
      </c>
      <c r="C91">
        <v>94</v>
      </c>
      <c r="D91">
        <v>-1.6</v>
      </c>
      <c r="E91">
        <v>-0.7</v>
      </c>
      <c r="F91">
        <v>0</v>
      </c>
      <c r="G91">
        <v>0</v>
      </c>
      <c r="H91">
        <v>1026</v>
      </c>
      <c r="I91">
        <v>0</v>
      </c>
      <c r="J91">
        <v>0</v>
      </c>
      <c r="K91">
        <v>0</v>
      </c>
      <c r="L91">
        <v>0</v>
      </c>
      <c r="M91">
        <v>0</v>
      </c>
      <c r="N91">
        <v>0.1</v>
      </c>
      <c r="O91">
        <v>162.69999999999999</v>
      </c>
      <c r="P91">
        <v>-1.7</v>
      </c>
      <c r="Q91">
        <v>-1</v>
      </c>
      <c r="R91" s="54">
        <v>5.6944444444444402E-2</v>
      </c>
      <c r="T91" s="93"/>
      <c r="U91" s="96"/>
      <c r="V91" s="92" t="str">
        <f t="shared" si="3"/>
        <v/>
      </c>
      <c r="W91" s="96"/>
      <c r="X91" s="93"/>
      <c r="Z91" s="5"/>
      <c r="AA91"/>
      <c r="AC91" s="375"/>
      <c r="AD91" s="54">
        <v>5.6944444444444402E-2</v>
      </c>
      <c r="AL91" s="364">
        <v>-0.7</v>
      </c>
      <c r="AM91" s="5">
        <v>94</v>
      </c>
      <c r="AN91" s="5">
        <v>-1.6</v>
      </c>
      <c r="AO91" s="363">
        <v>-0.7</v>
      </c>
      <c r="AP91" s="5">
        <v>0</v>
      </c>
      <c r="AQ91" s="5">
        <v>0</v>
      </c>
      <c r="AR91" s="5">
        <v>1024</v>
      </c>
      <c r="AS91" s="5">
        <v>0</v>
      </c>
      <c r="AT91" s="5">
        <v>0</v>
      </c>
      <c r="AU91" s="5">
        <v>0</v>
      </c>
      <c r="AV91" s="5">
        <v>0</v>
      </c>
      <c r="AW91" s="5">
        <v>0</v>
      </c>
      <c r="AX91">
        <v>0.1</v>
      </c>
      <c r="AY91">
        <v>162.69999999999999</v>
      </c>
      <c r="AZ91">
        <v>-2</v>
      </c>
      <c r="BA91">
        <v>-1.3</v>
      </c>
      <c r="BB91" s="55">
        <v>5.6944444444444402E-2</v>
      </c>
    </row>
    <row r="92" spans="2:54" x14ac:dyDescent="0.25">
      <c r="B92">
        <v>-0.6</v>
      </c>
      <c r="C92">
        <v>94</v>
      </c>
      <c r="D92">
        <v>-1.5</v>
      </c>
      <c r="E92">
        <v>-0.6</v>
      </c>
      <c r="F92">
        <v>0</v>
      </c>
      <c r="G92">
        <v>0</v>
      </c>
      <c r="H92">
        <v>1026</v>
      </c>
      <c r="I92">
        <v>0</v>
      </c>
      <c r="J92">
        <v>0</v>
      </c>
      <c r="K92">
        <v>0</v>
      </c>
      <c r="L92">
        <v>0</v>
      </c>
      <c r="M92">
        <v>0</v>
      </c>
      <c r="N92">
        <v>0.1</v>
      </c>
      <c r="O92">
        <v>162.69999999999999</v>
      </c>
      <c r="P92">
        <v>-1.7</v>
      </c>
      <c r="Q92">
        <v>-1.1000000000000001</v>
      </c>
      <c r="R92" s="54">
        <v>5.7638888888888899E-2</v>
      </c>
      <c r="T92" s="93"/>
      <c r="U92" s="96"/>
      <c r="V92" s="92" t="str">
        <f t="shared" si="3"/>
        <v/>
      </c>
      <c r="W92" s="96"/>
      <c r="X92" s="93"/>
      <c r="Z92" s="5"/>
      <c r="AA92"/>
      <c r="AC92" s="375"/>
      <c r="AD92" s="54">
        <v>5.7638888888888899E-2</v>
      </c>
      <c r="AL92" s="364">
        <v>-0.6</v>
      </c>
      <c r="AM92" s="5">
        <v>94</v>
      </c>
      <c r="AN92" s="5">
        <v>-1.5</v>
      </c>
      <c r="AO92" s="363">
        <v>-0.6</v>
      </c>
      <c r="AP92" s="5">
        <v>0</v>
      </c>
      <c r="AQ92" s="5">
        <v>0</v>
      </c>
      <c r="AR92" s="5">
        <v>1024</v>
      </c>
      <c r="AS92" s="5">
        <v>0</v>
      </c>
      <c r="AT92" s="5">
        <v>0</v>
      </c>
      <c r="AU92" s="5">
        <v>0</v>
      </c>
      <c r="AV92" s="5">
        <v>0</v>
      </c>
      <c r="AW92" s="5">
        <v>0</v>
      </c>
      <c r="AX92">
        <v>0.1</v>
      </c>
      <c r="AY92">
        <v>162.69999999999999</v>
      </c>
      <c r="AZ92">
        <v>-2</v>
      </c>
      <c r="BA92">
        <v>-1.4</v>
      </c>
      <c r="BB92" s="55">
        <v>5.7638888888888899E-2</v>
      </c>
    </row>
    <row r="93" spans="2:54" x14ac:dyDescent="0.25">
      <c r="B93">
        <v>-0.6</v>
      </c>
      <c r="C93">
        <v>94</v>
      </c>
      <c r="D93">
        <v>-1.5</v>
      </c>
      <c r="E93">
        <v>-0.6</v>
      </c>
      <c r="F93">
        <v>0</v>
      </c>
      <c r="G93">
        <v>0</v>
      </c>
      <c r="H93">
        <v>1026</v>
      </c>
      <c r="I93">
        <v>0</v>
      </c>
      <c r="J93">
        <v>0</v>
      </c>
      <c r="K93">
        <v>0</v>
      </c>
      <c r="L93">
        <v>0</v>
      </c>
      <c r="M93">
        <v>0</v>
      </c>
      <c r="N93">
        <v>0.1</v>
      </c>
      <c r="O93">
        <v>162.69999999999999</v>
      </c>
      <c r="P93">
        <v>-1.7</v>
      </c>
      <c r="Q93">
        <v>-1.1000000000000001</v>
      </c>
      <c r="R93" s="54">
        <v>5.83333333333333E-2</v>
      </c>
      <c r="T93" s="93"/>
      <c r="U93" s="96"/>
      <c r="V93" s="92" t="str">
        <f t="shared" si="3"/>
        <v/>
      </c>
      <c r="W93" s="96"/>
      <c r="X93" s="93"/>
      <c r="Z93" s="5"/>
      <c r="AA93"/>
      <c r="AC93" s="375"/>
      <c r="AD93" s="54">
        <v>5.83333333333333E-2</v>
      </c>
      <c r="AL93" s="364">
        <v>-0.6</v>
      </c>
      <c r="AM93" s="5">
        <v>94</v>
      </c>
      <c r="AN93" s="5">
        <v>-1.5</v>
      </c>
      <c r="AO93" s="363">
        <v>-0.6</v>
      </c>
      <c r="AP93" s="5">
        <v>0</v>
      </c>
      <c r="AQ93" s="5">
        <v>0</v>
      </c>
      <c r="AR93" s="5">
        <v>1023.9</v>
      </c>
      <c r="AS93" s="5">
        <v>0</v>
      </c>
      <c r="AT93" s="5">
        <v>0</v>
      </c>
      <c r="AU93" s="5">
        <v>0</v>
      </c>
      <c r="AV93" s="5">
        <v>0</v>
      </c>
      <c r="AW93" s="5">
        <v>0</v>
      </c>
      <c r="AX93">
        <v>0.1</v>
      </c>
      <c r="AY93">
        <v>162.69999999999999</v>
      </c>
      <c r="AZ93">
        <v>-2.1</v>
      </c>
      <c r="BA93">
        <v>-1.4</v>
      </c>
      <c r="BB93" s="55">
        <v>5.83333333333333E-2</v>
      </c>
    </row>
    <row r="94" spans="2:54" x14ac:dyDescent="0.25">
      <c r="B94">
        <v>-0.6</v>
      </c>
      <c r="C94">
        <v>94</v>
      </c>
      <c r="D94">
        <v>-1.5</v>
      </c>
      <c r="E94">
        <v>-0.6</v>
      </c>
      <c r="F94">
        <v>0</v>
      </c>
      <c r="G94">
        <v>0</v>
      </c>
      <c r="H94">
        <v>1026</v>
      </c>
      <c r="I94">
        <v>0</v>
      </c>
      <c r="J94">
        <v>0</v>
      </c>
      <c r="K94">
        <v>0</v>
      </c>
      <c r="L94">
        <v>0</v>
      </c>
      <c r="M94">
        <v>0</v>
      </c>
      <c r="N94">
        <v>0.1</v>
      </c>
      <c r="O94">
        <v>162.69999999999999</v>
      </c>
      <c r="P94">
        <v>-1.7</v>
      </c>
      <c r="Q94">
        <v>-1.1000000000000001</v>
      </c>
      <c r="R94" s="54">
        <v>5.9027777777777797E-2</v>
      </c>
      <c r="T94" s="93"/>
      <c r="U94" s="96"/>
      <c r="V94" s="92" t="str">
        <f t="shared" si="3"/>
        <v/>
      </c>
      <c r="W94" s="96"/>
      <c r="X94" s="93"/>
      <c r="Z94" s="5"/>
      <c r="AA94"/>
      <c r="AC94" s="375"/>
      <c r="AD94" s="54">
        <v>5.9027777777777797E-2</v>
      </c>
      <c r="AL94" s="364">
        <v>-0.6</v>
      </c>
      <c r="AM94" s="5">
        <v>94</v>
      </c>
      <c r="AN94" s="5">
        <v>-1.5</v>
      </c>
      <c r="AO94" s="363">
        <v>-0.6</v>
      </c>
      <c r="AP94" s="5">
        <v>0</v>
      </c>
      <c r="AQ94" s="5">
        <v>2.2000000000000002</v>
      </c>
      <c r="AR94" s="5">
        <v>1024</v>
      </c>
      <c r="AS94" s="5">
        <v>0</v>
      </c>
      <c r="AT94" s="5">
        <v>0</v>
      </c>
      <c r="AU94" s="5">
        <v>0</v>
      </c>
      <c r="AV94" s="5">
        <v>0</v>
      </c>
      <c r="AW94" s="5">
        <v>0</v>
      </c>
      <c r="AX94">
        <v>0.1</v>
      </c>
      <c r="AY94">
        <v>162.69999999999999</v>
      </c>
      <c r="AZ94">
        <v>-2.1</v>
      </c>
      <c r="BA94">
        <v>-1.4</v>
      </c>
      <c r="BB94" s="55">
        <v>5.9027777777777797E-2</v>
      </c>
    </row>
    <row r="95" spans="2:54" x14ac:dyDescent="0.25">
      <c r="B95">
        <v>-0.6</v>
      </c>
      <c r="C95">
        <v>94</v>
      </c>
      <c r="D95">
        <v>-1.5</v>
      </c>
      <c r="E95">
        <v>-0.6</v>
      </c>
      <c r="F95">
        <v>0</v>
      </c>
      <c r="G95">
        <v>0</v>
      </c>
      <c r="H95">
        <v>1025.7</v>
      </c>
      <c r="I95">
        <v>0</v>
      </c>
      <c r="J95">
        <v>0</v>
      </c>
      <c r="K95">
        <v>0</v>
      </c>
      <c r="L95">
        <v>0</v>
      </c>
      <c r="M95">
        <v>0</v>
      </c>
      <c r="N95">
        <v>0.1</v>
      </c>
      <c r="O95">
        <v>162.69999999999999</v>
      </c>
      <c r="P95">
        <v>-1.8</v>
      </c>
      <c r="Q95">
        <v>-1.1000000000000001</v>
      </c>
      <c r="R95" s="54">
        <v>5.9722222222222197E-2</v>
      </c>
      <c r="T95" s="93"/>
      <c r="U95" s="96"/>
      <c r="V95" s="92" t="str">
        <f t="shared" si="3"/>
        <v/>
      </c>
      <c r="W95" s="96"/>
      <c r="X95" s="93"/>
      <c r="Z95" s="5"/>
      <c r="AA95"/>
      <c r="AC95" s="375"/>
      <c r="AD95" s="54">
        <v>5.9722222222222197E-2</v>
      </c>
      <c r="AL95" s="364">
        <v>-0.6</v>
      </c>
      <c r="AM95" s="5">
        <v>94</v>
      </c>
      <c r="AN95" s="5">
        <v>-1.5</v>
      </c>
      <c r="AO95" s="363">
        <v>-0.6</v>
      </c>
      <c r="AP95" s="5">
        <v>0</v>
      </c>
      <c r="AQ95" s="5">
        <v>0</v>
      </c>
      <c r="AR95" s="5">
        <v>1024</v>
      </c>
      <c r="AS95" s="5">
        <v>0</v>
      </c>
      <c r="AT95" s="5">
        <v>0</v>
      </c>
      <c r="AU95" s="5">
        <v>0</v>
      </c>
      <c r="AV95" s="5">
        <v>0</v>
      </c>
      <c r="AW95" s="5">
        <v>0</v>
      </c>
      <c r="AX95">
        <v>0.1</v>
      </c>
      <c r="AY95">
        <v>162.69999999999999</v>
      </c>
      <c r="AZ95">
        <v>-2.1</v>
      </c>
      <c r="BA95">
        <v>-1.4</v>
      </c>
      <c r="BB95" s="55">
        <v>5.9722222222222197E-2</v>
      </c>
    </row>
    <row r="96" spans="2:54" x14ac:dyDescent="0.25">
      <c r="B96">
        <v>-0.6</v>
      </c>
      <c r="C96">
        <v>94</v>
      </c>
      <c r="D96">
        <v>-1.5</v>
      </c>
      <c r="E96">
        <v>-0.6</v>
      </c>
      <c r="F96">
        <v>0</v>
      </c>
      <c r="G96">
        <v>0</v>
      </c>
      <c r="H96">
        <v>1025.7</v>
      </c>
      <c r="I96">
        <v>0</v>
      </c>
      <c r="J96">
        <v>0</v>
      </c>
      <c r="K96">
        <v>0</v>
      </c>
      <c r="L96">
        <v>0</v>
      </c>
      <c r="M96">
        <v>0</v>
      </c>
      <c r="N96">
        <v>0.1</v>
      </c>
      <c r="O96">
        <v>162.69999999999999</v>
      </c>
      <c r="P96">
        <v>-1.8</v>
      </c>
      <c r="Q96">
        <v>-1.1000000000000001</v>
      </c>
      <c r="R96" s="54">
        <v>6.0416666666666702E-2</v>
      </c>
      <c r="T96" s="93"/>
      <c r="U96" s="96"/>
      <c r="V96" s="92" t="str">
        <f t="shared" si="3"/>
        <v/>
      </c>
      <c r="W96" s="96"/>
      <c r="X96" s="93"/>
      <c r="Z96" s="5"/>
      <c r="AA96"/>
      <c r="AC96" s="375"/>
      <c r="AD96" s="54">
        <v>6.0416666666666702E-2</v>
      </c>
      <c r="AL96" s="364">
        <v>-0.6</v>
      </c>
      <c r="AM96" s="5">
        <v>94</v>
      </c>
      <c r="AN96" s="5">
        <v>-1.5</v>
      </c>
      <c r="AO96" s="363">
        <v>-0.6</v>
      </c>
      <c r="AP96" s="5">
        <v>0</v>
      </c>
      <c r="AQ96" s="5">
        <v>1.8</v>
      </c>
      <c r="AR96" s="5">
        <v>1024.3</v>
      </c>
      <c r="AS96" s="5">
        <v>0</v>
      </c>
      <c r="AT96" s="5">
        <v>0</v>
      </c>
      <c r="AU96" s="5">
        <v>0</v>
      </c>
      <c r="AV96" s="5">
        <v>0</v>
      </c>
      <c r="AW96" s="5">
        <v>0</v>
      </c>
      <c r="AX96">
        <v>0.1</v>
      </c>
      <c r="AY96">
        <v>162.69999999999999</v>
      </c>
      <c r="AZ96">
        <v>-2.1</v>
      </c>
      <c r="BA96">
        <v>-1.4</v>
      </c>
      <c r="BB96" s="55">
        <v>6.0416666666666702E-2</v>
      </c>
    </row>
    <row r="97" spans="2:54" x14ac:dyDescent="0.25">
      <c r="B97">
        <v>-0.7</v>
      </c>
      <c r="C97">
        <v>94</v>
      </c>
      <c r="D97">
        <v>-1.6</v>
      </c>
      <c r="E97">
        <v>-0.7</v>
      </c>
      <c r="F97">
        <v>0</v>
      </c>
      <c r="G97">
        <v>0</v>
      </c>
      <c r="H97">
        <v>1025.8</v>
      </c>
      <c r="I97">
        <v>0</v>
      </c>
      <c r="J97">
        <v>0</v>
      </c>
      <c r="K97">
        <v>0</v>
      </c>
      <c r="L97">
        <v>0</v>
      </c>
      <c r="M97">
        <v>0</v>
      </c>
      <c r="N97">
        <v>0.1</v>
      </c>
      <c r="O97">
        <v>162.69999999999999</v>
      </c>
      <c r="P97">
        <v>-1.8</v>
      </c>
      <c r="Q97">
        <v>-1.1000000000000001</v>
      </c>
      <c r="R97" s="54">
        <v>6.1111111111111102E-2</v>
      </c>
      <c r="T97" s="93"/>
      <c r="U97" s="96"/>
      <c r="V97" s="92" t="str">
        <f t="shared" si="3"/>
        <v/>
      </c>
      <c r="W97" s="96"/>
      <c r="X97" s="93"/>
      <c r="Z97" s="5"/>
      <c r="AA97"/>
      <c r="AC97" s="375"/>
      <c r="AD97" s="54">
        <v>6.1111111111111102E-2</v>
      </c>
      <c r="AL97" s="364">
        <v>-0.7</v>
      </c>
      <c r="AM97" s="5">
        <v>94</v>
      </c>
      <c r="AN97" s="5">
        <v>-1.6</v>
      </c>
      <c r="AO97" s="363">
        <v>-0.7</v>
      </c>
      <c r="AP97" s="5">
        <v>3.2</v>
      </c>
      <c r="AQ97" s="5">
        <v>3.6</v>
      </c>
      <c r="AR97" s="5">
        <v>1024.2</v>
      </c>
      <c r="AS97" s="5">
        <v>0</v>
      </c>
      <c r="AT97" s="5">
        <v>0</v>
      </c>
      <c r="AU97" s="5">
        <v>0</v>
      </c>
      <c r="AV97" s="5">
        <v>0</v>
      </c>
      <c r="AW97" s="5">
        <v>0</v>
      </c>
      <c r="AX97">
        <v>0.1</v>
      </c>
      <c r="AY97">
        <v>162.69999999999999</v>
      </c>
      <c r="AZ97">
        <v>-2.1</v>
      </c>
      <c r="BA97">
        <v>-1.4</v>
      </c>
      <c r="BB97" s="55">
        <v>6.1111111111111102E-2</v>
      </c>
    </row>
    <row r="98" spans="2:54" x14ac:dyDescent="0.25">
      <c r="B98">
        <v>-0.6</v>
      </c>
      <c r="C98">
        <v>94</v>
      </c>
      <c r="D98">
        <v>-1.5</v>
      </c>
      <c r="E98">
        <v>-0.6</v>
      </c>
      <c r="F98">
        <v>0</v>
      </c>
      <c r="G98">
        <v>1.8</v>
      </c>
      <c r="H98">
        <v>1026</v>
      </c>
      <c r="I98">
        <v>0</v>
      </c>
      <c r="J98">
        <v>0</v>
      </c>
      <c r="K98">
        <v>0</v>
      </c>
      <c r="L98">
        <v>0</v>
      </c>
      <c r="M98">
        <v>0</v>
      </c>
      <c r="N98">
        <v>0.1</v>
      </c>
      <c r="O98">
        <v>162.69999999999999</v>
      </c>
      <c r="P98">
        <v>-1.8</v>
      </c>
      <c r="Q98">
        <v>-1.1000000000000001</v>
      </c>
      <c r="R98" s="54">
        <v>6.18055555555556E-2</v>
      </c>
      <c r="T98" s="93"/>
      <c r="U98" s="96"/>
      <c r="V98" s="92" t="str">
        <f t="shared" si="3"/>
        <v/>
      </c>
      <c r="W98" s="96"/>
      <c r="X98" s="93"/>
      <c r="Z98" s="5"/>
      <c r="AA98"/>
      <c r="AC98" s="375"/>
      <c r="AD98" s="54">
        <v>6.18055555555556E-2</v>
      </c>
      <c r="AL98" s="364">
        <v>-0.6</v>
      </c>
      <c r="AM98" s="5">
        <v>94</v>
      </c>
      <c r="AN98" s="5">
        <v>-1.5</v>
      </c>
      <c r="AO98" s="363">
        <v>-0.6</v>
      </c>
      <c r="AP98" s="5">
        <v>2.2000000000000002</v>
      </c>
      <c r="AQ98" s="5">
        <v>3.2</v>
      </c>
      <c r="AR98" s="5">
        <v>1023.9</v>
      </c>
      <c r="AS98" s="5">
        <v>0</v>
      </c>
      <c r="AT98" s="5">
        <v>0</v>
      </c>
      <c r="AU98" s="5">
        <v>0</v>
      </c>
      <c r="AV98" s="5">
        <v>0</v>
      </c>
      <c r="AW98" s="5">
        <v>0</v>
      </c>
      <c r="AX98">
        <v>0.1</v>
      </c>
      <c r="AY98">
        <v>162.69999999999999</v>
      </c>
      <c r="AZ98">
        <v>-2.1</v>
      </c>
      <c r="BA98">
        <v>-1.4</v>
      </c>
      <c r="BB98" s="55">
        <v>6.18055555555556E-2</v>
      </c>
    </row>
    <row r="99" spans="2:54" x14ac:dyDescent="0.25">
      <c r="B99">
        <v>-0.5</v>
      </c>
      <c r="C99">
        <v>94</v>
      </c>
      <c r="D99">
        <v>-1.4</v>
      </c>
      <c r="E99">
        <v>-0.5</v>
      </c>
      <c r="F99">
        <v>2.2000000000000002</v>
      </c>
      <c r="G99">
        <v>2.9</v>
      </c>
      <c r="H99">
        <v>1025.7</v>
      </c>
      <c r="I99">
        <v>0</v>
      </c>
      <c r="J99">
        <v>0</v>
      </c>
      <c r="K99">
        <v>0</v>
      </c>
      <c r="L99">
        <v>0</v>
      </c>
      <c r="M99">
        <v>0</v>
      </c>
      <c r="N99">
        <v>0.1</v>
      </c>
      <c r="O99">
        <v>162.69999999999999</v>
      </c>
      <c r="P99">
        <v>-1.9</v>
      </c>
      <c r="Q99">
        <v>-1.2</v>
      </c>
      <c r="R99" s="54">
        <v>6.25E-2</v>
      </c>
      <c r="T99" s="93"/>
      <c r="U99" s="96"/>
      <c r="V99" s="92" t="str">
        <f t="shared" si="3"/>
        <v/>
      </c>
      <c r="W99" s="96"/>
      <c r="X99" s="93"/>
      <c r="Z99" s="5"/>
      <c r="AA99"/>
      <c r="AC99" s="375"/>
      <c r="AD99" s="54">
        <v>6.25E-2</v>
      </c>
      <c r="AL99" s="364">
        <v>-0.5</v>
      </c>
      <c r="AM99" s="5">
        <v>94</v>
      </c>
      <c r="AN99" s="5">
        <v>-1.4</v>
      </c>
      <c r="AO99" s="363">
        <v>-0.5</v>
      </c>
      <c r="AP99" s="5">
        <v>2.2000000000000002</v>
      </c>
      <c r="AQ99" s="5">
        <v>4</v>
      </c>
      <c r="AR99" s="5">
        <v>1024.2</v>
      </c>
      <c r="AS99" s="5">
        <v>0</v>
      </c>
      <c r="AT99" s="5">
        <v>0</v>
      </c>
      <c r="AU99" s="5">
        <v>0</v>
      </c>
      <c r="AV99" s="5">
        <v>0</v>
      </c>
      <c r="AW99" s="5">
        <v>0</v>
      </c>
      <c r="AX99">
        <v>0.1</v>
      </c>
      <c r="AY99">
        <v>162.69999999999999</v>
      </c>
      <c r="AZ99">
        <v>-2.1</v>
      </c>
      <c r="BA99">
        <v>-1.4</v>
      </c>
      <c r="BB99" s="55">
        <v>6.25E-2</v>
      </c>
    </row>
    <row r="100" spans="2:54" x14ac:dyDescent="0.25">
      <c r="B100">
        <v>-0.5</v>
      </c>
      <c r="C100">
        <v>94</v>
      </c>
      <c r="D100">
        <v>-1.4</v>
      </c>
      <c r="E100">
        <v>-0.5</v>
      </c>
      <c r="F100">
        <v>0</v>
      </c>
      <c r="G100">
        <v>2.9</v>
      </c>
      <c r="H100">
        <v>1025.9000000000001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0.1</v>
      </c>
      <c r="O100">
        <v>162.69999999999999</v>
      </c>
      <c r="P100">
        <v>-1.9</v>
      </c>
      <c r="Q100">
        <v>-1.2</v>
      </c>
      <c r="R100" s="54">
        <v>6.31944444444444E-2</v>
      </c>
      <c r="T100" s="93"/>
      <c r="U100" s="96"/>
      <c r="V100" s="92" t="str">
        <f t="shared" si="3"/>
        <v/>
      </c>
      <c r="W100" s="96"/>
      <c r="X100" s="93"/>
      <c r="Z100" s="5"/>
      <c r="AA100"/>
      <c r="AC100" s="375"/>
      <c r="AD100" s="54">
        <v>6.31944444444444E-2</v>
      </c>
      <c r="AL100" s="364">
        <v>-0.5</v>
      </c>
      <c r="AM100" s="5">
        <v>94</v>
      </c>
      <c r="AN100" s="5">
        <v>-1.4</v>
      </c>
      <c r="AO100" s="363">
        <v>-0.5</v>
      </c>
      <c r="AP100" s="5">
        <v>2.9</v>
      </c>
      <c r="AQ100" s="5">
        <v>4.3</v>
      </c>
      <c r="AR100" s="5">
        <v>1024.2</v>
      </c>
      <c r="AS100" s="5">
        <v>0</v>
      </c>
      <c r="AT100" s="5">
        <v>0</v>
      </c>
      <c r="AU100" s="5">
        <v>0</v>
      </c>
      <c r="AV100" s="5">
        <v>0</v>
      </c>
      <c r="AW100" s="5">
        <v>0</v>
      </c>
      <c r="AX100">
        <v>0.1</v>
      </c>
      <c r="AY100">
        <v>162.69999999999999</v>
      </c>
      <c r="AZ100">
        <v>-2.1</v>
      </c>
      <c r="BA100">
        <v>-1.4</v>
      </c>
      <c r="BB100" s="55">
        <v>6.31944444444444E-2</v>
      </c>
    </row>
    <row r="101" spans="2:54" x14ac:dyDescent="0.25">
      <c r="B101">
        <v>-0.5</v>
      </c>
      <c r="C101">
        <v>94</v>
      </c>
      <c r="D101">
        <v>-1.4</v>
      </c>
      <c r="E101">
        <v>-0.5</v>
      </c>
      <c r="F101">
        <v>1.8</v>
      </c>
      <c r="G101">
        <v>2.2000000000000002</v>
      </c>
      <c r="H101">
        <v>1025.8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0.1</v>
      </c>
      <c r="O101">
        <v>162.69999999999999</v>
      </c>
      <c r="P101">
        <v>-1.9</v>
      </c>
      <c r="Q101">
        <v>-1.2</v>
      </c>
      <c r="R101" s="54">
        <v>6.3888888888888898E-2</v>
      </c>
      <c r="T101" s="93"/>
      <c r="U101" s="96"/>
      <c r="V101" s="92" t="str">
        <f t="shared" si="3"/>
        <v/>
      </c>
      <c r="W101" s="96"/>
      <c r="X101" s="93"/>
      <c r="Z101" s="5"/>
      <c r="AA101"/>
      <c r="AC101" s="375"/>
      <c r="AD101" s="54">
        <v>6.3888888888888898E-2</v>
      </c>
      <c r="AL101" s="364">
        <v>-0.5</v>
      </c>
      <c r="AM101" s="5">
        <v>94</v>
      </c>
      <c r="AN101" s="5">
        <v>-1.4</v>
      </c>
      <c r="AO101" s="363">
        <v>-0.5</v>
      </c>
      <c r="AP101" s="5">
        <v>3.6</v>
      </c>
      <c r="AQ101" s="5">
        <v>4.7</v>
      </c>
      <c r="AR101" s="5">
        <v>1024</v>
      </c>
      <c r="AS101" s="5">
        <v>0</v>
      </c>
      <c r="AT101" s="5">
        <v>0</v>
      </c>
      <c r="AU101" s="5">
        <v>0</v>
      </c>
      <c r="AV101" s="5">
        <v>0</v>
      </c>
      <c r="AW101" s="5">
        <v>0</v>
      </c>
      <c r="AX101">
        <v>0.1</v>
      </c>
      <c r="AY101">
        <v>162.69999999999999</v>
      </c>
      <c r="AZ101">
        <v>-2.1</v>
      </c>
      <c r="BA101">
        <v>-1.4</v>
      </c>
      <c r="BB101" s="55">
        <v>6.3888888888888898E-2</v>
      </c>
    </row>
    <row r="102" spans="2:54" x14ac:dyDescent="0.25">
      <c r="B102">
        <v>-0.5</v>
      </c>
      <c r="C102">
        <v>94</v>
      </c>
      <c r="D102">
        <v>-1.4</v>
      </c>
      <c r="E102">
        <v>-0.5</v>
      </c>
      <c r="F102">
        <v>0</v>
      </c>
      <c r="G102">
        <v>0</v>
      </c>
      <c r="H102">
        <v>1026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0.1</v>
      </c>
      <c r="O102">
        <v>162.69999999999999</v>
      </c>
      <c r="P102">
        <v>-1.9</v>
      </c>
      <c r="Q102">
        <v>-1.2</v>
      </c>
      <c r="R102" s="54">
        <v>6.4583333333333298E-2</v>
      </c>
      <c r="T102" s="93"/>
      <c r="U102" s="96"/>
      <c r="V102" s="92" t="str">
        <f t="shared" si="3"/>
        <v/>
      </c>
      <c r="W102" s="96"/>
      <c r="X102" s="93"/>
      <c r="Z102" s="5"/>
      <c r="AA102"/>
      <c r="AC102" s="375"/>
      <c r="AD102" s="54">
        <v>6.4583333333333298E-2</v>
      </c>
      <c r="AL102" s="364">
        <v>-0.5</v>
      </c>
      <c r="AM102" s="5">
        <v>94</v>
      </c>
      <c r="AN102" s="5">
        <v>-1.4</v>
      </c>
      <c r="AO102" s="363">
        <v>-0.5</v>
      </c>
      <c r="AP102" s="5">
        <v>4</v>
      </c>
      <c r="AQ102" s="5">
        <v>4</v>
      </c>
      <c r="AR102" s="5">
        <v>1023.9</v>
      </c>
      <c r="AS102" s="5">
        <v>0</v>
      </c>
      <c r="AT102" s="5">
        <v>0</v>
      </c>
      <c r="AU102" s="5">
        <v>0</v>
      </c>
      <c r="AV102" s="5">
        <v>0</v>
      </c>
      <c r="AW102" s="5">
        <v>0</v>
      </c>
      <c r="AX102">
        <v>0.1</v>
      </c>
      <c r="AY102">
        <v>162.69999999999999</v>
      </c>
      <c r="AZ102">
        <v>-2.1</v>
      </c>
      <c r="BA102">
        <v>-1.4</v>
      </c>
      <c r="BB102" s="55">
        <v>6.4583333333333298E-2</v>
      </c>
    </row>
    <row r="103" spans="2:54" x14ac:dyDescent="0.25">
      <c r="B103">
        <v>-0.5</v>
      </c>
      <c r="C103">
        <v>94</v>
      </c>
      <c r="D103">
        <v>-1.4</v>
      </c>
      <c r="E103">
        <v>-0.5</v>
      </c>
      <c r="F103">
        <v>0</v>
      </c>
      <c r="G103">
        <v>2.2000000000000002</v>
      </c>
      <c r="H103">
        <v>1026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0.1</v>
      </c>
      <c r="O103">
        <v>162.69999999999999</v>
      </c>
      <c r="P103">
        <v>-1.9</v>
      </c>
      <c r="Q103">
        <v>-1.2</v>
      </c>
      <c r="R103" s="54">
        <v>6.5277777777777796E-2</v>
      </c>
      <c r="T103" s="93"/>
      <c r="U103" s="96"/>
      <c r="V103" s="92" t="str">
        <f t="shared" si="3"/>
        <v/>
      </c>
      <c r="W103" s="96"/>
      <c r="X103" s="93"/>
      <c r="Z103" s="5"/>
      <c r="AA103"/>
      <c r="AC103" s="375"/>
      <c r="AD103" s="54">
        <v>6.5277777777777796E-2</v>
      </c>
      <c r="AL103" s="364">
        <v>-0.5</v>
      </c>
      <c r="AM103" s="5">
        <v>94</v>
      </c>
      <c r="AN103" s="5">
        <v>-1.4</v>
      </c>
      <c r="AO103" s="363">
        <v>-0.5</v>
      </c>
      <c r="AP103" s="5">
        <v>2.5</v>
      </c>
      <c r="AQ103" s="5">
        <v>2.9</v>
      </c>
      <c r="AR103" s="5">
        <v>1024.0999999999999</v>
      </c>
      <c r="AS103" s="5">
        <v>0</v>
      </c>
      <c r="AT103" s="5">
        <v>0</v>
      </c>
      <c r="AU103" s="5">
        <v>0</v>
      </c>
      <c r="AV103" s="5">
        <v>0</v>
      </c>
      <c r="AW103" s="5">
        <v>0</v>
      </c>
      <c r="AX103">
        <v>0.1</v>
      </c>
      <c r="AY103">
        <v>162.69999999999999</v>
      </c>
      <c r="AZ103">
        <v>-2.1</v>
      </c>
      <c r="BA103">
        <v>-1.4</v>
      </c>
      <c r="BB103" s="55">
        <v>6.5277777777777796E-2</v>
      </c>
    </row>
    <row r="104" spans="2:54" x14ac:dyDescent="0.25">
      <c r="B104">
        <v>-0.5</v>
      </c>
      <c r="C104">
        <v>94</v>
      </c>
      <c r="D104">
        <v>-1.4</v>
      </c>
      <c r="E104">
        <v>-0.5</v>
      </c>
      <c r="F104">
        <v>0</v>
      </c>
      <c r="G104">
        <v>0</v>
      </c>
      <c r="H104">
        <v>1026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0.1</v>
      </c>
      <c r="O104">
        <v>162.69999999999999</v>
      </c>
      <c r="P104">
        <v>-1.9</v>
      </c>
      <c r="Q104">
        <v>-1.2</v>
      </c>
      <c r="R104" s="54">
        <v>6.5972222222222196E-2</v>
      </c>
      <c r="T104" s="93"/>
      <c r="U104" s="96"/>
      <c r="V104" s="92" t="str">
        <f t="shared" si="3"/>
        <v/>
      </c>
      <c r="W104" s="96"/>
      <c r="X104" s="422"/>
      <c r="Z104" s="5"/>
      <c r="AA104"/>
      <c r="AC104" s="375"/>
      <c r="AD104" s="54">
        <v>6.5972222222222196E-2</v>
      </c>
      <c r="AL104" s="364">
        <v>-0.5</v>
      </c>
      <c r="AM104" s="5">
        <v>94</v>
      </c>
      <c r="AN104" s="5">
        <v>-1.4</v>
      </c>
      <c r="AO104" s="363">
        <v>-0.5</v>
      </c>
      <c r="AP104" s="5">
        <v>3.2</v>
      </c>
      <c r="AQ104" s="5">
        <v>4</v>
      </c>
      <c r="AR104" s="5">
        <v>1023.9</v>
      </c>
      <c r="AS104" s="5">
        <v>0</v>
      </c>
      <c r="AT104" s="5">
        <v>0</v>
      </c>
      <c r="AU104" s="5">
        <v>0</v>
      </c>
      <c r="AV104" s="5">
        <v>0</v>
      </c>
      <c r="AW104" s="5">
        <v>0</v>
      </c>
      <c r="AX104">
        <v>0.1</v>
      </c>
      <c r="AY104">
        <v>162.69999999999999</v>
      </c>
      <c r="AZ104">
        <v>-2</v>
      </c>
      <c r="BA104">
        <v>-1.4</v>
      </c>
      <c r="BB104" s="55">
        <v>6.5972222222222196E-2</v>
      </c>
    </row>
    <row r="105" spans="2:54" x14ac:dyDescent="0.25">
      <c r="B105">
        <v>-0.5</v>
      </c>
      <c r="C105">
        <v>94</v>
      </c>
      <c r="D105">
        <v>-1.4</v>
      </c>
      <c r="E105">
        <v>-0.5</v>
      </c>
      <c r="F105">
        <v>0</v>
      </c>
      <c r="G105">
        <v>0</v>
      </c>
      <c r="H105">
        <v>1025.8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0.1</v>
      </c>
      <c r="O105">
        <v>162.69999999999999</v>
      </c>
      <c r="P105">
        <v>-1.9</v>
      </c>
      <c r="Q105">
        <v>-1.1000000000000001</v>
      </c>
      <c r="R105" s="54">
        <v>6.6666666666666693E-2</v>
      </c>
      <c r="T105" s="93"/>
      <c r="U105" s="96"/>
      <c r="V105" s="92" t="str">
        <f t="shared" si="3"/>
        <v/>
      </c>
      <c r="W105" s="96"/>
      <c r="X105" s="422"/>
      <c r="Z105" s="5"/>
      <c r="AA105"/>
      <c r="AC105" s="375"/>
      <c r="AD105" s="54">
        <v>6.6666666666666693E-2</v>
      </c>
      <c r="AL105" s="364">
        <v>-0.5</v>
      </c>
      <c r="AM105" s="5">
        <v>94</v>
      </c>
      <c r="AN105" s="5">
        <v>-1.4</v>
      </c>
      <c r="AO105" s="363">
        <v>-0.5</v>
      </c>
      <c r="AP105" s="5">
        <v>1.8</v>
      </c>
      <c r="AQ105" s="5">
        <v>4</v>
      </c>
      <c r="AR105" s="5">
        <v>1023.9</v>
      </c>
      <c r="AS105" s="5">
        <v>0</v>
      </c>
      <c r="AT105" s="5">
        <v>0</v>
      </c>
      <c r="AU105" s="5">
        <v>0</v>
      </c>
      <c r="AV105" s="5">
        <v>0</v>
      </c>
      <c r="AW105" s="5">
        <v>0</v>
      </c>
      <c r="AX105">
        <v>0.1</v>
      </c>
      <c r="AY105">
        <v>162.69999999999999</v>
      </c>
      <c r="AZ105">
        <v>-2</v>
      </c>
      <c r="BA105">
        <v>-1.4</v>
      </c>
      <c r="BB105" s="55">
        <v>6.6666666666666693E-2</v>
      </c>
    </row>
    <row r="106" spans="2:54" x14ac:dyDescent="0.25">
      <c r="B106">
        <v>-0.6</v>
      </c>
      <c r="C106">
        <v>94</v>
      </c>
      <c r="D106">
        <v>-1.5</v>
      </c>
      <c r="E106">
        <v>-0.6</v>
      </c>
      <c r="F106">
        <v>0</v>
      </c>
      <c r="G106">
        <v>0</v>
      </c>
      <c r="H106">
        <v>1025.8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0.1</v>
      </c>
      <c r="O106">
        <v>162.69999999999999</v>
      </c>
      <c r="P106">
        <v>-1.9</v>
      </c>
      <c r="Q106">
        <v>-1.2</v>
      </c>
      <c r="R106" s="54">
        <v>6.7361111111111094E-2</v>
      </c>
      <c r="T106" s="93"/>
      <c r="U106" s="96"/>
      <c r="V106" s="92" t="str">
        <f t="shared" si="3"/>
        <v/>
      </c>
      <c r="W106" s="96"/>
      <c r="X106" s="93"/>
      <c r="Z106" s="5"/>
      <c r="AA106"/>
      <c r="AC106" s="375"/>
      <c r="AD106" s="54">
        <v>6.7361111111111094E-2</v>
      </c>
      <c r="AL106" s="364">
        <v>-0.6</v>
      </c>
      <c r="AM106" s="5">
        <v>94</v>
      </c>
      <c r="AN106" s="5">
        <v>-1.5</v>
      </c>
      <c r="AO106" s="363">
        <v>-0.6</v>
      </c>
      <c r="AP106" s="5">
        <v>2.2000000000000002</v>
      </c>
      <c r="AQ106" s="5">
        <v>3.6</v>
      </c>
      <c r="AR106" s="5">
        <v>1024.0999999999999</v>
      </c>
      <c r="AS106" s="5">
        <v>0</v>
      </c>
      <c r="AT106" s="5">
        <v>0</v>
      </c>
      <c r="AU106" s="5">
        <v>0</v>
      </c>
      <c r="AV106" s="5">
        <v>0</v>
      </c>
      <c r="AW106" s="5">
        <v>0</v>
      </c>
      <c r="AX106">
        <v>0.1</v>
      </c>
      <c r="AY106">
        <v>162.69999999999999</v>
      </c>
      <c r="AZ106">
        <v>-2</v>
      </c>
      <c r="BA106">
        <v>-1.4</v>
      </c>
      <c r="BB106" s="55">
        <v>6.7361111111111094E-2</v>
      </c>
    </row>
    <row r="107" spans="2:54" x14ac:dyDescent="0.25">
      <c r="B107">
        <v>-0.6</v>
      </c>
      <c r="C107">
        <v>94</v>
      </c>
      <c r="D107">
        <v>-1.5</v>
      </c>
      <c r="E107">
        <v>-0.6</v>
      </c>
      <c r="F107">
        <v>0</v>
      </c>
      <c r="G107">
        <v>0</v>
      </c>
      <c r="H107">
        <v>1025.8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0.1</v>
      </c>
      <c r="O107">
        <v>162.69999999999999</v>
      </c>
      <c r="P107">
        <v>-1.9</v>
      </c>
      <c r="Q107">
        <v>-1.2</v>
      </c>
      <c r="R107" s="54">
        <v>6.8055555555555605E-2</v>
      </c>
      <c r="T107" s="93"/>
      <c r="U107" s="96"/>
      <c r="V107" s="92" t="str">
        <f t="shared" si="3"/>
        <v/>
      </c>
      <c r="W107" s="96"/>
      <c r="X107" s="93"/>
      <c r="Z107" s="5"/>
      <c r="AA107"/>
      <c r="AC107" s="375"/>
      <c r="AD107" s="54">
        <v>6.8055555555555605E-2</v>
      </c>
      <c r="AL107" s="364">
        <v>-0.6</v>
      </c>
      <c r="AM107" s="5">
        <v>94</v>
      </c>
      <c r="AN107" s="5">
        <v>-1.5</v>
      </c>
      <c r="AO107" s="363">
        <v>-0.6</v>
      </c>
      <c r="AP107" s="5">
        <v>2.9</v>
      </c>
      <c r="AQ107" s="5">
        <v>3.2</v>
      </c>
      <c r="AR107" s="5">
        <v>1024</v>
      </c>
      <c r="AS107" s="5">
        <v>0</v>
      </c>
      <c r="AT107" s="5">
        <v>0</v>
      </c>
      <c r="AU107" s="5">
        <v>0</v>
      </c>
      <c r="AV107" s="5">
        <v>0</v>
      </c>
      <c r="AW107" s="5">
        <v>0</v>
      </c>
      <c r="AX107">
        <v>0.1</v>
      </c>
      <c r="AY107">
        <v>162.69999999999999</v>
      </c>
      <c r="AZ107">
        <v>-2</v>
      </c>
      <c r="BA107">
        <v>-1.4</v>
      </c>
      <c r="BB107" s="55">
        <v>6.8055555555555605E-2</v>
      </c>
    </row>
    <row r="108" spans="2:54" x14ac:dyDescent="0.25">
      <c r="B108">
        <v>-0.6</v>
      </c>
      <c r="C108">
        <v>94</v>
      </c>
      <c r="D108">
        <v>-1.5</v>
      </c>
      <c r="E108">
        <v>-0.6</v>
      </c>
      <c r="F108">
        <v>0</v>
      </c>
      <c r="G108">
        <v>0</v>
      </c>
      <c r="H108">
        <v>1025.5999999999999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0.1</v>
      </c>
      <c r="O108">
        <v>162.69999999999999</v>
      </c>
      <c r="P108">
        <v>-2</v>
      </c>
      <c r="Q108">
        <v>-1.2</v>
      </c>
      <c r="R108" s="54">
        <v>6.8750000000000006E-2</v>
      </c>
      <c r="T108" s="93"/>
      <c r="U108" s="96"/>
      <c r="V108" s="92" t="str">
        <f t="shared" si="3"/>
        <v/>
      </c>
      <c r="W108" s="96"/>
      <c r="X108" s="93"/>
      <c r="Z108" s="5"/>
      <c r="AA108"/>
      <c r="AC108" s="375"/>
      <c r="AD108" s="54">
        <v>6.8750000000000006E-2</v>
      </c>
      <c r="AL108" s="364">
        <v>-0.6</v>
      </c>
      <c r="AM108" s="5">
        <v>94</v>
      </c>
      <c r="AN108" s="5">
        <v>-1.5</v>
      </c>
      <c r="AO108" s="363">
        <v>-0.6</v>
      </c>
      <c r="AP108" s="5">
        <v>0</v>
      </c>
      <c r="AQ108" s="5">
        <v>3.6</v>
      </c>
      <c r="AR108" s="5">
        <v>1024.0999999999999</v>
      </c>
      <c r="AS108" s="5">
        <v>0</v>
      </c>
      <c r="AT108" s="5">
        <v>0</v>
      </c>
      <c r="AU108" s="5">
        <v>0</v>
      </c>
      <c r="AV108" s="5">
        <v>0</v>
      </c>
      <c r="AW108" s="5">
        <v>0</v>
      </c>
      <c r="AX108">
        <v>0.1</v>
      </c>
      <c r="AY108">
        <v>162.69999999999999</v>
      </c>
      <c r="AZ108">
        <v>-2</v>
      </c>
      <c r="BA108">
        <v>-1.4</v>
      </c>
      <c r="BB108" s="55">
        <v>6.8750000000000006E-2</v>
      </c>
    </row>
    <row r="109" spans="2:54" x14ac:dyDescent="0.25">
      <c r="B109">
        <v>-0.6</v>
      </c>
      <c r="C109">
        <v>94</v>
      </c>
      <c r="D109">
        <v>-1.5</v>
      </c>
      <c r="E109">
        <v>-0.6</v>
      </c>
      <c r="F109">
        <v>0</v>
      </c>
      <c r="G109">
        <v>0</v>
      </c>
      <c r="H109">
        <v>1025.7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0.1</v>
      </c>
      <c r="O109">
        <v>162.69999999999999</v>
      </c>
      <c r="P109">
        <v>-2</v>
      </c>
      <c r="Q109">
        <v>-1.2</v>
      </c>
      <c r="R109" s="54">
        <v>6.9444444444444406E-2</v>
      </c>
      <c r="T109" s="93"/>
      <c r="U109" s="96"/>
      <c r="V109" s="92" t="str">
        <f t="shared" si="3"/>
        <v/>
      </c>
      <c r="W109" s="96"/>
      <c r="X109" s="93"/>
      <c r="Z109" s="5"/>
      <c r="AA109"/>
      <c r="AC109" s="375"/>
      <c r="AD109" s="54">
        <v>6.9444444444444406E-2</v>
      </c>
      <c r="AL109" s="364">
        <v>-0.6</v>
      </c>
      <c r="AM109" s="5">
        <v>94</v>
      </c>
      <c r="AN109" s="5">
        <v>-1.5</v>
      </c>
      <c r="AO109" s="363">
        <v>-0.6</v>
      </c>
      <c r="AP109" s="5">
        <v>1.8</v>
      </c>
      <c r="AQ109" s="5">
        <v>2.9</v>
      </c>
      <c r="AR109" s="5">
        <v>1024.0999999999999</v>
      </c>
      <c r="AS109" s="5">
        <v>0</v>
      </c>
      <c r="AT109" s="5">
        <v>0</v>
      </c>
      <c r="AU109" s="5">
        <v>0</v>
      </c>
      <c r="AV109" s="5">
        <v>0</v>
      </c>
      <c r="AW109" s="5">
        <v>0</v>
      </c>
      <c r="AX109">
        <v>0.1</v>
      </c>
      <c r="AY109">
        <v>162.69999999999999</v>
      </c>
      <c r="AZ109">
        <v>-2</v>
      </c>
      <c r="BA109">
        <v>-1.4</v>
      </c>
      <c r="BB109" s="55">
        <v>6.9444444444444406E-2</v>
      </c>
    </row>
    <row r="110" spans="2:54" x14ac:dyDescent="0.25">
      <c r="B110">
        <v>-0.6</v>
      </c>
      <c r="C110">
        <v>94</v>
      </c>
      <c r="D110">
        <v>-1.5</v>
      </c>
      <c r="E110">
        <v>-0.6</v>
      </c>
      <c r="F110">
        <v>0</v>
      </c>
      <c r="G110">
        <v>0</v>
      </c>
      <c r="H110">
        <v>1025.8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0.1</v>
      </c>
      <c r="O110">
        <v>162.69999999999999</v>
      </c>
      <c r="P110">
        <v>-2</v>
      </c>
      <c r="Q110">
        <v>-1.2</v>
      </c>
      <c r="R110" s="54">
        <v>7.0138888888888903E-2</v>
      </c>
      <c r="T110" s="93"/>
      <c r="U110" s="96"/>
      <c r="V110" s="92" t="str">
        <f t="shared" si="3"/>
        <v/>
      </c>
      <c r="W110" s="96"/>
      <c r="X110" s="93"/>
      <c r="Z110" s="5"/>
      <c r="AA110"/>
      <c r="AC110" s="375"/>
      <c r="AD110" s="54">
        <v>7.0138888888888903E-2</v>
      </c>
      <c r="AL110" s="364">
        <v>-0.6</v>
      </c>
      <c r="AM110" s="5">
        <v>94</v>
      </c>
      <c r="AN110" s="5">
        <v>-1.5</v>
      </c>
      <c r="AO110" s="363">
        <v>-0.6</v>
      </c>
      <c r="AP110" s="5">
        <v>3.2</v>
      </c>
      <c r="AQ110" s="5">
        <v>6.1</v>
      </c>
      <c r="AR110" s="5">
        <v>1024.0999999999999</v>
      </c>
      <c r="AS110" s="5">
        <v>0</v>
      </c>
      <c r="AT110" s="5">
        <v>0</v>
      </c>
      <c r="AU110" s="5">
        <v>0</v>
      </c>
      <c r="AV110" s="5">
        <v>0</v>
      </c>
      <c r="AW110" s="5">
        <v>0</v>
      </c>
      <c r="AX110">
        <v>0.1</v>
      </c>
      <c r="AY110">
        <v>162.69999999999999</v>
      </c>
      <c r="AZ110">
        <v>-2</v>
      </c>
      <c r="BA110">
        <v>-1.4</v>
      </c>
      <c r="BB110" s="55">
        <v>7.0138888888888903E-2</v>
      </c>
    </row>
    <row r="111" spans="2:54" x14ac:dyDescent="0.25">
      <c r="B111">
        <v>-0.6</v>
      </c>
      <c r="C111">
        <v>94</v>
      </c>
      <c r="D111">
        <v>-1.5</v>
      </c>
      <c r="E111">
        <v>-2.6</v>
      </c>
      <c r="F111">
        <v>0</v>
      </c>
      <c r="G111">
        <v>0</v>
      </c>
      <c r="H111">
        <v>1025.8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0.1</v>
      </c>
      <c r="O111">
        <v>162.69999999999999</v>
      </c>
      <c r="P111">
        <v>-2</v>
      </c>
      <c r="Q111">
        <v>-1.2</v>
      </c>
      <c r="R111" s="54">
        <v>7.0833333333333304E-2</v>
      </c>
      <c r="T111" s="93"/>
      <c r="U111" s="96"/>
      <c r="V111" s="92" t="str">
        <f t="shared" si="3"/>
        <v/>
      </c>
      <c r="W111" s="96"/>
      <c r="X111" s="93"/>
      <c r="Z111" s="5"/>
      <c r="AA111"/>
      <c r="AC111" s="375"/>
      <c r="AD111" s="54">
        <v>7.0833333333333304E-2</v>
      </c>
      <c r="AL111" s="364">
        <v>-0.6</v>
      </c>
      <c r="AM111" s="5">
        <v>94</v>
      </c>
      <c r="AN111" s="5">
        <v>-1.5</v>
      </c>
      <c r="AO111" s="363">
        <v>-2.6</v>
      </c>
      <c r="AP111" s="5">
        <v>5.8</v>
      </c>
      <c r="AQ111" s="5">
        <v>6.1</v>
      </c>
      <c r="AR111" s="5">
        <v>1024</v>
      </c>
      <c r="AS111" s="5">
        <v>0</v>
      </c>
      <c r="AT111" s="5">
        <v>0</v>
      </c>
      <c r="AU111" s="5">
        <v>0</v>
      </c>
      <c r="AV111" s="5">
        <v>0</v>
      </c>
      <c r="AW111" s="5">
        <v>0</v>
      </c>
      <c r="AX111">
        <v>0.1</v>
      </c>
      <c r="AY111">
        <v>162.69999999999999</v>
      </c>
      <c r="AZ111">
        <v>-1.9</v>
      </c>
      <c r="BA111">
        <v>-1.4</v>
      </c>
      <c r="BB111" s="55">
        <v>7.0833333333333304E-2</v>
      </c>
    </row>
    <row r="112" spans="2:54" x14ac:dyDescent="0.25">
      <c r="B112">
        <v>-0.6</v>
      </c>
      <c r="C112">
        <v>94</v>
      </c>
      <c r="D112">
        <v>-1.5</v>
      </c>
      <c r="E112">
        <v>-0.6</v>
      </c>
      <c r="F112">
        <v>0</v>
      </c>
      <c r="G112">
        <v>0</v>
      </c>
      <c r="H112">
        <v>1025.5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0.1</v>
      </c>
      <c r="O112">
        <v>162.69999999999999</v>
      </c>
      <c r="P112">
        <v>-2</v>
      </c>
      <c r="Q112">
        <v>-1.2</v>
      </c>
      <c r="R112" s="54">
        <v>7.1527777777777801E-2</v>
      </c>
      <c r="T112" s="93"/>
      <c r="U112" s="96"/>
      <c r="V112" s="92" t="str">
        <f t="shared" si="3"/>
        <v/>
      </c>
      <c r="W112" s="96"/>
      <c r="X112" s="93"/>
      <c r="Z112" s="5"/>
      <c r="AA112"/>
      <c r="AC112" s="375"/>
      <c r="AD112" s="54">
        <v>7.1527777777777801E-2</v>
      </c>
      <c r="AL112" s="364">
        <v>-0.6</v>
      </c>
      <c r="AM112" s="5">
        <v>94</v>
      </c>
      <c r="AN112" s="5">
        <v>-1.5</v>
      </c>
      <c r="AO112" s="363">
        <v>-0.6</v>
      </c>
      <c r="AP112" s="5">
        <v>4.3</v>
      </c>
      <c r="AQ112" s="5">
        <v>6.1</v>
      </c>
      <c r="AR112" s="5">
        <v>1024</v>
      </c>
      <c r="AS112" s="5">
        <v>0</v>
      </c>
      <c r="AT112" s="5">
        <v>0</v>
      </c>
      <c r="AU112" s="5">
        <v>0</v>
      </c>
      <c r="AV112" s="5">
        <v>0</v>
      </c>
      <c r="AW112" s="5">
        <v>0</v>
      </c>
      <c r="AX112">
        <v>0.1</v>
      </c>
      <c r="AY112">
        <v>162.69999999999999</v>
      </c>
      <c r="AZ112">
        <v>-1.9</v>
      </c>
      <c r="BA112">
        <v>-1.3</v>
      </c>
      <c r="BB112" s="55">
        <v>7.1527777777777801E-2</v>
      </c>
    </row>
    <row r="113" spans="2:54" x14ac:dyDescent="0.25">
      <c r="B113">
        <v>-0.6</v>
      </c>
      <c r="C113">
        <v>94</v>
      </c>
      <c r="D113">
        <v>-1.5</v>
      </c>
      <c r="E113">
        <v>-2.7</v>
      </c>
      <c r="F113">
        <v>0</v>
      </c>
      <c r="G113">
        <v>0</v>
      </c>
      <c r="H113">
        <v>1025.9000000000001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0.1</v>
      </c>
      <c r="O113">
        <v>162.69999999999999</v>
      </c>
      <c r="P113">
        <v>-2.1</v>
      </c>
      <c r="Q113">
        <v>-1.2</v>
      </c>
      <c r="R113" s="54">
        <v>7.2222222222222202E-2</v>
      </c>
      <c r="T113" s="93"/>
      <c r="U113" s="96"/>
      <c r="V113" s="92" t="str">
        <f t="shared" si="3"/>
        <v/>
      </c>
      <c r="W113" s="96"/>
      <c r="X113" s="93"/>
      <c r="Z113" s="5"/>
      <c r="AA113"/>
      <c r="AC113" s="375"/>
      <c r="AD113" s="54">
        <v>7.2222222222222202E-2</v>
      </c>
      <c r="AL113" s="364">
        <v>-0.6</v>
      </c>
      <c r="AM113" s="5">
        <v>94</v>
      </c>
      <c r="AN113" s="5">
        <v>-1.5</v>
      </c>
      <c r="AO113" s="363">
        <v>-2.7</v>
      </c>
      <c r="AP113" s="5">
        <v>6.1</v>
      </c>
      <c r="AQ113" s="5">
        <v>7.2</v>
      </c>
      <c r="AR113" s="5">
        <v>1024.2</v>
      </c>
      <c r="AS113" s="5">
        <v>0</v>
      </c>
      <c r="AT113" s="5">
        <v>0</v>
      </c>
      <c r="AU113" s="5">
        <v>0</v>
      </c>
      <c r="AV113" s="5">
        <v>0</v>
      </c>
      <c r="AW113" s="5">
        <v>0</v>
      </c>
      <c r="AX113">
        <v>0.1</v>
      </c>
      <c r="AY113">
        <v>162.69999999999999</v>
      </c>
      <c r="AZ113">
        <v>-1.9</v>
      </c>
      <c r="BA113">
        <v>-1.3</v>
      </c>
      <c r="BB113" s="55">
        <v>7.2222222222222202E-2</v>
      </c>
    </row>
    <row r="114" spans="2:54" x14ac:dyDescent="0.25">
      <c r="B114">
        <v>-0.6</v>
      </c>
      <c r="C114">
        <v>94</v>
      </c>
      <c r="D114">
        <v>-1.5</v>
      </c>
      <c r="E114">
        <v>-2.5</v>
      </c>
      <c r="F114">
        <v>0</v>
      </c>
      <c r="G114">
        <v>0</v>
      </c>
      <c r="H114">
        <v>1025.7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0.1</v>
      </c>
      <c r="O114">
        <v>162.69999999999999</v>
      </c>
      <c r="P114">
        <v>-2.1</v>
      </c>
      <c r="Q114">
        <v>-1.3</v>
      </c>
      <c r="R114" s="54">
        <v>7.2916666666666699E-2</v>
      </c>
      <c r="T114" s="93"/>
      <c r="U114" s="96"/>
      <c r="V114" s="92" t="str">
        <f t="shared" si="3"/>
        <v/>
      </c>
      <c r="W114" s="96"/>
      <c r="X114" s="93"/>
      <c r="Z114" s="5"/>
      <c r="AA114"/>
      <c r="AC114" s="375"/>
      <c r="AD114" s="54">
        <v>7.2916666666666699E-2</v>
      </c>
      <c r="AL114" s="364">
        <v>-0.6</v>
      </c>
      <c r="AM114" s="5">
        <v>94</v>
      </c>
      <c r="AN114" s="5">
        <v>-1.5</v>
      </c>
      <c r="AO114" s="363">
        <v>-2.5</v>
      </c>
      <c r="AP114" s="5">
        <v>5.4</v>
      </c>
      <c r="AQ114" s="5">
        <v>5.8</v>
      </c>
      <c r="AR114" s="5">
        <v>1024.3</v>
      </c>
      <c r="AS114" s="5">
        <v>0</v>
      </c>
      <c r="AT114" s="5">
        <v>0</v>
      </c>
      <c r="AU114" s="5">
        <v>0</v>
      </c>
      <c r="AV114" s="5">
        <v>0</v>
      </c>
      <c r="AW114" s="5">
        <v>0</v>
      </c>
      <c r="AX114">
        <v>0.1</v>
      </c>
      <c r="AY114">
        <v>162.69999999999999</v>
      </c>
      <c r="AZ114">
        <v>-1.9</v>
      </c>
      <c r="BA114">
        <v>-1.3</v>
      </c>
      <c r="BB114" s="55">
        <v>7.2916666666666699E-2</v>
      </c>
    </row>
    <row r="115" spans="2:54" x14ac:dyDescent="0.25">
      <c r="B115">
        <v>-0.6</v>
      </c>
      <c r="C115">
        <v>94</v>
      </c>
      <c r="D115">
        <v>-1.5</v>
      </c>
      <c r="E115">
        <v>-0.6</v>
      </c>
      <c r="F115">
        <v>0</v>
      </c>
      <c r="G115">
        <v>0</v>
      </c>
      <c r="H115">
        <v>1025.7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0.1</v>
      </c>
      <c r="O115">
        <v>162.69999999999999</v>
      </c>
      <c r="P115">
        <v>-2.1</v>
      </c>
      <c r="Q115">
        <v>-1.3</v>
      </c>
      <c r="R115" s="54">
        <v>7.3611111111111099E-2</v>
      </c>
      <c r="T115" s="93"/>
      <c r="U115" s="96"/>
      <c r="V115" s="92" t="str">
        <f t="shared" si="3"/>
        <v/>
      </c>
      <c r="W115" s="96"/>
      <c r="X115" s="93"/>
      <c r="Z115" s="5"/>
      <c r="AA115"/>
      <c r="AC115" s="375"/>
      <c r="AD115" s="54">
        <v>7.3611111111111099E-2</v>
      </c>
      <c r="AL115" s="364">
        <v>-0.6</v>
      </c>
      <c r="AM115" s="5">
        <v>94</v>
      </c>
      <c r="AN115" s="5">
        <v>-1.5</v>
      </c>
      <c r="AO115" s="363">
        <v>-0.6</v>
      </c>
      <c r="AP115" s="5">
        <v>4</v>
      </c>
      <c r="AQ115" s="5">
        <v>5.8</v>
      </c>
      <c r="AR115" s="5">
        <v>1024.0999999999999</v>
      </c>
      <c r="AS115" s="5">
        <v>0</v>
      </c>
      <c r="AT115" s="5">
        <v>0</v>
      </c>
      <c r="AU115" s="5">
        <v>0</v>
      </c>
      <c r="AV115" s="5">
        <v>0</v>
      </c>
      <c r="AW115" s="5">
        <v>0</v>
      </c>
      <c r="AX115">
        <v>0.1</v>
      </c>
      <c r="AY115">
        <v>162.69999999999999</v>
      </c>
      <c r="AZ115">
        <v>-1.9</v>
      </c>
      <c r="BA115">
        <v>-1.3</v>
      </c>
      <c r="BB115" s="55">
        <v>7.3611111111111099E-2</v>
      </c>
    </row>
    <row r="116" spans="2:54" x14ac:dyDescent="0.25">
      <c r="B116">
        <v>-0.7</v>
      </c>
      <c r="C116">
        <v>94</v>
      </c>
      <c r="D116">
        <v>-1.6</v>
      </c>
      <c r="E116">
        <v>-0.7</v>
      </c>
      <c r="F116">
        <v>0</v>
      </c>
      <c r="G116">
        <v>0</v>
      </c>
      <c r="H116">
        <v>1025.7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0.1</v>
      </c>
      <c r="O116">
        <v>162.69999999999999</v>
      </c>
      <c r="P116">
        <v>-2.1</v>
      </c>
      <c r="Q116">
        <v>-1.3</v>
      </c>
      <c r="R116" s="54">
        <v>7.4305555555555597E-2</v>
      </c>
      <c r="T116" s="93"/>
      <c r="U116" s="96"/>
      <c r="V116" s="92" t="str">
        <f t="shared" si="3"/>
        <v/>
      </c>
      <c r="W116" s="96"/>
      <c r="X116" s="93"/>
      <c r="Z116" s="5"/>
      <c r="AA116"/>
      <c r="AC116" s="375"/>
      <c r="AD116" s="54">
        <v>7.4305555555555597E-2</v>
      </c>
      <c r="AL116" s="364">
        <v>-0.7</v>
      </c>
      <c r="AM116" s="5">
        <v>94</v>
      </c>
      <c r="AN116" s="5">
        <v>-1.6</v>
      </c>
      <c r="AO116" s="363">
        <v>-0.7</v>
      </c>
      <c r="AP116" s="5">
        <v>3.6</v>
      </c>
      <c r="AQ116" s="5">
        <v>4.7</v>
      </c>
      <c r="AR116" s="5">
        <v>1024.2</v>
      </c>
      <c r="AS116" s="5">
        <v>0</v>
      </c>
      <c r="AT116" s="5">
        <v>0</v>
      </c>
      <c r="AU116" s="5">
        <v>0</v>
      </c>
      <c r="AV116" s="5">
        <v>0</v>
      </c>
      <c r="AW116" s="5">
        <v>0</v>
      </c>
      <c r="AX116">
        <v>0.1</v>
      </c>
      <c r="AY116">
        <v>162.69999999999999</v>
      </c>
      <c r="AZ116">
        <v>-1.8</v>
      </c>
      <c r="BA116">
        <v>-1.3</v>
      </c>
      <c r="BB116" s="55">
        <v>7.4305555555555597E-2</v>
      </c>
    </row>
    <row r="117" spans="2:54" x14ac:dyDescent="0.25">
      <c r="B117">
        <v>-0.7</v>
      </c>
      <c r="C117">
        <v>94</v>
      </c>
      <c r="D117">
        <v>-1.6</v>
      </c>
      <c r="E117">
        <v>-0.7</v>
      </c>
      <c r="F117">
        <v>0</v>
      </c>
      <c r="G117">
        <v>0</v>
      </c>
      <c r="H117">
        <v>1025.7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0.1</v>
      </c>
      <c r="O117">
        <v>162.69999999999999</v>
      </c>
      <c r="P117">
        <v>-2.1</v>
      </c>
      <c r="Q117">
        <v>-1.3</v>
      </c>
      <c r="R117" s="54">
        <v>7.4999999999999997E-2</v>
      </c>
      <c r="T117" s="93"/>
      <c r="U117" s="96"/>
      <c r="V117" s="92" t="str">
        <f t="shared" si="3"/>
        <v/>
      </c>
      <c r="W117" s="96"/>
      <c r="X117" s="93"/>
      <c r="Z117" s="5"/>
      <c r="AA117"/>
      <c r="AC117" s="375"/>
      <c r="AD117" s="54">
        <v>7.4999999999999997E-2</v>
      </c>
      <c r="AL117" s="364">
        <v>-0.7</v>
      </c>
      <c r="AM117" s="5">
        <v>94</v>
      </c>
      <c r="AN117" s="5">
        <v>-1.6</v>
      </c>
      <c r="AO117" s="363">
        <v>-0.7</v>
      </c>
      <c r="AP117" s="5">
        <v>2.9</v>
      </c>
      <c r="AQ117" s="5">
        <v>3.2</v>
      </c>
      <c r="AR117" s="5">
        <v>1024.0999999999999</v>
      </c>
      <c r="AS117" s="5">
        <v>0</v>
      </c>
      <c r="AT117" s="5">
        <v>0</v>
      </c>
      <c r="AU117" s="5">
        <v>0</v>
      </c>
      <c r="AV117" s="5">
        <v>0</v>
      </c>
      <c r="AW117" s="5">
        <v>0</v>
      </c>
      <c r="AX117">
        <v>0.1</v>
      </c>
      <c r="AY117">
        <v>162.69999999999999</v>
      </c>
      <c r="AZ117">
        <v>-1.8</v>
      </c>
      <c r="BA117">
        <v>-1.3</v>
      </c>
      <c r="BB117" s="55">
        <v>7.4999999999999997E-2</v>
      </c>
    </row>
    <row r="118" spans="2:54" x14ac:dyDescent="0.25">
      <c r="B118">
        <v>-0.7</v>
      </c>
      <c r="C118">
        <v>94</v>
      </c>
      <c r="D118">
        <v>-1.6</v>
      </c>
      <c r="E118">
        <v>-0.7</v>
      </c>
      <c r="F118">
        <v>0</v>
      </c>
      <c r="G118">
        <v>0</v>
      </c>
      <c r="H118">
        <v>1025.7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0.1</v>
      </c>
      <c r="O118">
        <v>162.69999999999999</v>
      </c>
      <c r="P118">
        <v>-2.1</v>
      </c>
      <c r="Q118">
        <v>-1.3</v>
      </c>
      <c r="R118" s="54">
        <v>7.5694444444444495E-2</v>
      </c>
      <c r="T118" s="93"/>
      <c r="U118" s="96"/>
      <c r="V118" s="92" t="str">
        <f t="shared" si="3"/>
        <v/>
      </c>
      <c r="W118" s="96"/>
      <c r="X118" s="93"/>
      <c r="Z118" s="5"/>
      <c r="AA118"/>
      <c r="AC118" s="375"/>
      <c r="AD118" s="54">
        <v>7.5694444444444495E-2</v>
      </c>
      <c r="AL118" s="364">
        <v>-0.7</v>
      </c>
      <c r="AM118" s="5">
        <v>94</v>
      </c>
      <c r="AN118" s="5">
        <v>-1.6</v>
      </c>
      <c r="AO118" s="363">
        <v>-0.7</v>
      </c>
      <c r="AP118" s="5">
        <v>1.8</v>
      </c>
      <c r="AQ118" s="5">
        <v>2.5</v>
      </c>
      <c r="AR118" s="5">
        <v>1024</v>
      </c>
      <c r="AS118" s="5">
        <v>0</v>
      </c>
      <c r="AT118" s="5">
        <v>0</v>
      </c>
      <c r="AU118" s="5">
        <v>0</v>
      </c>
      <c r="AV118" s="5">
        <v>0</v>
      </c>
      <c r="AW118" s="5">
        <v>0</v>
      </c>
      <c r="AX118">
        <v>0.1</v>
      </c>
      <c r="AY118">
        <v>162.69999999999999</v>
      </c>
      <c r="AZ118">
        <v>-1.8</v>
      </c>
      <c r="BA118">
        <v>-1.3</v>
      </c>
      <c r="BB118" s="55">
        <v>7.5694444444444495E-2</v>
      </c>
    </row>
    <row r="119" spans="2:54" x14ac:dyDescent="0.25">
      <c r="B119">
        <v>-0.7</v>
      </c>
      <c r="C119">
        <v>94</v>
      </c>
      <c r="D119">
        <v>-1.6</v>
      </c>
      <c r="E119">
        <v>-0.7</v>
      </c>
      <c r="F119">
        <v>0</v>
      </c>
      <c r="G119">
        <v>0</v>
      </c>
      <c r="H119">
        <v>1025.8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0.1</v>
      </c>
      <c r="O119">
        <v>162.69999999999999</v>
      </c>
      <c r="P119">
        <v>-2.2000000000000002</v>
      </c>
      <c r="Q119">
        <v>-1.3</v>
      </c>
      <c r="R119" s="54">
        <v>7.6388888888888895E-2</v>
      </c>
      <c r="T119" s="93"/>
      <c r="U119" s="96"/>
      <c r="V119" s="92" t="str">
        <f t="shared" si="3"/>
        <v/>
      </c>
      <c r="W119" s="96"/>
      <c r="X119" s="93"/>
      <c r="Z119" s="5"/>
      <c r="AA119"/>
      <c r="AC119" s="375"/>
      <c r="AD119" s="54">
        <v>7.6388888888888895E-2</v>
      </c>
      <c r="AL119" s="364">
        <v>-0.7</v>
      </c>
      <c r="AM119" s="5">
        <v>94</v>
      </c>
      <c r="AN119" s="5">
        <v>-1.6</v>
      </c>
      <c r="AO119" s="363">
        <v>-0.7</v>
      </c>
      <c r="AP119" s="5">
        <v>2.9</v>
      </c>
      <c r="AQ119" s="5">
        <v>3.6</v>
      </c>
      <c r="AR119" s="5">
        <v>1024</v>
      </c>
      <c r="AS119" s="5">
        <v>0</v>
      </c>
      <c r="AT119" s="5">
        <v>0</v>
      </c>
      <c r="AU119" s="5">
        <v>0</v>
      </c>
      <c r="AV119" s="5">
        <v>0</v>
      </c>
      <c r="AW119" s="5">
        <v>0</v>
      </c>
      <c r="AX119">
        <v>0.1</v>
      </c>
      <c r="AY119">
        <v>162.69999999999999</v>
      </c>
      <c r="AZ119">
        <v>-1.7</v>
      </c>
      <c r="BA119">
        <v>-1.2</v>
      </c>
      <c r="BB119" s="55">
        <v>7.6388888888888895E-2</v>
      </c>
    </row>
    <row r="120" spans="2:54" x14ac:dyDescent="0.25">
      <c r="B120">
        <v>-0.7</v>
      </c>
      <c r="C120">
        <v>94</v>
      </c>
      <c r="D120">
        <v>-1.6</v>
      </c>
      <c r="E120">
        <v>-0.7</v>
      </c>
      <c r="F120">
        <v>0</v>
      </c>
      <c r="G120">
        <v>0</v>
      </c>
      <c r="H120">
        <v>1025.8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0.1</v>
      </c>
      <c r="O120">
        <v>162.69999999999999</v>
      </c>
      <c r="P120">
        <v>-2.2000000000000002</v>
      </c>
      <c r="Q120">
        <v>-1.3</v>
      </c>
      <c r="R120" s="54">
        <v>7.7083333333333295E-2</v>
      </c>
      <c r="T120" s="93"/>
      <c r="U120" s="96"/>
      <c r="V120" s="92" t="str">
        <f t="shared" si="3"/>
        <v/>
      </c>
      <c r="W120" s="96"/>
      <c r="X120" s="93"/>
      <c r="Z120" s="5"/>
      <c r="AA120"/>
      <c r="AC120" s="375"/>
      <c r="AD120" s="54">
        <v>7.7083333333333295E-2</v>
      </c>
      <c r="AL120" s="364">
        <v>-0.7</v>
      </c>
      <c r="AM120" s="5">
        <v>94</v>
      </c>
      <c r="AN120" s="5">
        <v>-1.6</v>
      </c>
      <c r="AO120" s="363">
        <v>-0.7</v>
      </c>
      <c r="AP120" s="5">
        <v>1.8</v>
      </c>
      <c r="AQ120" s="5">
        <v>2.2000000000000002</v>
      </c>
      <c r="AR120" s="5">
        <v>1024</v>
      </c>
      <c r="AS120" s="5">
        <v>0</v>
      </c>
      <c r="AT120" s="5">
        <v>0</v>
      </c>
      <c r="AU120" s="5">
        <v>0</v>
      </c>
      <c r="AV120" s="5">
        <v>0</v>
      </c>
      <c r="AW120" s="5">
        <v>0</v>
      </c>
      <c r="AX120">
        <v>0.1</v>
      </c>
      <c r="AY120">
        <v>162.69999999999999</v>
      </c>
      <c r="AZ120">
        <v>-1.8</v>
      </c>
      <c r="BA120">
        <v>-1.2</v>
      </c>
      <c r="BB120" s="55">
        <v>7.7083333333333295E-2</v>
      </c>
    </row>
    <row r="121" spans="2:54" x14ac:dyDescent="0.25">
      <c r="B121">
        <v>-0.8</v>
      </c>
      <c r="C121">
        <v>94</v>
      </c>
      <c r="D121">
        <v>-1.7</v>
      </c>
      <c r="E121">
        <v>-0.8</v>
      </c>
      <c r="F121">
        <v>0</v>
      </c>
      <c r="G121">
        <v>0</v>
      </c>
      <c r="H121">
        <v>1025.5999999999999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0.1</v>
      </c>
      <c r="O121">
        <v>162.69999999999999</v>
      </c>
      <c r="P121">
        <v>-2.2000000000000002</v>
      </c>
      <c r="Q121">
        <v>-1.3</v>
      </c>
      <c r="R121" s="54">
        <v>7.7777777777777807E-2</v>
      </c>
      <c r="T121" s="93"/>
      <c r="U121" s="96"/>
      <c r="V121" s="92" t="str">
        <f t="shared" si="3"/>
        <v/>
      </c>
      <c r="W121" s="96"/>
      <c r="X121" s="93"/>
      <c r="Z121" s="5"/>
      <c r="AA121"/>
      <c r="AC121" s="375"/>
      <c r="AD121" s="54">
        <v>7.7777777777777807E-2</v>
      </c>
      <c r="AL121" s="364">
        <v>-0.8</v>
      </c>
      <c r="AM121" s="5">
        <v>94</v>
      </c>
      <c r="AN121" s="5">
        <v>-1.7</v>
      </c>
      <c r="AO121" s="363">
        <v>-0.8</v>
      </c>
      <c r="AP121" s="5">
        <v>1.8</v>
      </c>
      <c r="AQ121" s="5">
        <v>2.2000000000000002</v>
      </c>
      <c r="AR121" s="5">
        <v>1024</v>
      </c>
      <c r="AS121" s="5">
        <v>0</v>
      </c>
      <c r="AT121" s="5">
        <v>0</v>
      </c>
      <c r="AU121" s="5">
        <v>0</v>
      </c>
      <c r="AV121" s="5">
        <v>0</v>
      </c>
      <c r="AW121" s="5">
        <v>0</v>
      </c>
      <c r="AX121">
        <v>0.1</v>
      </c>
      <c r="AY121">
        <v>162.69999999999999</v>
      </c>
      <c r="AZ121">
        <v>-1.8</v>
      </c>
      <c r="BA121">
        <v>-1.2</v>
      </c>
      <c r="BB121" s="55">
        <v>7.7777777777777807E-2</v>
      </c>
    </row>
    <row r="122" spans="2:54" x14ac:dyDescent="0.25">
      <c r="B122">
        <v>-0.8</v>
      </c>
      <c r="C122">
        <v>94</v>
      </c>
      <c r="D122">
        <v>-1.7</v>
      </c>
      <c r="E122">
        <v>-0.8</v>
      </c>
      <c r="F122">
        <v>0</v>
      </c>
      <c r="G122">
        <v>0</v>
      </c>
      <c r="H122">
        <v>1025.8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0.1</v>
      </c>
      <c r="O122">
        <v>162.69999999999999</v>
      </c>
      <c r="P122">
        <v>-2.2000000000000002</v>
      </c>
      <c r="Q122">
        <v>-1.3</v>
      </c>
      <c r="R122" s="54">
        <v>7.8472222222222193E-2</v>
      </c>
      <c r="T122" s="93"/>
      <c r="U122" s="96"/>
      <c r="V122" s="92" t="str">
        <f t="shared" si="3"/>
        <v/>
      </c>
      <c r="W122" s="96"/>
      <c r="X122" s="93"/>
      <c r="Z122" s="5"/>
      <c r="AA122"/>
      <c r="AC122" s="375"/>
      <c r="AD122" s="54">
        <v>7.8472222222222193E-2</v>
      </c>
      <c r="AL122" s="364">
        <v>-0.8</v>
      </c>
      <c r="AM122" s="5">
        <v>94</v>
      </c>
      <c r="AN122" s="5">
        <v>-1.7</v>
      </c>
      <c r="AO122" s="363">
        <v>-0.8</v>
      </c>
      <c r="AP122" s="5">
        <v>0</v>
      </c>
      <c r="AQ122" s="5">
        <v>3.2</v>
      </c>
      <c r="AR122" s="5">
        <v>1024</v>
      </c>
      <c r="AS122" s="5">
        <v>0</v>
      </c>
      <c r="AT122" s="5">
        <v>0</v>
      </c>
      <c r="AU122" s="5">
        <v>0</v>
      </c>
      <c r="AV122" s="5">
        <v>0</v>
      </c>
      <c r="AW122" s="5">
        <v>0</v>
      </c>
      <c r="AX122">
        <v>0.1</v>
      </c>
      <c r="AY122">
        <v>162.69999999999999</v>
      </c>
      <c r="AZ122">
        <v>-1.8</v>
      </c>
      <c r="BA122">
        <v>-1.2</v>
      </c>
      <c r="BB122" s="55">
        <v>7.8472222222222193E-2</v>
      </c>
    </row>
    <row r="123" spans="2:54" x14ac:dyDescent="0.25">
      <c r="B123">
        <v>-0.8</v>
      </c>
      <c r="C123">
        <v>94</v>
      </c>
      <c r="D123">
        <v>-1.7</v>
      </c>
      <c r="E123">
        <v>-0.8</v>
      </c>
      <c r="F123">
        <v>0</v>
      </c>
      <c r="G123">
        <v>0</v>
      </c>
      <c r="H123">
        <v>1025.5999999999999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0.1</v>
      </c>
      <c r="O123">
        <v>162.69999999999999</v>
      </c>
      <c r="P123">
        <v>-2.2000000000000002</v>
      </c>
      <c r="Q123">
        <v>-1.3</v>
      </c>
      <c r="R123" s="54">
        <v>7.9166666666666705E-2</v>
      </c>
      <c r="T123" s="93"/>
      <c r="U123" s="96"/>
      <c r="V123" s="92" t="str">
        <f t="shared" si="3"/>
        <v/>
      </c>
      <c r="W123" s="96"/>
      <c r="X123" s="93"/>
      <c r="Z123" s="5"/>
      <c r="AA123"/>
      <c r="AC123" s="375"/>
      <c r="AD123" s="54">
        <v>7.9166666666666705E-2</v>
      </c>
      <c r="AL123" s="364">
        <v>-0.8</v>
      </c>
      <c r="AM123" s="5">
        <v>94</v>
      </c>
      <c r="AN123" s="5">
        <v>-1.7</v>
      </c>
      <c r="AO123" s="363">
        <v>-0.8</v>
      </c>
      <c r="AP123" s="5">
        <v>2.9</v>
      </c>
      <c r="AQ123" s="5">
        <v>4.3</v>
      </c>
      <c r="AR123" s="5">
        <v>1024.0999999999999</v>
      </c>
      <c r="AS123" s="5">
        <v>0</v>
      </c>
      <c r="AT123" s="5">
        <v>0</v>
      </c>
      <c r="AU123" s="5">
        <v>0</v>
      </c>
      <c r="AV123" s="5">
        <v>0</v>
      </c>
      <c r="AW123" s="5">
        <v>0</v>
      </c>
      <c r="AX123">
        <v>0.1</v>
      </c>
      <c r="AY123">
        <v>162.69999999999999</v>
      </c>
      <c r="AZ123">
        <v>-1.8</v>
      </c>
      <c r="BA123">
        <v>-1.2</v>
      </c>
      <c r="BB123" s="55">
        <v>7.9166666666666705E-2</v>
      </c>
    </row>
    <row r="124" spans="2:54" x14ac:dyDescent="0.25">
      <c r="B124">
        <v>-0.8</v>
      </c>
      <c r="C124">
        <v>94</v>
      </c>
      <c r="D124">
        <v>-1.7</v>
      </c>
      <c r="E124">
        <v>-0.8</v>
      </c>
      <c r="F124">
        <v>0</v>
      </c>
      <c r="G124">
        <v>0</v>
      </c>
      <c r="H124">
        <v>1025.5999999999999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0.1</v>
      </c>
      <c r="O124">
        <v>162.69999999999999</v>
      </c>
      <c r="P124">
        <v>-2.2000000000000002</v>
      </c>
      <c r="Q124">
        <v>-1.3</v>
      </c>
      <c r="R124" s="54">
        <v>7.9861111111111105E-2</v>
      </c>
      <c r="T124" s="93"/>
      <c r="U124" s="96"/>
      <c r="V124" s="92" t="str">
        <f t="shared" si="3"/>
        <v/>
      </c>
      <c r="W124" s="96"/>
      <c r="X124" s="93"/>
      <c r="Z124" s="5"/>
      <c r="AA124"/>
      <c r="AC124" s="375"/>
      <c r="AD124" s="54">
        <v>7.9861111111111105E-2</v>
      </c>
      <c r="AL124" s="364">
        <v>-0.8</v>
      </c>
      <c r="AM124" s="5">
        <v>94</v>
      </c>
      <c r="AN124" s="5">
        <v>-1.7</v>
      </c>
      <c r="AO124" s="363">
        <v>-0.8</v>
      </c>
      <c r="AP124" s="5">
        <v>0</v>
      </c>
      <c r="AQ124" s="5">
        <v>5</v>
      </c>
      <c r="AR124" s="5">
        <v>1023.9</v>
      </c>
      <c r="AS124" s="5">
        <v>0</v>
      </c>
      <c r="AT124" s="5">
        <v>0</v>
      </c>
      <c r="AU124" s="5">
        <v>0</v>
      </c>
      <c r="AV124" s="5">
        <v>0</v>
      </c>
      <c r="AW124" s="5">
        <v>0</v>
      </c>
      <c r="AX124">
        <v>0.1</v>
      </c>
      <c r="AY124">
        <v>162.69999999999999</v>
      </c>
      <c r="AZ124">
        <v>-1.9</v>
      </c>
      <c r="BA124">
        <v>-1.2</v>
      </c>
      <c r="BB124" s="55">
        <v>7.9861111111111105E-2</v>
      </c>
    </row>
    <row r="125" spans="2:54" x14ac:dyDescent="0.25">
      <c r="B125">
        <v>-0.8</v>
      </c>
      <c r="C125">
        <v>94</v>
      </c>
      <c r="D125">
        <v>-1.7</v>
      </c>
      <c r="E125">
        <v>-0.8</v>
      </c>
      <c r="F125">
        <v>0</v>
      </c>
      <c r="G125">
        <v>0</v>
      </c>
      <c r="H125">
        <v>1025.5999999999999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0.1</v>
      </c>
      <c r="O125">
        <v>162.69999999999999</v>
      </c>
      <c r="P125">
        <v>-2.2000000000000002</v>
      </c>
      <c r="Q125">
        <v>-1.3</v>
      </c>
      <c r="R125" s="54">
        <v>8.0555555555555602E-2</v>
      </c>
      <c r="T125" s="93"/>
      <c r="U125" s="96"/>
      <c r="V125" s="92" t="str">
        <f t="shared" si="3"/>
        <v/>
      </c>
      <c r="W125" s="96"/>
      <c r="X125" s="93"/>
      <c r="Z125" s="5"/>
      <c r="AA125"/>
      <c r="AC125" s="375"/>
      <c r="AD125" s="54">
        <v>8.0555555555555602E-2</v>
      </c>
      <c r="AL125" s="364">
        <v>-0.8</v>
      </c>
      <c r="AM125" s="5">
        <v>94</v>
      </c>
      <c r="AN125" s="5">
        <v>-1.7</v>
      </c>
      <c r="AO125" s="363">
        <v>-0.8</v>
      </c>
      <c r="AP125" s="5">
        <v>1.8</v>
      </c>
      <c r="AQ125" s="5">
        <v>2.2000000000000002</v>
      </c>
      <c r="AR125" s="5">
        <v>1024.0999999999999</v>
      </c>
      <c r="AS125" s="5">
        <v>0</v>
      </c>
      <c r="AT125" s="5">
        <v>0</v>
      </c>
      <c r="AU125" s="5">
        <v>0</v>
      </c>
      <c r="AV125" s="5">
        <v>0</v>
      </c>
      <c r="AW125" s="5">
        <v>0</v>
      </c>
      <c r="AX125">
        <v>0.1</v>
      </c>
      <c r="AY125">
        <v>162.69999999999999</v>
      </c>
      <c r="AZ125">
        <v>-1.9</v>
      </c>
      <c r="BA125">
        <v>-1.3</v>
      </c>
      <c r="BB125" s="55">
        <v>8.0555555555555602E-2</v>
      </c>
    </row>
    <row r="126" spans="2:54" x14ac:dyDescent="0.25">
      <c r="B126">
        <v>-0.8</v>
      </c>
      <c r="C126">
        <v>94</v>
      </c>
      <c r="D126">
        <v>-1.7</v>
      </c>
      <c r="E126">
        <v>-0.8</v>
      </c>
      <c r="F126">
        <v>0</v>
      </c>
      <c r="G126">
        <v>0</v>
      </c>
      <c r="H126">
        <v>1025.7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0.1</v>
      </c>
      <c r="O126">
        <v>162.69999999999999</v>
      </c>
      <c r="P126">
        <v>-2.2000000000000002</v>
      </c>
      <c r="Q126">
        <v>-1.4</v>
      </c>
      <c r="R126" s="54">
        <v>8.1250000000000003E-2</v>
      </c>
      <c r="T126" s="93"/>
      <c r="U126" s="96"/>
      <c r="V126" s="92" t="str">
        <f t="shared" si="3"/>
        <v/>
      </c>
      <c r="W126" s="96"/>
      <c r="X126" s="93"/>
      <c r="Z126" s="5"/>
      <c r="AA126"/>
      <c r="AC126" s="375"/>
      <c r="AD126" s="54">
        <v>8.1250000000000003E-2</v>
      </c>
      <c r="AL126" s="364">
        <v>-0.8</v>
      </c>
      <c r="AM126" s="5">
        <v>94</v>
      </c>
      <c r="AN126" s="5">
        <v>-1.7</v>
      </c>
      <c r="AO126" s="363">
        <v>-0.8</v>
      </c>
      <c r="AP126" s="5">
        <v>2.2000000000000002</v>
      </c>
      <c r="AQ126" s="5">
        <v>2.5</v>
      </c>
      <c r="AR126" s="5">
        <v>1023.9</v>
      </c>
      <c r="AS126" s="5">
        <v>0</v>
      </c>
      <c r="AT126" s="5">
        <v>0</v>
      </c>
      <c r="AU126" s="5">
        <v>0</v>
      </c>
      <c r="AV126" s="5">
        <v>0</v>
      </c>
      <c r="AW126" s="5">
        <v>0</v>
      </c>
      <c r="AX126">
        <v>0.1</v>
      </c>
      <c r="AY126">
        <v>162.69999999999999</v>
      </c>
      <c r="AZ126">
        <v>-1.9</v>
      </c>
      <c r="BA126">
        <v>-1.3</v>
      </c>
      <c r="BB126" s="55">
        <v>8.1250000000000003E-2</v>
      </c>
    </row>
    <row r="127" spans="2:54" x14ac:dyDescent="0.25">
      <c r="B127">
        <v>-0.8</v>
      </c>
      <c r="C127">
        <v>94</v>
      </c>
      <c r="D127">
        <v>-1.7</v>
      </c>
      <c r="E127">
        <v>-0.8</v>
      </c>
      <c r="F127">
        <v>0</v>
      </c>
      <c r="G127">
        <v>0</v>
      </c>
      <c r="H127">
        <v>1025.5999999999999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0.1</v>
      </c>
      <c r="O127">
        <v>162.69999999999999</v>
      </c>
      <c r="P127">
        <v>-2.2000000000000002</v>
      </c>
      <c r="Q127">
        <v>-1.4</v>
      </c>
      <c r="R127" s="54">
        <v>8.1944444444444403E-2</v>
      </c>
      <c r="T127" s="93"/>
      <c r="U127" s="96"/>
      <c r="V127" s="92" t="str">
        <f t="shared" si="3"/>
        <v/>
      </c>
      <c r="W127" s="96"/>
      <c r="X127" s="93"/>
      <c r="Z127" s="5"/>
      <c r="AA127"/>
      <c r="AC127" s="375"/>
      <c r="AD127" s="54">
        <v>8.1944444444444403E-2</v>
      </c>
      <c r="AL127" s="364">
        <v>-0.8</v>
      </c>
      <c r="AM127" s="5">
        <v>94</v>
      </c>
      <c r="AN127" s="5">
        <v>-1.7</v>
      </c>
      <c r="AO127" s="363">
        <v>-0.8</v>
      </c>
      <c r="AP127" s="5">
        <v>0</v>
      </c>
      <c r="AQ127" s="5">
        <v>0</v>
      </c>
      <c r="AR127" s="5">
        <v>1024.0999999999999</v>
      </c>
      <c r="AS127" s="5">
        <v>0</v>
      </c>
      <c r="AT127" s="5">
        <v>0</v>
      </c>
      <c r="AU127" s="5">
        <v>0</v>
      </c>
      <c r="AV127" s="5">
        <v>0</v>
      </c>
      <c r="AW127" s="5">
        <v>0</v>
      </c>
      <c r="AX127">
        <v>0.1</v>
      </c>
      <c r="AY127">
        <v>162.69999999999999</v>
      </c>
      <c r="AZ127">
        <v>-1.9</v>
      </c>
      <c r="BA127">
        <v>-1.3</v>
      </c>
      <c r="BB127" s="55">
        <v>8.1944444444444403E-2</v>
      </c>
    </row>
    <row r="128" spans="2:54" x14ac:dyDescent="0.25">
      <c r="B128">
        <v>-0.9</v>
      </c>
      <c r="C128">
        <v>94</v>
      </c>
      <c r="D128">
        <v>-1.8</v>
      </c>
      <c r="E128">
        <v>-0.9</v>
      </c>
      <c r="F128">
        <v>0</v>
      </c>
      <c r="G128">
        <v>0</v>
      </c>
      <c r="H128">
        <v>1025.5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0.1</v>
      </c>
      <c r="O128">
        <v>162.69999999999999</v>
      </c>
      <c r="P128">
        <v>-2.2000000000000002</v>
      </c>
      <c r="Q128">
        <v>-1.4</v>
      </c>
      <c r="R128" s="54">
        <v>8.2638888888888901E-2</v>
      </c>
      <c r="T128" s="93"/>
      <c r="U128" s="96"/>
      <c r="V128" s="92" t="str">
        <f t="shared" si="3"/>
        <v/>
      </c>
      <c r="W128" s="96"/>
      <c r="X128" s="93"/>
      <c r="Z128" s="5"/>
      <c r="AA128"/>
      <c r="AC128" s="375"/>
      <c r="AD128" s="54">
        <v>8.2638888888888901E-2</v>
      </c>
      <c r="AL128" s="364">
        <v>-0.9</v>
      </c>
      <c r="AM128" s="5">
        <v>94</v>
      </c>
      <c r="AN128" s="5">
        <v>-1.8</v>
      </c>
      <c r="AO128" s="363">
        <v>-0.9</v>
      </c>
      <c r="AP128" s="5">
        <v>0</v>
      </c>
      <c r="AQ128" s="5">
        <v>2.2000000000000002</v>
      </c>
      <c r="AR128" s="5">
        <v>1024</v>
      </c>
      <c r="AS128" s="5">
        <v>0</v>
      </c>
      <c r="AT128" s="5">
        <v>0</v>
      </c>
      <c r="AU128" s="5">
        <v>0</v>
      </c>
      <c r="AV128" s="5">
        <v>0</v>
      </c>
      <c r="AW128" s="5">
        <v>0</v>
      </c>
      <c r="AX128">
        <v>0.1</v>
      </c>
      <c r="AY128">
        <v>162.69999999999999</v>
      </c>
      <c r="AZ128">
        <v>-1.9</v>
      </c>
      <c r="BA128">
        <v>-1.3</v>
      </c>
      <c r="BB128" s="55">
        <v>8.2638888888888901E-2</v>
      </c>
    </row>
    <row r="129" spans="2:54" x14ac:dyDescent="0.25">
      <c r="B129">
        <v>-0.9</v>
      </c>
      <c r="C129">
        <v>94</v>
      </c>
      <c r="D129">
        <v>-1.8</v>
      </c>
      <c r="E129">
        <v>-0.9</v>
      </c>
      <c r="F129">
        <v>0</v>
      </c>
      <c r="G129">
        <v>0</v>
      </c>
      <c r="H129">
        <v>1025.5999999999999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0.1</v>
      </c>
      <c r="O129">
        <v>162.69999999999999</v>
      </c>
      <c r="P129">
        <v>-2.2999999999999998</v>
      </c>
      <c r="Q129">
        <v>-1.4</v>
      </c>
      <c r="R129" s="54">
        <v>8.3333333333333301E-2</v>
      </c>
      <c r="T129" s="93"/>
      <c r="U129" s="96"/>
      <c r="V129" s="92" t="str">
        <f t="shared" si="3"/>
        <v/>
      </c>
      <c r="W129" s="96"/>
      <c r="X129" s="93"/>
      <c r="Z129" s="5"/>
      <c r="AA129"/>
      <c r="AC129" s="375"/>
      <c r="AD129" s="54">
        <v>8.3333333333333301E-2</v>
      </c>
      <c r="AL129" s="364">
        <v>-0.9</v>
      </c>
      <c r="AM129" s="5">
        <v>94</v>
      </c>
      <c r="AN129" s="5">
        <v>-1.8</v>
      </c>
      <c r="AO129" s="363">
        <v>-0.9</v>
      </c>
      <c r="AP129" s="5">
        <v>2.2000000000000002</v>
      </c>
      <c r="AQ129" s="5">
        <v>2.5</v>
      </c>
      <c r="AR129" s="5">
        <v>1024</v>
      </c>
      <c r="AS129" s="5">
        <v>0</v>
      </c>
      <c r="AT129" s="5">
        <v>0</v>
      </c>
      <c r="AU129" s="5">
        <v>0</v>
      </c>
      <c r="AV129" s="5">
        <v>0</v>
      </c>
      <c r="AW129" s="5">
        <v>0</v>
      </c>
      <c r="AX129">
        <v>0.1</v>
      </c>
      <c r="AY129">
        <v>162.69999999999999</v>
      </c>
      <c r="AZ129">
        <v>-1.9</v>
      </c>
      <c r="BA129">
        <v>-1.3</v>
      </c>
      <c r="BB129" s="55">
        <v>8.3333333333333301E-2</v>
      </c>
    </row>
    <row r="130" spans="2:54" x14ac:dyDescent="0.25">
      <c r="B130">
        <v>-0.9</v>
      </c>
      <c r="C130">
        <v>94</v>
      </c>
      <c r="D130">
        <v>-1.8</v>
      </c>
      <c r="E130">
        <v>-0.9</v>
      </c>
      <c r="F130">
        <v>0</v>
      </c>
      <c r="G130">
        <v>0</v>
      </c>
      <c r="H130">
        <v>1025.5999999999999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0.1</v>
      </c>
      <c r="O130">
        <v>162.69999999999999</v>
      </c>
      <c r="P130">
        <v>-2.2999999999999998</v>
      </c>
      <c r="Q130">
        <v>-1.4</v>
      </c>
      <c r="R130" s="54">
        <v>8.4027777777777798E-2</v>
      </c>
      <c r="T130" s="93"/>
      <c r="U130" s="96"/>
      <c r="V130" s="92" t="str">
        <f t="shared" si="3"/>
        <v/>
      </c>
      <c r="W130" s="96"/>
      <c r="X130" s="93"/>
      <c r="Z130" s="5"/>
      <c r="AA130"/>
      <c r="AC130" s="375"/>
      <c r="AD130" s="54">
        <v>8.4027777777777798E-2</v>
      </c>
      <c r="AL130" s="364">
        <v>-0.9</v>
      </c>
      <c r="AM130" s="5">
        <v>94</v>
      </c>
      <c r="AN130" s="5">
        <v>-1.8</v>
      </c>
      <c r="AO130" s="363">
        <v>-0.9</v>
      </c>
      <c r="AP130" s="5">
        <v>2.2000000000000002</v>
      </c>
      <c r="AQ130" s="5">
        <v>4.3</v>
      </c>
      <c r="AR130" s="5">
        <v>1023.9</v>
      </c>
      <c r="AS130" s="5">
        <v>0</v>
      </c>
      <c r="AT130" s="5">
        <v>0</v>
      </c>
      <c r="AU130" s="5">
        <v>0</v>
      </c>
      <c r="AV130" s="5">
        <v>0</v>
      </c>
      <c r="AW130" s="5">
        <v>0</v>
      </c>
      <c r="AX130">
        <v>0.1</v>
      </c>
      <c r="AY130">
        <v>162.69999999999999</v>
      </c>
      <c r="AZ130">
        <v>-2</v>
      </c>
      <c r="BA130">
        <v>-1.3</v>
      </c>
      <c r="BB130" s="55">
        <v>8.4027777777777798E-2</v>
      </c>
    </row>
    <row r="131" spans="2:54" x14ac:dyDescent="0.25">
      <c r="B131">
        <v>-0.8</v>
      </c>
      <c r="C131">
        <v>94</v>
      </c>
      <c r="D131">
        <v>-1.7</v>
      </c>
      <c r="E131">
        <v>-0.8</v>
      </c>
      <c r="F131">
        <v>0</v>
      </c>
      <c r="G131">
        <v>0</v>
      </c>
      <c r="H131">
        <v>1025.5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0.1</v>
      </c>
      <c r="O131">
        <v>162.69999999999999</v>
      </c>
      <c r="P131">
        <v>-2.2999999999999998</v>
      </c>
      <c r="Q131">
        <v>-1.4</v>
      </c>
      <c r="R131" s="54">
        <v>8.4722222222222199E-2</v>
      </c>
      <c r="T131" s="93"/>
      <c r="U131" s="96"/>
      <c r="V131" s="92" t="str">
        <f t="shared" si="3"/>
        <v/>
      </c>
      <c r="W131" s="96"/>
      <c r="X131" s="93"/>
      <c r="Z131" s="5"/>
      <c r="AA131"/>
      <c r="AC131" s="375"/>
      <c r="AD131" s="54">
        <v>8.4722222222222199E-2</v>
      </c>
      <c r="AL131" s="364">
        <v>-0.8</v>
      </c>
      <c r="AM131" s="5">
        <v>94</v>
      </c>
      <c r="AN131" s="5">
        <v>-1.7</v>
      </c>
      <c r="AO131" s="363">
        <v>-0.8</v>
      </c>
      <c r="AP131" s="5">
        <v>2.5</v>
      </c>
      <c r="AQ131" s="5">
        <v>4</v>
      </c>
      <c r="AR131" s="5">
        <v>1024</v>
      </c>
      <c r="AS131" s="5">
        <v>0</v>
      </c>
      <c r="AT131" s="5">
        <v>0</v>
      </c>
      <c r="AU131" s="5">
        <v>0</v>
      </c>
      <c r="AV131" s="5">
        <v>0</v>
      </c>
      <c r="AW131" s="5">
        <v>0</v>
      </c>
      <c r="AX131">
        <v>0.1</v>
      </c>
      <c r="AY131">
        <v>162.69999999999999</v>
      </c>
      <c r="AZ131">
        <v>-2</v>
      </c>
      <c r="BA131">
        <v>-1.3</v>
      </c>
      <c r="BB131" s="55">
        <v>8.4722222222222199E-2</v>
      </c>
    </row>
    <row r="132" spans="2:54" x14ac:dyDescent="0.25">
      <c r="B132">
        <v>-0.8</v>
      </c>
      <c r="C132">
        <v>94</v>
      </c>
      <c r="D132">
        <v>-1.7</v>
      </c>
      <c r="E132">
        <v>-0.8</v>
      </c>
      <c r="F132">
        <v>0</v>
      </c>
      <c r="G132">
        <v>1.8</v>
      </c>
      <c r="H132">
        <v>1025.4000000000001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0.1</v>
      </c>
      <c r="O132">
        <v>162.69999999999999</v>
      </c>
      <c r="P132">
        <v>-2.2999999999999998</v>
      </c>
      <c r="Q132">
        <v>-1.4</v>
      </c>
      <c r="R132" s="54">
        <v>8.5416666666666696E-2</v>
      </c>
      <c r="T132" s="93"/>
      <c r="U132" s="96"/>
      <c r="V132" s="92" t="str">
        <f t="shared" si="3"/>
        <v/>
      </c>
      <c r="W132" s="96"/>
      <c r="X132" s="93"/>
      <c r="Z132" s="5"/>
      <c r="AA132"/>
      <c r="AC132" s="375"/>
      <c r="AD132" s="54">
        <v>8.5416666666666696E-2</v>
      </c>
      <c r="AL132" s="364">
        <v>-0.8</v>
      </c>
      <c r="AM132" s="5">
        <v>94</v>
      </c>
      <c r="AN132" s="5">
        <v>-1.7</v>
      </c>
      <c r="AO132" s="363">
        <v>-0.8</v>
      </c>
      <c r="AP132" s="5">
        <v>2.2000000000000002</v>
      </c>
      <c r="AQ132" s="5">
        <v>2.5</v>
      </c>
      <c r="AR132" s="5">
        <v>1024</v>
      </c>
      <c r="AS132" s="5">
        <v>0</v>
      </c>
      <c r="AT132" s="5">
        <v>0</v>
      </c>
      <c r="AU132" s="5">
        <v>0</v>
      </c>
      <c r="AV132" s="5">
        <v>0</v>
      </c>
      <c r="AW132" s="5">
        <v>0</v>
      </c>
      <c r="AX132">
        <v>0.1</v>
      </c>
      <c r="AY132">
        <v>162.69999999999999</v>
      </c>
      <c r="AZ132">
        <v>-2</v>
      </c>
      <c r="BA132">
        <v>-1.3</v>
      </c>
      <c r="BB132" s="55">
        <v>8.5416666666666696E-2</v>
      </c>
    </row>
    <row r="133" spans="2:54" x14ac:dyDescent="0.25">
      <c r="B133">
        <v>-0.9</v>
      </c>
      <c r="C133">
        <v>94</v>
      </c>
      <c r="D133">
        <v>-1.8</v>
      </c>
      <c r="E133">
        <v>-0.9</v>
      </c>
      <c r="F133">
        <v>0</v>
      </c>
      <c r="G133">
        <v>0</v>
      </c>
      <c r="H133">
        <v>1025.4000000000001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0.1</v>
      </c>
      <c r="O133">
        <v>162.69999999999999</v>
      </c>
      <c r="P133">
        <v>-2.2999999999999998</v>
      </c>
      <c r="Q133">
        <v>-1.4</v>
      </c>
      <c r="R133" s="54">
        <v>8.6111111111111097E-2</v>
      </c>
      <c r="T133" s="93"/>
      <c r="U133" s="96"/>
      <c r="V133" s="92" t="str">
        <f t="shared" si="3"/>
        <v/>
      </c>
      <c r="W133" s="96"/>
      <c r="X133" s="93"/>
      <c r="Z133" s="5"/>
      <c r="AA133"/>
      <c r="AC133" s="375"/>
      <c r="AD133" s="54">
        <v>8.6111111111111097E-2</v>
      </c>
      <c r="AL133" s="364">
        <v>-0.9</v>
      </c>
      <c r="AM133" s="5">
        <v>94</v>
      </c>
      <c r="AN133" s="5">
        <v>-1.8</v>
      </c>
      <c r="AO133" s="363">
        <v>-0.9</v>
      </c>
      <c r="AP133" s="5">
        <v>0</v>
      </c>
      <c r="AQ133" s="5">
        <v>2.2000000000000002</v>
      </c>
      <c r="AR133" s="5">
        <v>1023.9</v>
      </c>
      <c r="AS133" s="5">
        <v>0</v>
      </c>
      <c r="AT133" s="5">
        <v>0</v>
      </c>
      <c r="AU133" s="5">
        <v>0</v>
      </c>
      <c r="AV133" s="5">
        <v>0</v>
      </c>
      <c r="AW133" s="5">
        <v>0</v>
      </c>
      <c r="AX133">
        <v>0.1</v>
      </c>
      <c r="AY133">
        <v>162.69999999999999</v>
      </c>
      <c r="AZ133">
        <v>-2</v>
      </c>
      <c r="BA133">
        <v>-1.3</v>
      </c>
      <c r="BB133" s="55">
        <v>8.6111111111111097E-2</v>
      </c>
    </row>
    <row r="134" spans="2:54" x14ac:dyDescent="0.25">
      <c r="B134">
        <v>-0.9</v>
      </c>
      <c r="C134">
        <v>94</v>
      </c>
      <c r="D134">
        <v>-1.8</v>
      </c>
      <c r="E134">
        <v>-0.9</v>
      </c>
      <c r="F134">
        <v>0</v>
      </c>
      <c r="G134">
        <v>0</v>
      </c>
      <c r="H134">
        <v>1025.4000000000001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0.1</v>
      </c>
      <c r="O134">
        <v>162.69999999999999</v>
      </c>
      <c r="P134">
        <v>-2.2999999999999998</v>
      </c>
      <c r="Q134">
        <v>-1.4</v>
      </c>
      <c r="R134" s="54">
        <v>8.6805555555555594E-2</v>
      </c>
      <c r="T134" s="93"/>
      <c r="U134" s="96"/>
      <c r="V134" s="92" t="str">
        <f t="shared" si="3"/>
        <v/>
      </c>
      <c r="W134" s="96"/>
      <c r="X134" s="93"/>
      <c r="Z134" s="5"/>
      <c r="AA134"/>
      <c r="AC134" s="375"/>
      <c r="AD134" s="54">
        <v>8.6805555555555594E-2</v>
      </c>
      <c r="AL134" s="364">
        <v>-0.9</v>
      </c>
      <c r="AM134" s="5">
        <v>94</v>
      </c>
      <c r="AN134" s="5">
        <v>-1.8</v>
      </c>
      <c r="AO134" s="363">
        <v>-0.9</v>
      </c>
      <c r="AP134" s="5">
        <v>1.8</v>
      </c>
      <c r="AQ134" s="5">
        <v>2.2000000000000002</v>
      </c>
      <c r="AR134" s="5">
        <v>1024.2</v>
      </c>
      <c r="AS134" s="5">
        <v>0</v>
      </c>
      <c r="AT134" s="5">
        <v>0</v>
      </c>
      <c r="AU134" s="5">
        <v>0</v>
      </c>
      <c r="AV134" s="5">
        <v>0</v>
      </c>
      <c r="AW134" s="5">
        <v>0</v>
      </c>
      <c r="AX134">
        <v>0.1</v>
      </c>
      <c r="AY134">
        <v>162.69999999999999</v>
      </c>
      <c r="AZ134">
        <v>-2</v>
      </c>
      <c r="BA134">
        <v>-1.3</v>
      </c>
      <c r="BB134" s="55">
        <v>8.6805555555555594E-2</v>
      </c>
    </row>
    <row r="135" spans="2:54" x14ac:dyDescent="0.25">
      <c r="B135">
        <v>-0.9</v>
      </c>
      <c r="C135">
        <v>94</v>
      </c>
      <c r="D135">
        <v>-1.8</v>
      </c>
      <c r="E135">
        <v>-0.9</v>
      </c>
      <c r="F135">
        <v>0</v>
      </c>
      <c r="G135">
        <v>0</v>
      </c>
      <c r="H135">
        <v>1025.5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0.1</v>
      </c>
      <c r="O135">
        <v>162.69999999999999</v>
      </c>
      <c r="P135">
        <v>-2.2999999999999998</v>
      </c>
      <c r="Q135">
        <v>-1.4</v>
      </c>
      <c r="R135" s="54">
        <v>8.7499999999999994E-2</v>
      </c>
      <c r="T135" s="93"/>
      <c r="U135" s="96"/>
      <c r="V135" s="92" t="str">
        <f t="shared" si="3"/>
        <v/>
      </c>
      <c r="W135" s="96"/>
      <c r="X135" s="93"/>
      <c r="Z135" s="5"/>
      <c r="AA135"/>
      <c r="AC135" s="375"/>
      <c r="AD135" s="54">
        <v>8.7499999999999994E-2</v>
      </c>
      <c r="AL135" s="364">
        <v>-0.9</v>
      </c>
      <c r="AM135" s="5">
        <v>94</v>
      </c>
      <c r="AN135" s="5">
        <v>-1.8</v>
      </c>
      <c r="AO135" s="363">
        <v>-0.9</v>
      </c>
      <c r="AP135" s="5">
        <v>0</v>
      </c>
      <c r="AQ135" s="5">
        <v>0</v>
      </c>
      <c r="AR135" s="5">
        <v>1023.9</v>
      </c>
      <c r="AS135" s="5">
        <v>0</v>
      </c>
      <c r="AT135" s="5">
        <v>0</v>
      </c>
      <c r="AU135" s="5">
        <v>0</v>
      </c>
      <c r="AV135" s="5">
        <v>0</v>
      </c>
      <c r="AW135" s="5">
        <v>0</v>
      </c>
      <c r="AX135">
        <v>0.1</v>
      </c>
      <c r="AY135">
        <v>162.69999999999999</v>
      </c>
      <c r="AZ135">
        <v>-2.1</v>
      </c>
      <c r="BA135">
        <v>-1.4</v>
      </c>
      <c r="BB135" s="55">
        <v>8.7499999999999994E-2</v>
      </c>
    </row>
    <row r="136" spans="2:54" x14ac:dyDescent="0.25">
      <c r="B136">
        <v>-0.9</v>
      </c>
      <c r="C136">
        <v>94</v>
      </c>
      <c r="D136">
        <v>-1.8</v>
      </c>
      <c r="E136">
        <v>-0.9</v>
      </c>
      <c r="F136">
        <v>0</v>
      </c>
      <c r="G136">
        <v>0</v>
      </c>
      <c r="H136">
        <v>1025.5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0.1</v>
      </c>
      <c r="O136">
        <v>162.69999999999999</v>
      </c>
      <c r="P136">
        <v>-2.2999999999999998</v>
      </c>
      <c r="Q136">
        <v>-1.4</v>
      </c>
      <c r="R136" s="54">
        <v>8.8194444444444506E-2</v>
      </c>
      <c r="T136" s="93"/>
      <c r="U136" s="96"/>
      <c r="V136" s="92" t="str">
        <f t="shared" si="3"/>
        <v/>
      </c>
      <c r="W136" s="96"/>
      <c r="X136" s="93"/>
      <c r="Z136" s="5"/>
      <c r="AA136"/>
      <c r="AC136" s="375"/>
      <c r="AD136" s="54">
        <v>8.8194444444444506E-2</v>
      </c>
      <c r="AL136" s="364">
        <v>-0.9</v>
      </c>
      <c r="AM136" s="5">
        <v>94</v>
      </c>
      <c r="AN136" s="5">
        <v>-1.8</v>
      </c>
      <c r="AO136" s="363">
        <v>-0.9</v>
      </c>
      <c r="AP136" s="5">
        <v>0</v>
      </c>
      <c r="AQ136" s="5">
        <v>3.2</v>
      </c>
      <c r="AR136" s="5">
        <v>1023.9</v>
      </c>
      <c r="AS136" s="5">
        <v>0</v>
      </c>
      <c r="AT136" s="5">
        <v>0</v>
      </c>
      <c r="AU136" s="5">
        <v>0</v>
      </c>
      <c r="AV136" s="5">
        <v>0</v>
      </c>
      <c r="AW136" s="5">
        <v>0</v>
      </c>
      <c r="AX136">
        <v>0.1</v>
      </c>
      <c r="AY136">
        <v>162.69999999999999</v>
      </c>
      <c r="AZ136">
        <v>-2.1</v>
      </c>
      <c r="BA136">
        <v>-1.4</v>
      </c>
      <c r="BB136" s="55">
        <v>8.8194444444444506E-2</v>
      </c>
    </row>
    <row r="137" spans="2:54" x14ac:dyDescent="0.25">
      <c r="B137">
        <v>-1</v>
      </c>
      <c r="C137">
        <v>94</v>
      </c>
      <c r="D137">
        <v>-1.9</v>
      </c>
      <c r="E137">
        <v>-1</v>
      </c>
      <c r="F137">
        <v>0</v>
      </c>
      <c r="G137">
        <v>0</v>
      </c>
      <c r="H137">
        <v>1025.4000000000001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0.1</v>
      </c>
      <c r="O137">
        <v>162.69999999999999</v>
      </c>
      <c r="P137">
        <v>-2.2999999999999998</v>
      </c>
      <c r="Q137">
        <v>-1.4</v>
      </c>
      <c r="R137" s="54">
        <v>8.8888888888888906E-2</v>
      </c>
      <c r="T137" s="93"/>
      <c r="U137" s="96"/>
      <c r="V137" s="92" t="str">
        <f t="shared" si="3"/>
        <v/>
      </c>
      <c r="W137" s="96"/>
      <c r="X137" s="93"/>
      <c r="Z137" s="5"/>
      <c r="AA137"/>
      <c r="AC137" s="375"/>
      <c r="AD137" s="54">
        <v>8.8888888888888906E-2</v>
      </c>
      <c r="AL137" s="364">
        <v>-1</v>
      </c>
      <c r="AM137" s="5">
        <v>94</v>
      </c>
      <c r="AN137" s="5">
        <v>-1.9</v>
      </c>
      <c r="AO137" s="363">
        <v>-1</v>
      </c>
      <c r="AP137" s="5">
        <v>0</v>
      </c>
      <c r="AQ137" s="5">
        <v>2.2000000000000002</v>
      </c>
      <c r="AR137" s="5">
        <v>1024.2</v>
      </c>
      <c r="AS137" s="5">
        <v>0</v>
      </c>
      <c r="AT137" s="5">
        <v>0</v>
      </c>
      <c r="AU137" s="5">
        <v>0</v>
      </c>
      <c r="AV137" s="5">
        <v>0</v>
      </c>
      <c r="AW137" s="5">
        <v>0</v>
      </c>
      <c r="AX137">
        <v>0.1</v>
      </c>
      <c r="AY137">
        <v>162.69999999999999</v>
      </c>
      <c r="AZ137">
        <v>-2.1</v>
      </c>
      <c r="BA137">
        <v>-1.4</v>
      </c>
      <c r="BB137" s="55">
        <v>8.8888888888888906E-2</v>
      </c>
    </row>
    <row r="138" spans="2:54" x14ac:dyDescent="0.25">
      <c r="B138">
        <v>-1</v>
      </c>
      <c r="C138">
        <v>94</v>
      </c>
      <c r="D138">
        <v>-1.9</v>
      </c>
      <c r="E138">
        <v>-1</v>
      </c>
      <c r="F138">
        <v>0</v>
      </c>
      <c r="G138">
        <v>0</v>
      </c>
      <c r="H138">
        <v>1025.4000000000001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0.1</v>
      </c>
      <c r="O138">
        <v>162.69999999999999</v>
      </c>
      <c r="P138">
        <v>-2.2999999999999998</v>
      </c>
      <c r="Q138">
        <v>-1.4</v>
      </c>
      <c r="R138" s="54">
        <v>8.9583333333333307E-2</v>
      </c>
      <c r="T138" s="93"/>
      <c r="U138" s="96"/>
      <c r="V138" s="92" t="str">
        <f t="shared" si="3"/>
        <v/>
      </c>
      <c r="W138" s="96"/>
      <c r="X138" s="93"/>
      <c r="Z138" s="5"/>
      <c r="AA138"/>
      <c r="AC138" s="375"/>
      <c r="AD138" s="54">
        <v>8.9583333333333307E-2</v>
      </c>
      <c r="AL138" s="364">
        <v>-1</v>
      </c>
      <c r="AM138" s="5">
        <v>94</v>
      </c>
      <c r="AN138" s="5">
        <v>-1.9</v>
      </c>
      <c r="AO138" s="363">
        <v>-1</v>
      </c>
      <c r="AP138" s="5">
        <v>2.2000000000000002</v>
      </c>
      <c r="AQ138" s="5">
        <v>2.2000000000000002</v>
      </c>
      <c r="AR138" s="5">
        <v>1023.9</v>
      </c>
      <c r="AS138" s="5">
        <v>0</v>
      </c>
      <c r="AT138" s="5">
        <v>0</v>
      </c>
      <c r="AU138" s="5">
        <v>0</v>
      </c>
      <c r="AV138" s="5">
        <v>0</v>
      </c>
      <c r="AW138" s="5">
        <v>0</v>
      </c>
      <c r="AX138">
        <v>0.1</v>
      </c>
      <c r="AY138">
        <v>162.69999999999999</v>
      </c>
      <c r="AZ138">
        <v>-2.1</v>
      </c>
      <c r="BA138">
        <v>-1.4</v>
      </c>
      <c r="BB138" s="55">
        <v>8.9583333333333307E-2</v>
      </c>
    </row>
    <row r="139" spans="2:54" x14ac:dyDescent="0.25">
      <c r="B139">
        <v>-1</v>
      </c>
      <c r="C139">
        <v>94</v>
      </c>
      <c r="D139">
        <v>-1.9</v>
      </c>
      <c r="E139">
        <v>-1</v>
      </c>
      <c r="F139">
        <v>0</v>
      </c>
      <c r="G139">
        <v>0</v>
      </c>
      <c r="H139">
        <v>1025.4000000000001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0.1</v>
      </c>
      <c r="O139">
        <v>162.69999999999999</v>
      </c>
      <c r="P139">
        <v>-2.4</v>
      </c>
      <c r="Q139">
        <v>-1.5</v>
      </c>
      <c r="R139" s="54">
        <v>9.0277777777777804E-2</v>
      </c>
      <c r="T139" s="93"/>
      <c r="U139" s="96"/>
      <c r="V139" s="92" t="str">
        <f t="shared" ref="V139:V202" si="4">IF($K139&gt;0,1,"")</f>
        <v/>
      </c>
      <c r="W139" s="96"/>
      <c r="X139" s="93"/>
      <c r="Z139" s="5"/>
      <c r="AA139"/>
      <c r="AC139" s="375"/>
      <c r="AD139" s="54">
        <v>9.0277777777777804E-2</v>
      </c>
      <c r="AL139" s="364">
        <v>-1</v>
      </c>
      <c r="AM139" s="5">
        <v>94</v>
      </c>
      <c r="AN139" s="5">
        <v>-1.9</v>
      </c>
      <c r="AO139" s="363">
        <v>-1</v>
      </c>
      <c r="AP139" s="5">
        <v>0</v>
      </c>
      <c r="AQ139" s="5">
        <v>2.5</v>
      </c>
      <c r="AR139" s="5">
        <v>1024.0999999999999</v>
      </c>
      <c r="AS139" s="5">
        <v>0</v>
      </c>
      <c r="AT139" s="5">
        <v>0</v>
      </c>
      <c r="AU139" s="5">
        <v>0</v>
      </c>
      <c r="AV139" s="5">
        <v>0</v>
      </c>
      <c r="AW139" s="5">
        <v>0</v>
      </c>
      <c r="AX139">
        <v>0.1</v>
      </c>
      <c r="AY139">
        <v>162.69999999999999</v>
      </c>
      <c r="AZ139">
        <v>-2.1</v>
      </c>
      <c r="BA139">
        <v>-1.4</v>
      </c>
      <c r="BB139" s="55">
        <v>9.0277777777777804E-2</v>
      </c>
    </row>
    <row r="140" spans="2:54" x14ac:dyDescent="0.25">
      <c r="B140">
        <v>-1</v>
      </c>
      <c r="C140">
        <v>94</v>
      </c>
      <c r="D140">
        <v>-1.9</v>
      </c>
      <c r="E140">
        <v>-1</v>
      </c>
      <c r="F140">
        <v>0</v>
      </c>
      <c r="G140">
        <v>0</v>
      </c>
      <c r="H140">
        <v>1025.5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0.1</v>
      </c>
      <c r="O140">
        <v>162.69999999999999</v>
      </c>
      <c r="P140">
        <v>-2.4</v>
      </c>
      <c r="Q140">
        <v>-1.5</v>
      </c>
      <c r="R140" s="54">
        <v>9.0972222222222204E-2</v>
      </c>
      <c r="T140" s="93"/>
      <c r="U140" s="96"/>
      <c r="V140" s="92" t="str">
        <f t="shared" si="4"/>
        <v/>
      </c>
      <c r="W140" s="96"/>
      <c r="X140" s="93"/>
      <c r="Z140" s="5"/>
      <c r="AA140"/>
      <c r="AC140" s="375"/>
      <c r="AD140" s="54">
        <v>9.0972222222222204E-2</v>
      </c>
      <c r="AL140" s="364">
        <v>-1</v>
      </c>
      <c r="AM140" s="5">
        <v>94</v>
      </c>
      <c r="AN140" s="5">
        <v>-1.9</v>
      </c>
      <c r="AO140" s="363">
        <v>-1</v>
      </c>
      <c r="AP140" s="5">
        <v>2.5</v>
      </c>
      <c r="AQ140" s="5">
        <v>3.2</v>
      </c>
      <c r="AR140" s="5">
        <v>1024</v>
      </c>
      <c r="AS140" s="5">
        <v>0</v>
      </c>
      <c r="AT140" s="5">
        <v>0</v>
      </c>
      <c r="AU140" s="5">
        <v>0</v>
      </c>
      <c r="AV140" s="5">
        <v>0</v>
      </c>
      <c r="AW140" s="5">
        <v>0</v>
      </c>
      <c r="AX140">
        <v>0.1</v>
      </c>
      <c r="AY140">
        <v>162.69999999999999</v>
      </c>
      <c r="AZ140">
        <v>-2.2000000000000002</v>
      </c>
      <c r="BA140">
        <v>-1.4</v>
      </c>
      <c r="BB140" s="55">
        <v>9.0972222222222204E-2</v>
      </c>
    </row>
    <row r="141" spans="2:54" x14ac:dyDescent="0.25">
      <c r="B141">
        <v>-1</v>
      </c>
      <c r="C141">
        <v>94</v>
      </c>
      <c r="D141">
        <v>-1.9</v>
      </c>
      <c r="E141">
        <v>-1</v>
      </c>
      <c r="F141">
        <v>0</v>
      </c>
      <c r="G141">
        <v>0</v>
      </c>
      <c r="H141">
        <v>1025.4000000000001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0.1</v>
      </c>
      <c r="O141">
        <v>162.69999999999999</v>
      </c>
      <c r="P141">
        <v>-2.4</v>
      </c>
      <c r="Q141">
        <v>-1.5</v>
      </c>
      <c r="R141" s="54">
        <v>9.1666666666666702E-2</v>
      </c>
      <c r="T141" s="93"/>
      <c r="U141" s="96"/>
      <c r="V141" s="92" t="str">
        <f t="shared" si="4"/>
        <v/>
      </c>
      <c r="W141" s="96"/>
      <c r="X141" s="93"/>
      <c r="Z141" s="5"/>
      <c r="AA141"/>
      <c r="AC141" s="375"/>
      <c r="AD141" s="54">
        <v>9.1666666666666702E-2</v>
      </c>
      <c r="AL141" s="364">
        <v>-1</v>
      </c>
      <c r="AM141" s="5">
        <v>94</v>
      </c>
      <c r="AN141" s="5">
        <v>-1.9</v>
      </c>
      <c r="AO141" s="363">
        <v>-1</v>
      </c>
      <c r="AP141" s="5">
        <v>2.2000000000000002</v>
      </c>
      <c r="AQ141" s="5">
        <v>2.9</v>
      </c>
      <c r="AR141" s="5">
        <v>1024.0999999999999</v>
      </c>
      <c r="AS141" s="5">
        <v>0</v>
      </c>
      <c r="AT141" s="5">
        <v>0</v>
      </c>
      <c r="AU141" s="5">
        <v>0</v>
      </c>
      <c r="AV141" s="5">
        <v>0</v>
      </c>
      <c r="AW141" s="5">
        <v>0</v>
      </c>
      <c r="AX141">
        <v>0.1</v>
      </c>
      <c r="AY141">
        <v>162.69999999999999</v>
      </c>
      <c r="AZ141">
        <v>-2.2000000000000002</v>
      </c>
      <c r="BA141">
        <v>-1.4</v>
      </c>
      <c r="BB141" s="55">
        <v>9.1666666666666702E-2</v>
      </c>
    </row>
    <row r="142" spans="2:54" x14ac:dyDescent="0.25">
      <c r="B142">
        <v>-1</v>
      </c>
      <c r="C142">
        <v>94</v>
      </c>
      <c r="D142">
        <v>-1.9</v>
      </c>
      <c r="E142">
        <v>-1</v>
      </c>
      <c r="F142">
        <v>1.8</v>
      </c>
      <c r="G142">
        <v>1.8</v>
      </c>
      <c r="H142">
        <v>1025.5999999999999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0.1</v>
      </c>
      <c r="O142">
        <v>162.69999999999999</v>
      </c>
      <c r="P142">
        <v>-2.4</v>
      </c>
      <c r="Q142">
        <v>-1.5</v>
      </c>
      <c r="R142" s="54">
        <v>9.2361111111111102E-2</v>
      </c>
      <c r="T142" s="93"/>
      <c r="U142" s="96"/>
      <c r="V142" s="92" t="str">
        <f t="shared" si="4"/>
        <v/>
      </c>
      <c r="W142" s="96"/>
      <c r="X142" s="93"/>
      <c r="Z142" s="5"/>
      <c r="AA142"/>
      <c r="AC142" s="375"/>
      <c r="AD142" s="54">
        <v>9.2361111111111102E-2</v>
      </c>
      <c r="AL142" s="364">
        <v>-1</v>
      </c>
      <c r="AM142" s="5">
        <v>94</v>
      </c>
      <c r="AN142" s="5">
        <v>-1.9</v>
      </c>
      <c r="AO142" s="363">
        <v>-1</v>
      </c>
      <c r="AP142" s="5">
        <v>2.9</v>
      </c>
      <c r="AQ142" s="5">
        <v>2.9</v>
      </c>
      <c r="AR142" s="5">
        <v>1024.0999999999999</v>
      </c>
      <c r="AS142" s="5">
        <v>0</v>
      </c>
      <c r="AT142" s="5">
        <v>0</v>
      </c>
      <c r="AU142" s="5">
        <v>0</v>
      </c>
      <c r="AV142" s="5">
        <v>0</v>
      </c>
      <c r="AW142" s="5">
        <v>0</v>
      </c>
      <c r="AX142">
        <v>0.1</v>
      </c>
      <c r="AY142">
        <v>162.69999999999999</v>
      </c>
      <c r="AZ142">
        <v>-2.2000000000000002</v>
      </c>
      <c r="BA142">
        <v>-1.4</v>
      </c>
      <c r="BB142" s="55">
        <v>9.2361111111111102E-2</v>
      </c>
    </row>
    <row r="143" spans="2:54" x14ac:dyDescent="0.25">
      <c r="B143">
        <v>-1</v>
      </c>
      <c r="C143">
        <v>94</v>
      </c>
      <c r="D143">
        <v>-1.9</v>
      </c>
      <c r="E143">
        <v>-1</v>
      </c>
      <c r="F143">
        <v>0</v>
      </c>
      <c r="G143">
        <v>0</v>
      </c>
      <c r="H143">
        <v>1025.5999999999999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0.1</v>
      </c>
      <c r="O143">
        <v>162.69999999999999</v>
      </c>
      <c r="P143">
        <v>-2.4</v>
      </c>
      <c r="Q143">
        <v>-1.5</v>
      </c>
      <c r="R143" s="54">
        <v>9.30555555555556E-2</v>
      </c>
      <c r="T143" s="93"/>
      <c r="U143" s="96"/>
      <c r="V143" s="92" t="str">
        <f t="shared" si="4"/>
        <v/>
      </c>
      <c r="W143" s="96"/>
      <c r="X143" s="93"/>
      <c r="Z143" s="5"/>
      <c r="AA143"/>
      <c r="AC143" s="375"/>
      <c r="AD143" s="54">
        <v>9.30555555555556E-2</v>
      </c>
      <c r="AL143" s="364">
        <v>-1</v>
      </c>
      <c r="AM143" s="5">
        <v>94</v>
      </c>
      <c r="AN143" s="5">
        <v>-1.9</v>
      </c>
      <c r="AO143" s="363">
        <v>-1</v>
      </c>
      <c r="AP143" s="5">
        <v>3.6</v>
      </c>
      <c r="AQ143" s="5">
        <v>4.7</v>
      </c>
      <c r="AR143" s="5">
        <v>1024</v>
      </c>
      <c r="AS143" s="5">
        <v>0</v>
      </c>
      <c r="AT143" s="5">
        <v>0</v>
      </c>
      <c r="AU143" s="5">
        <v>0</v>
      </c>
      <c r="AV143" s="5">
        <v>0</v>
      </c>
      <c r="AW143" s="5">
        <v>0</v>
      </c>
      <c r="AX143">
        <v>0.1</v>
      </c>
      <c r="AY143">
        <v>162.69999999999999</v>
      </c>
      <c r="AZ143">
        <v>-2.2000000000000002</v>
      </c>
      <c r="BA143">
        <v>-1.4</v>
      </c>
      <c r="BB143" s="55">
        <v>9.30555555555556E-2</v>
      </c>
    </row>
    <row r="144" spans="2:54" x14ac:dyDescent="0.25">
      <c r="B144">
        <v>-1</v>
      </c>
      <c r="C144">
        <v>94</v>
      </c>
      <c r="D144">
        <v>-1.9</v>
      </c>
      <c r="E144">
        <v>-1</v>
      </c>
      <c r="F144">
        <v>0</v>
      </c>
      <c r="G144">
        <v>0</v>
      </c>
      <c r="H144">
        <v>1025.5999999999999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0.1</v>
      </c>
      <c r="O144">
        <v>162.69999999999999</v>
      </c>
      <c r="P144">
        <v>-2.4</v>
      </c>
      <c r="Q144">
        <v>-1.5</v>
      </c>
      <c r="R144" s="54">
        <v>9.375E-2</v>
      </c>
      <c r="T144" s="93"/>
      <c r="U144" s="96"/>
      <c r="V144" s="92" t="str">
        <f t="shared" si="4"/>
        <v/>
      </c>
      <c r="W144" s="96"/>
      <c r="X144" s="93"/>
      <c r="Z144" s="5"/>
      <c r="AA144"/>
      <c r="AC144" s="375"/>
      <c r="AD144" s="54">
        <v>9.375E-2</v>
      </c>
      <c r="AL144" s="364">
        <v>-1</v>
      </c>
      <c r="AM144" s="5">
        <v>94</v>
      </c>
      <c r="AN144" s="5">
        <v>-1.9</v>
      </c>
      <c r="AO144" s="363">
        <v>-1</v>
      </c>
      <c r="AP144" s="5">
        <v>4.7</v>
      </c>
      <c r="AQ144" s="5">
        <v>5.4</v>
      </c>
      <c r="AR144" s="5">
        <v>1024.2</v>
      </c>
      <c r="AS144" s="5">
        <v>0</v>
      </c>
      <c r="AT144" s="5">
        <v>0</v>
      </c>
      <c r="AU144" s="5">
        <v>0</v>
      </c>
      <c r="AV144" s="5">
        <v>0</v>
      </c>
      <c r="AW144" s="5">
        <v>0</v>
      </c>
      <c r="AX144">
        <v>0.1</v>
      </c>
      <c r="AY144">
        <v>162.69999999999999</v>
      </c>
      <c r="AZ144">
        <v>-2.2000000000000002</v>
      </c>
      <c r="BA144">
        <v>-1.4</v>
      </c>
      <c r="BB144" s="55">
        <v>9.375E-2</v>
      </c>
    </row>
    <row r="145" spans="2:54" x14ac:dyDescent="0.25">
      <c r="B145">
        <v>-1</v>
      </c>
      <c r="C145">
        <v>94</v>
      </c>
      <c r="D145">
        <v>-1.9</v>
      </c>
      <c r="E145">
        <v>-1</v>
      </c>
      <c r="F145">
        <v>0</v>
      </c>
      <c r="G145">
        <v>0</v>
      </c>
      <c r="H145">
        <v>1025.5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0.1</v>
      </c>
      <c r="O145">
        <v>162.69999999999999</v>
      </c>
      <c r="P145">
        <v>-2.4</v>
      </c>
      <c r="Q145">
        <v>-1.5</v>
      </c>
      <c r="R145" s="54">
        <v>9.44444444444444E-2</v>
      </c>
      <c r="T145" s="93"/>
      <c r="U145" s="96"/>
      <c r="V145" s="92" t="str">
        <f t="shared" si="4"/>
        <v/>
      </c>
      <c r="W145" s="96"/>
      <c r="X145" s="93"/>
      <c r="Z145" s="5"/>
      <c r="AA145"/>
      <c r="AC145" s="375"/>
      <c r="AD145" s="54">
        <v>9.44444444444444E-2</v>
      </c>
      <c r="AL145" s="364">
        <v>-1</v>
      </c>
      <c r="AM145" s="5">
        <v>94</v>
      </c>
      <c r="AN145" s="5">
        <v>-1.9</v>
      </c>
      <c r="AO145" s="363">
        <v>-1</v>
      </c>
      <c r="AP145" s="5">
        <v>3.6</v>
      </c>
      <c r="AQ145" s="5">
        <v>3.6</v>
      </c>
      <c r="AR145" s="5">
        <v>1024.2</v>
      </c>
      <c r="AS145" s="5">
        <v>0</v>
      </c>
      <c r="AT145" s="5">
        <v>0</v>
      </c>
      <c r="AU145" s="5">
        <v>0</v>
      </c>
      <c r="AV145" s="5">
        <v>0</v>
      </c>
      <c r="AW145" s="5">
        <v>0</v>
      </c>
      <c r="AX145">
        <v>0.1</v>
      </c>
      <c r="AY145">
        <v>162.69999999999999</v>
      </c>
      <c r="AZ145">
        <v>-2.2000000000000002</v>
      </c>
      <c r="BA145">
        <v>-1.4</v>
      </c>
      <c r="BB145" s="55">
        <v>9.44444444444444E-2</v>
      </c>
    </row>
    <row r="146" spans="2:54" x14ac:dyDescent="0.25">
      <c r="B146">
        <v>-1</v>
      </c>
      <c r="C146">
        <v>94</v>
      </c>
      <c r="D146">
        <v>-1.9</v>
      </c>
      <c r="E146">
        <v>-1</v>
      </c>
      <c r="F146">
        <v>0</v>
      </c>
      <c r="G146">
        <v>0</v>
      </c>
      <c r="H146">
        <v>1025.5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0.1</v>
      </c>
      <c r="O146">
        <v>162.69999999999999</v>
      </c>
      <c r="P146">
        <v>-2.4</v>
      </c>
      <c r="Q146">
        <v>-1.5</v>
      </c>
      <c r="R146" s="54">
        <v>9.5138888888888898E-2</v>
      </c>
      <c r="T146" s="93"/>
      <c r="U146" s="96"/>
      <c r="V146" s="92" t="str">
        <f t="shared" si="4"/>
        <v/>
      </c>
      <c r="W146" s="96"/>
      <c r="X146" s="93"/>
      <c r="Z146" s="5"/>
      <c r="AA146"/>
      <c r="AC146" s="375"/>
      <c r="AD146" s="54">
        <v>9.5138888888888898E-2</v>
      </c>
      <c r="AL146" s="364">
        <v>-1</v>
      </c>
      <c r="AM146" s="5">
        <v>94</v>
      </c>
      <c r="AN146" s="5">
        <v>-1.9</v>
      </c>
      <c r="AO146" s="363">
        <v>-1</v>
      </c>
      <c r="AP146" s="5">
        <v>0</v>
      </c>
      <c r="AQ146" s="5">
        <v>3.2</v>
      </c>
      <c r="AR146" s="5">
        <v>1024.3</v>
      </c>
      <c r="AS146" s="5">
        <v>0</v>
      </c>
      <c r="AT146" s="5">
        <v>0</v>
      </c>
      <c r="AU146" s="5">
        <v>0</v>
      </c>
      <c r="AV146" s="5">
        <v>0</v>
      </c>
      <c r="AW146" s="5">
        <v>0</v>
      </c>
      <c r="AX146">
        <v>0.1</v>
      </c>
      <c r="AY146">
        <v>162.69999999999999</v>
      </c>
      <c r="AZ146">
        <v>-2.2000000000000002</v>
      </c>
      <c r="BA146">
        <v>-1.4</v>
      </c>
      <c r="BB146" s="55">
        <v>9.5138888888888898E-2</v>
      </c>
    </row>
    <row r="147" spans="2:54" x14ac:dyDescent="0.25">
      <c r="B147">
        <v>-1</v>
      </c>
      <c r="C147">
        <v>94</v>
      </c>
      <c r="D147">
        <v>-1.9</v>
      </c>
      <c r="E147">
        <v>-1</v>
      </c>
      <c r="F147">
        <v>0</v>
      </c>
      <c r="G147">
        <v>0</v>
      </c>
      <c r="H147">
        <v>1025.4000000000001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0.1</v>
      </c>
      <c r="O147">
        <v>162.69999999999999</v>
      </c>
      <c r="P147">
        <v>-2.4</v>
      </c>
      <c r="Q147">
        <v>-1.5</v>
      </c>
      <c r="R147" s="54">
        <v>9.5833333333333298E-2</v>
      </c>
      <c r="T147" s="93"/>
      <c r="U147" s="431"/>
      <c r="V147" s="92" t="str">
        <f t="shared" si="4"/>
        <v/>
      </c>
      <c r="W147" s="96"/>
      <c r="X147" s="93"/>
      <c r="Z147" s="5"/>
      <c r="AA147"/>
      <c r="AC147" s="375"/>
      <c r="AD147" s="54">
        <v>9.5833333333333298E-2</v>
      </c>
      <c r="AL147" s="364">
        <v>-1</v>
      </c>
      <c r="AM147" s="5">
        <v>94</v>
      </c>
      <c r="AN147" s="5">
        <v>-1.9</v>
      </c>
      <c r="AO147" s="363">
        <v>-1</v>
      </c>
      <c r="AP147" s="5">
        <v>2.9</v>
      </c>
      <c r="AQ147" s="5">
        <v>5.4</v>
      </c>
      <c r="AR147" s="5">
        <v>1024</v>
      </c>
      <c r="AS147" s="5">
        <v>0</v>
      </c>
      <c r="AT147" s="5">
        <v>0</v>
      </c>
      <c r="AU147" s="5">
        <v>0</v>
      </c>
      <c r="AV147" s="5">
        <v>0</v>
      </c>
      <c r="AW147" s="5">
        <v>0</v>
      </c>
      <c r="AX147">
        <v>0.1</v>
      </c>
      <c r="AY147">
        <v>162.69999999999999</v>
      </c>
      <c r="AZ147">
        <v>-2.2000000000000002</v>
      </c>
      <c r="BA147">
        <v>-1.4</v>
      </c>
      <c r="BB147" s="55">
        <v>9.5833333333333298E-2</v>
      </c>
    </row>
    <row r="148" spans="2:54" x14ac:dyDescent="0.25">
      <c r="B148">
        <v>-1</v>
      </c>
      <c r="C148">
        <v>94</v>
      </c>
      <c r="D148">
        <v>-1.9</v>
      </c>
      <c r="E148">
        <v>-1</v>
      </c>
      <c r="F148">
        <v>0</v>
      </c>
      <c r="G148">
        <v>0</v>
      </c>
      <c r="H148">
        <v>1025.3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0.1</v>
      </c>
      <c r="O148">
        <v>162.69999999999999</v>
      </c>
      <c r="P148">
        <v>-2.4</v>
      </c>
      <c r="Q148">
        <v>-1.5</v>
      </c>
      <c r="R148" s="54">
        <v>9.6527777777777796E-2</v>
      </c>
      <c r="T148" s="93"/>
      <c r="U148" s="96"/>
      <c r="V148" s="92" t="str">
        <f t="shared" si="4"/>
        <v/>
      </c>
      <c r="W148" s="96"/>
      <c r="X148" s="93"/>
      <c r="Z148" s="5"/>
      <c r="AA148"/>
      <c r="AC148" s="375"/>
      <c r="AD148" s="54">
        <v>9.6527777777777796E-2</v>
      </c>
      <c r="AL148" s="364">
        <v>-1</v>
      </c>
      <c r="AM148" s="5">
        <v>94</v>
      </c>
      <c r="AN148" s="5">
        <v>-1.9</v>
      </c>
      <c r="AO148" s="363">
        <v>-1</v>
      </c>
      <c r="AP148" s="5">
        <v>2.9</v>
      </c>
      <c r="AQ148" s="5">
        <v>4.3</v>
      </c>
      <c r="AR148" s="5">
        <v>1024</v>
      </c>
      <c r="AS148" s="5">
        <v>0</v>
      </c>
      <c r="AT148" s="5">
        <v>0</v>
      </c>
      <c r="AU148" s="5">
        <v>0</v>
      </c>
      <c r="AV148" s="5">
        <v>0</v>
      </c>
      <c r="AW148" s="5">
        <v>0</v>
      </c>
      <c r="AX148">
        <v>0.1</v>
      </c>
      <c r="AY148">
        <v>162.69999999999999</v>
      </c>
      <c r="AZ148">
        <v>-2.2000000000000002</v>
      </c>
      <c r="BA148">
        <v>-1.5</v>
      </c>
      <c r="BB148" s="55">
        <v>9.6527777777777796E-2</v>
      </c>
    </row>
    <row r="149" spans="2:54" x14ac:dyDescent="0.25">
      <c r="B149">
        <v>-1</v>
      </c>
      <c r="C149">
        <v>94</v>
      </c>
      <c r="D149">
        <v>-1.9</v>
      </c>
      <c r="E149">
        <v>-1</v>
      </c>
      <c r="F149">
        <v>0</v>
      </c>
      <c r="G149">
        <v>0</v>
      </c>
      <c r="H149">
        <v>1025.4000000000001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0.1</v>
      </c>
      <c r="O149">
        <v>162.69999999999999</v>
      </c>
      <c r="P149">
        <v>-2.4</v>
      </c>
      <c r="Q149">
        <v>-1.5</v>
      </c>
      <c r="R149" s="54">
        <v>9.7222222222222196E-2</v>
      </c>
      <c r="T149" s="93"/>
      <c r="U149" s="96"/>
      <c r="V149" s="92" t="str">
        <f t="shared" si="4"/>
        <v/>
      </c>
      <c r="W149" s="96"/>
      <c r="X149" s="93"/>
      <c r="Z149" s="55"/>
      <c r="AA149"/>
      <c r="AC149" s="375"/>
      <c r="AD149" s="54">
        <v>9.7222222222222196E-2</v>
      </c>
      <c r="AL149" s="364">
        <v>-1</v>
      </c>
      <c r="AM149" s="5">
        <v>94</v>
      </c>
      <c r="AN149" s="5">
        <v>-1.9</v>
      </c>
      <c r="AO149" s="363">
        <v>-1</v>
      </c>
      <c r="AP149" s="5">
        <v>3.2</v>
      </c>
      <c r="AQ149" s="5">
        <v>3.6</v>
      </c>
      <c r="AR149" s="5">
        <v>1023.9</v>
      </c>
      <c r="AS149" s="5">
        <v>0</v>
      </c>
      <c r="AT149" s="5">
        <v>0</v>
      </c>
      <c r="AU149" s="5">
        <v>0</v>
      </c>
      <c r="AV149" s="5">
        <v>0</v>
      </c>
      <c r="AW149" s="5">
        <v>0</v>
      </c>
      <c r="AX149">
        <v>0.1</v>
      </c>
      <c r="AY149">
        <v>162.69999999999999</v>
      </c>
      <c r="AZ149">
        <v>-2.1</v>
      </c>
      <c r="BA149">
        <v>-1.5</v>
      </c>
      <c r="BB149" s="55">
        <v>9.7222222222222196E-2</v>
      </c>
    </row>
    <row r="150" spans="2:54" x14ac:dyDescent="0.25">
      <c r="B150">
        <v>-1</v>
      </c>
      <c r="C150">
        <v>94</v>
      </c>
      <c r="D150">
        <v>-1.9</v>
      </c>
      <c r="E150">
        <v>-1</v>
      </c>
      <c r="F150">
        <v>0</v>
      </c>
      <c r="G150">
        <v>0</v>
      </c>
      <c r="H150">
        <v>1025.4000000000001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0.1</v>
      </c>
      <c r="O150">
        <v>162.69999999999999</v>
      </c>
      <c r="P150">
        <v>-2.4</v>
      </c>
      <c r="Q150">
        <v>-1.5</v>
      </c>
      <c r="R150" s="54">
        <v>9.7916666666666693E-2</v>
      </c>
      <c r="T150" s="93"/>
      <c r="U150" s="96"/>
      <c r="V150" s="92" t="str">
        <f t="shared" si="4"/>
        <v/>
      </c>
      <c r="W150" s="96"/>
      <c r="X150" s="93"/>
      <c r="Z150" s="55"/>
      <c r="AA150"/>
      <c r="AC150" s="375"/>
      <c r="AD150" s="54">
        <v>9.7916666666666693E-2</v>
      </c>
      <c r="AL150" s="364">
        <v>-1</v>
      </c>
      <c r="AM150" s="5">
        <v>94</v>
      </c>
      <c r="AN150" s="5">
        <v>-1.9</v>
      </c>
      <c r="AO150" s="363">
        <v>-1</v>
      </c>
      <c r="AP150" s="5">
        <v>3.6</v>
      </c>
      <c r="AQ150" s="5">
        <v>4.3</v>
      </c>
      <c r="AR150" s="5">
        <v>1024</v>
      </c>
      <c r="AS150" s="5">
        <v>0</v>
      </c>
      <c r="AT150" s="5">
        <v>0</v>
      </c>
      <c r="AU150" s="5">
        <v>0</v>
      </c>
      <c r="AV150" s="5">
        <v>0</v>
      </c>
      <c r="AW150" s="5">
        <v>0</v>
      </c>
      <c r="AX150">
        <v>0.1</v>
      </c>
      <c r="AY150">
        <v>162.69999999999999</v>
      </c>
      <c r="AZ150">
        <v>-2.2000000000000002</v>
      </c>
      <c r="BA150">
        <v>-1.5</v>
      </c>
      <c r="BB150" s="55">
        <v>9.7916666666666693E-2</v>
      </c>
    </row>
    <row r="151" spans="2:54" x14ac:dyDescent="0.25">
      <c r="B151">
        <v>-1</v>
      </c>
      <c r="C151">
        <v>94</v>
      </c>
      <c r="D151">
        <v>-1.9</v>
      </c>
      <c r="E151">
        <v>-1</v>
      </c>
      <c r="F151">
        <v>0</v>
      </c>
      <c r="G151">
        <v>0</v>
      </c>
      <c r="H151">
        <v>1025.5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0.1</v>
      </c>
      <c r="O151">
        <v>162.69999999999999</v>
      </c>
      <c r="P151">
        <v>-2.4</v>
      </c>
      <c r="Q151">
        <v>-1.5</v>
      </c>
      <c r="R151" s="54">
        <v>9.8611111111111094E-2</v>
      </c>
      <c r="T151" s="93"/>
      <c r="U151" s="96"/>
      <c r="V151" s="92" t="str">
        <f t="shared" si="4"/>
        <v/>
      </c>
      <c r="W151" s="96"/>
      <c r="X151" s="93"/>
      <c r="Z151" s="5"/>
      <c r="AA151"/>
      <c r="AC151" s="375"/>
      <c r="AD151" s="54">
        <v>9.8611111111111094E-2</v>
      </c>
      <c r="AL151" s="364">
        <v>-1</v>
      </c>
      <c r="AM151" s="5">
        <v>94</v>
      </c>
      <c r="AN151" s="5">
        <v>-1.9</v>
      </c>
      <c r="AO151" s="363">
        <v>-1</v>
      </c>
      <c r="AP151" s="5">
        <v>2.2000000000000002</v>
      </c>
      <c r="AQ151" s="5">
        <v>4</v>
      </c>
      <c r="AR151" s="5">
        <v>1024.0999999999999</v>
      </c>
      <c r="AS151" s="5">
        <v>0</v>
      </c>
      <c r="AT151" s="5">
        <v>0</v>
      </c>
      <c r="AU151" s="5">
        <v>0</v>
      </c>
      <c r="AV151" s="5">
        <v>0</v>
      </c>
      <c r="AW151" s="5">
        <v>0</v>
      </c>
      <c r="AX151">
        <v>0.1</v>
      </c>
      <c r="AY151">
        <v>162.69999999999999</v>
      </c>
      <c r="AZ151">
        <v>-2.2000000000000002</v>
      </c>
      <c r="BA151">
        <v>-1.5</v>
      </c>
      <c r="BB151" s="55">
        <v>9.8611111111111094E-2</v>
      </c>
    </row>
    <row r="152" spans="2:54" x14ac:dyDescent="0.25">
      <c r="B152">
        <v>-1</v>
      </c>
      <c r="C152">
        <v>94</v>
      </c>
      <c r="D152">
        <v>-1.9</v>
      </c>
      <c r="E152">
        <v>-1</v>
      </c>
      <c r="F152">
        <v>0</v>
      </c>
      <c r="G152">
        <v>0</v>
      </c>
      <c r="H152">
        <v>1025.4000000000001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0.1</v>
      </c>
      <c r="O152">
        <v>162.69999999999999</v>
      </c>
      <c r="P152">
        <v>-2.4</v>
      </c>
      <c r="Q152">
        <v>-1.5</v>
      </c>
      <c r="R152" s="54">
        <v>9.9305555555555605E-2</v>
      </c>
      <c r="T152" s="93"/>
      <c r="U152" s="96"/>
      <c r="V152" s="92" t="str">
        <f t="shared" si="4"/>
        <v/>
      </c>
      <c r="W152" s="96"/>
      <c r="X152" s="93"/>
      <c r="Z152" s="55"/>
      <c r="AA152"/>
      <c r="AC152" s="375"/>
      <c r="AD152" s="54">
        <v>9.9305555555555605E-2</v>
      </c>
      <c r="AL152" s="364">
        <v>-1</v>
      </c>
      <c r="AM152" s="5">
        <v>94</v>
      </c>
      <c r="AN152" s="5">
        <v>-1.9</v>
      </c>
      <c r="AO152" s="363">
        <v>-1</v>
      </c>
      <c r="AP152" s="5">
        <v>0</v>
      </c>
      <c r="AQ152" s="5">
        <v>2.9</v>
      </c>
      <c r="AR152" s="5">
        <v>1023.9</v>
      </c>
      <c r="AS152" s="5">
        <v>0</v>
      </c>
      <c r="AT152" s="5">
        <v>0</v>
      </c>
      <c r="AU152" s="5">
        <v>0</v>
      </c>
      <c r="AV152" s="5">
        <v>0</v>
      </c>
      <c r="AW152" s="5">
        <v>0</v>
      </c>
      <c r="AX152">
        <v>0.1</v>
      </c>
      <c r="AY152">
        <v>162.69999999999999</v>
      </c>
      <c r="AZ152">
        <v>-2.1</v>
      </c>
      <c r="BA152">
        <v>-1.5</v>
      </c>
      <c r="BB152" s="55">
        <v>9.9305555555555605E-2</v>
      </c>
    </row>
    <row r="153" spans="2:54" x14ac:dyDescent="0.25">
      <c r="B153">
        <v>-1.1000000000000001</v>
      </c>
      <c r="C153">
        <v>94</v>
      </c>
      <c r="D153">
        <v>-2</v>
      </c>
      <c r="E153">
        <v>-1.1000000000000001</v>
      </c>
      <c r="F153">
        <v>0</v>
      </c>
      <c r="G153">
        <v>0</v>
      </c>
      <c r="H153">
        <v>1025.4000000000001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0.1</v>
      </c>
      <c r="O153">
        <v>162.69999999999999</v>
      </c>
      <c r="P153">
        <v>-2.4</v>
      </c>
      <c r="Q153">
        <v>-1.5</v>
      </c>
      <c r="R153" s="54">
        <v>0.1</v>
      </c>
      <c r="T153" s="93"/>
      <c r="U153" s="96"/>
      <c r="V153" s="92" t="str">
        <f t="shared" si="4"/>
        <v/>
      </c>
      <c r="W153" s="96"/>
      <c r="X153" s="93"/>
      <c r="Z153" s="5"/>
      <c r="AA153"/>
      <c r="AC153" s="375"/>
      <c r="AD153" s="54">
        <v>0.1</v>
      </c>
      <c r="AL153" s="364">
        <v>-1.1000000000000001</v>
      </c>
      <c r="AM153" s="5">
        <v>94</v>
      </c>
      <c r="AN153" s="5">
        <v>-2</v>
      </c>
      <c r="AO153" s="363">
        <v>-1.1000000000000001</v>
      </c>
      <c r="AP153" s="5">
        <v>2.9</v>
      </c>
      <c r="AQ153" s="5">
        <v>2.9</v>
      </c>
      <c r="AR153" s="5">
        <v>1024</v>
      </c>
      <c r="AS153" s="5">
        <v>0</v>
      </c>
      <c r="AT153" s="5">
        <v>0</v>
      </c>
      <c r="AU153" s="5">
        <v>0</v>
      </c>
      <c r="AV153" s="5">
        <v>0</v>
      </c>
      <c r="AW153" s="5">
        <v>0</v>
      </c>
      <c r="AX153">
        <v>0.1</v>
      </c>
      <c r="AY153">
        <v>162.69999999999999</v>
      </c>
      <c r="AZ153">
        <v>-2.1</v>
      </c>
      <c r="BA153">
        <v>-1.5</v>
      </c>
      <c r="BB153" s="55">
        <v>0.1</v>
      </c>
    </row>
    <row r="154" spans="2:54" x14ac:dyDescent="0.25">
      <c r="B154">
        <v>-1.1000000000000001</v>
      </c>
      <c r="C154">
        <v>94</v>
      </c>
      <c r="D154">
        <v>-2</v>
      </c>
      <c r="E154">
        <v>-1.1000000000000001</v>
      </c>
      <c r="F154">
        <v>0</v>
      </c>
      <c r="G154">
        <v>1.8</v>
      </c>
      <c r="H154">
        <v>1025.2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0.1</v>
      </c>
      <c r="O154">
        <v>162.69999999999999</v>
      </c>
      <c r="P154">
        <v>-2.4</v>
      </c>
      <c r="Q154">
        <v>-1.5</v>
      </c>
      <c r="R154" s="54">
        <v>0.100694444444444</v>
      </c>
      <c r="T154" s="93"/>
      <c r="U154" s="96"/>
      <c r="V154" s="92" t="str">
        <f t="shared" si="4"/>
        <v/>
      </c>
      <c r="W154" s="96"/>
      <c r="X154" s="93"/>
      <c r="Z154" s="5"/>
      <c r="AA154"/>
      <c r="AC154" s="375"/>
      <c r="AD154" s="54">
        <v>0.100694444444444</v>
      </c>
      <c r="AL154" s="364">
        <v>-1.1000000000000001</v>
      </c>
      <c r="AM154" s="5">
        <v>94</v>
      </c>
      <c r="AN154" s="5">
        <v>-2</v>
      </c>
      <c r="AO154" s="363">
        <v>-1.1000000000000001</v>
      </c>
      <c r="AP154" s="5">
        <v>3.2</v>
      </c>
      <c r="AQ154" s="5">
        <v>3.2</v>
      </c>
      <c r="AR154" s="5">
        <v>1024.3</v>
      </c>
      <c r="AS154" s="5">
        <v>0</v>
      </c>
      <c r="AT154" s="5">
        <v>0</v>
      </c>
      <c r="AU154" s="5">
        <v>0</v>
      </c>
      <c r="AV154" s="5">
        <v>0</v>
      </c>
      <c r="AW154" s="5">
        <v>0</v>
      </c>
      <c r="AX154">
        <v>0.1</v>
      </c>
      <c r="AY154">
        <v>162.69999999999999</v>
      </c>
      <c r="AZ154">
        <v>-2.1</v>
      </c>
      <c r="BA154">
        <v>-1.5</v>
      </c>
      <c r="BB154" s="55">
        <v>0.100694444444444</v>
      </c>
    </row>
    <row r="155" spans="2:54" x14ac:dyDescent="0.25">
      <c r="B155">
        <v>-1.1000000000000001</v>
      </c>
      <c r="C155">
        <v>94</v>
      </c>
      <c r="D155">
        <v>-2</v>
      </c>
      <c r="E155">
        <v>-1.1000000000000001</v>
      </c>
      <c r="F155">
        <v>0</v>
      </c>
      <c r="G155">
        <v>0</v>
      </c>
      <c r="H155">
        <v>1025.3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0.1</v>
      </c>
      <c r="O155">
        <v>162.69999999999999</v>
      </c>
      <c r="P155">
        <v>-2.4</v>
      </c>
      <c r="Q155">
        <v>-1.5</v>
      </c>
      <c r="R155" s="54">
        <v>0.101388888888889</v>
      </c>
      <c r="T155" s="93"/>
      <c r="U155" s="96"/>
      <c r="V155" s="92" t="str">
        <f t="shared" si="4"/>
        <v/>
      </c>
      <c r="W155" s="96"/>
      <c r="X155" s="93"/>
      <c r="Z155" s="55"/>
      <c r="AA155"/>
      <c r="AC155" s="375"/>
      <c r="AD155" s="54">
        <v>0.101388888888889</v>
      </c>
      <c r="AL155" s="364">
        <v>-1.1000000000000001</v>
      </c>
      <c r="AM155" s="5">
        <v>94</v>
      </c>
      <c r="AN155" s="5">
        <v>-2</v>
      </c>
      <c r="AO155" s="363">
        <v>-1.1000000000000001</v>
      </c>
      <c r="AP155" s="5">
        <v>1.8</v>
      </c>
      <c r="AQ155" s="5">
        <v>3.2</v>
      </c>
      <c r="AR155" s="5">
        <v>1024.0999999999999</v>
      </c>
      <c r="AS155" s="5">
        <v>0</v>
      </c>
      <c r="AT155" s="5">
        <v>0</v>
      </c>
      <c r="AU155" s="5">
        <v>0</v>
      </c>
      <c r="AV155" s="5">
        <v>0</v>
      </c>
      <c r="AW155" s="5">
        <v>0</v>
      </c>
      <c r="AX155">
        <v>0.1</v>
      </c>
      <c r="AY155">
        <v>162.69999999999999</v>
      </c>
      <c r="AZ155">
        <v>-2.1</v>
      </c>
      <c r="BA155">
        <v>-1.5</v>
      </c>
      <c r="BB155" s="55">
        <v>0.101388888888889</v>
      </c>
    </row>
    <row r="156" spans="2:54" x14ac:dyDescent="0.25">
      <c r="B156">
        <v>-1.1000000000000001</v>
      </c>
      <c r="C156">
        <v>94</v>
      </c>
      <c r="D156">
        <v>-2</v>
      </c>
      <c r="E156">
        <v>-1.1000000000000001</v>
      </c>
      <c r="F156">
        <v>1.8</v>
      </c>
      <c r="G156">
        <v>1.8</v>
      </c>
      <c r="H156">
        <v>1025.3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0.1</v>
      </c>
      <c r="O156">
        <v>162.69999999999999</v>
      </c>
      <c r="P156">
        <v>-2.4</v>
      </c>
      <c r="Q156">
        <v>-1.5</v>
      </c>
      <c r="R156" s="54">
        <v>0.102083333333333</v>
      </c>
      <c r="T156" s="93"/>
      <c r="U156" s="96"/>
      <c r="V156" s="92" t="str">
        <f t="shared" si="4"/>
        <v/>
      </c>
      <c r="W156" s="96"/>
      <c r="X156" s="93"/>
      <c r="Z156" s="55"/>
      <c r="AA156"/>
      <c r="AC156" s="375"/>
      <c r="AD156" s="54">
        <v>0.102083333333333</v>
      </c>
      <c r="AL156" s="364">
        <v>-1.1000000000000001</v>
      </c>
      <c r="AM156" s="5">
        <v>94</v>
      </c>
      <c r="AN156" s="5">
        <v>-2</v>
      </c>
      <c r="AO156" s="363">
        <v>-1.1000000000000001</v>
      </c>
      <c r="AP156" s="5">
        <v>2.5</v>
      </c>
      <c r="AQ156" s="5">
        <v>4</v>
      </c>
      <c r="AR156" s="5">
        <v>1024.3</v>
      </c>
      <c r="AS156" s="5">
        <v>0</v>
      </c>
      <c r="AT156" s="5">
        <v>0</v>
      </c>
      <c r="AU156" s="5">
        <v>0</v>
      </c>
      <c r="AV156" s="5">
        <v>0</v>
      </c>
      <c r="AW156" s="5">
        <v>0</v>
      </c>
      <c r="AX156">
        <v>0.1</v>
      </c>
      <c r="AY156">
        <v>162.69999999999999</v>
      </c>
      <c r="AZ156">
        <v>-2.1</v>
      </c>
      <c r="BA156">
        <v>-1.5</v>
      </c>
      <c r="BB156" s="55">
        <v>0.102083333333333</v>
      </c>
    </row>
    <row r="157" spans="2:54" x14ac:dyDescent="0.25">
      <c r="B157">
        <v>-1.1000000000000001</v>
      </c>
      <c r="C157">
        <v>94</v>
      </c>
      <c r="D157">
        <v>-2</v>
      </c>
      <c r="E157">
        <v>-1.1000000000000001</v>
      </c>
      <c r="F157">
        <v>0</v>
      </c>
      <c r="G157">
        <v>0</v>
      </c>
      <c r="H157">
        <v>1025.4000000000001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0.1</v>
      </c>
      <c r="O157">
        <v>162.69999999999999</v>
      </c>
      <c r="P157">
        <v>-2.4</v>
      </c>
      <c r="Q157">
        <v>-1.5</v>
      </c>
      <c r="R157" s="54">
        <v>0.102777777777778</v>
      </c>
      <c r="T157" s="93"/>
      <c r="U157" s="96"/>
      <c r="V157" s="92" t="str">
        <f t="shared" si="4"/>
        <v/>
      </c>
      <c r="W157" s="96"/>
      <c r="X157" s="93"/>
      <c r="Z157" s="5"/>
      <c r="AA157"/>
      <c r="AC157" s="375"/>
      <c r="AD157" s="54">
        <v>0.102777777777778</v>
      </c>
      <c r="AL157" s="364">
        <v>-1.1000000000000001</v>
      </c>
      <c r="AM157" s="5">
        <v>94</v>
      </c>
      <c r="AN157" s="5">
        <v>-2</v>
      </c>
      <c r="AO157" s="363">
        <v>-1.1000000000000001</v>
      </c>
      <c r="AP157" s="5">
        <v>4.3</v>
      </c>
      <c r="AQ157" s="5">
        <v>5.8</v>
      </c>
      <c r="AR157" s="5">
        <v>1024.0999999999999</v>
      </c>
      <c r="AS157" s="5">
        <v>0</v>
      </c>
      <c r="AT157" s="5">
        <v>0</v>
      </c>
      <c r="AU157" s="5">
        <v>0</v>
      </c>
      <c r="AV157" s="5">
        <v>0</v>
      </c>
      <c r="AW157" s="5">
        <v>0</v>
      </c>
      <c r="AX157">
        <v>0.1</v>
      </c>
      <c r="AY157">
        <v>162.69999999999999</v>
      </c>
      <c r="AZ157">
        <v>-2.1</v>
      </c>
      <c r="BA157">
        <v>-1.5</v>
      </c>
      <c r="BB157" s="55">
        <v>0.102777777777778</v>
      </c>
    </row>
    <row r="158" spans="2:54" x14ac:dyDescent="0.25">
      <c r="B158">
        <v>-1.1000000000000001</v>
      </c>
      <c r="C158">
        <v>94</v>
      </c>
      <c r="D158">
        <v>-2</v>
      </c>
      <c r="E158">
        <v>-1.1000000000000001</v>
      </c>
      <c r="F158">
        <v>1.8</v>
      </c>
      <c r="G158">
        <v>2.2000000000000002</v>
      </c>
      <c r="H158">
        <v>1025.2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0.1</v>
      </c>
      <c r="O158">
        <v>162.69999999999999</v>
      </c>
      <c r="P158">
        <v>-2.2999999999999998</v>
      </c>
      <c r="Q158">
        <v>-1.5</v>
      </c>
      <c r="R158" s="54">
        <v>0.10347222222222199</v>
      </c>
      <c r="T158" s="93"/>
      <c r="U158" s="96"/>
      <c r="V158" s="92" t="str">
        <f t="shared" si="4"/>
        <v/>
      </c>
      <c r="W158" s="96"/>
      <c r="X158" s="93"/>
      <c r="Z158" s="55"/>
      <c r="AA158"/>
      <c r="AC158" s="375"/>
      <c r="AD158" s="54">
        <v>0.10347222222222199</v>
      </c>
      <c r="AL158" s="364">
        <v>-1.1000000000000001</v>
      </c>
      <c r="AM158" s="5">
        <v>94</v>
      </c>
      <c r="AN158" s="5">
        <v>-2</v>
      </c>
      <c r="AO158" s="363">
        <v>-1.1000000000000001</v>
      </c>
      <c r="AP158" s="5">
        <v>2.9</v>
      </c>
      <c r="AQ158" s="5">
        <v>4.3</v>
      </c>
      <c r="AR158" s="5">
        <v>1024.2</v>
      </c>
      <c r="AS158" s="5">
        <v>0</v>
      </c>
      <c r="AT158" s="5">
        <v>0</v>
      </c>
      <c r="AU158" s="5">
        <v>0</v>
      </c>
      <c r="AV158" s="5">
        <v>0</v>
      </c>
      <c r="AW158" s="5">
        <v>0</v>
      </c>
      <c r="AX158">
        <v>0.1</v>
      </c>
      <c r="AY158">
        <v>162.69999999999999</v>
      </c>
      <c r="AZ158">
        <v>-2.2000000000000002</v>
      </c>
      <c r="BA158">
        <v>-1.5</v>
      </c>
      <c r="BB158" s="55">
        <v>0.10347222222222199</v>
      </c>
    </row>
    <row r="159" spans="2:54" x14ac:dyDescent="0.25">
      <c r="B159">
        <v>-1.1000000000000001</v>
      </c>
      <c r="C159">
        <v>94</v>
      </c>
      <c r="D159">
        <v>-2</v>
      </c>
      <c r="E159">
        <v>-1.1000000000000001</v>
      </c>
      <c r="F159">
        <v>2.2000000000000002</v>
      </c>
      <c r="G159">
        <v>2.2000000000000002</v>
      </c>
      <c r="H159">
        <v>1025.5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0.1</v>
      </c>
      <c r="O159">
        <v>162.69999999999999</v>
      </c>
      <c r="P159">
        <v>-2.2999999999999998</v>
      </c>
      <c r="Q159">
        <v>-1.5</v>
      </c>
      <c r="R159" s="54">
        <v>0.104166666666667</v>
      </c>
      <c r="T159" s="93"/>
      <c r="U159" s="96"/>
      <c r="V159" s="92" t="str">
        <f t="shared" si="4"/>
        <v/>
      </c>
      <c r="W159" s="96"/>
      <c r="X159" s="93"/>
      <c r="Z159" s="5"/>
      <c r="AA159"/>
      <c r="AC159" s="375"/>
      <c r="AD159" s="54">
        <v>0.104166666666667</v>
      </c>
      <c r="AL159" s="364">
        <v>-1.1000000000000001</v>
      </c>
      <c r="AM159" s="5">
        <v>94</v>
      </c>
      <c r="AN159" s="5">
        <v>-2</v>
      </c>
      <c r="AO159" s="363">
        <v>-1.1000000000000001</v>
      </c>
      <c r="AP159" s="5">
        <v>4</v>
      </c>
      <c r="AQ159" s="5">
        <v>5.8</v>
      </c>
      <c r="AR159" s="5">
        <v>1024.4000000000001</v>
      </c>
      <c r="AS159" s="5">
        <v>0</v>
      </c>
      <c r="AT159" s="5">
        <v>0</v>
      </c>
      <c r="AU159" s="5">
        <v>0</v>
      </c>
      <c r="AV159" s="5">
        <v>0</v>
      </c>
      <c r="AW159" s="5">
        <v>0</v>
      </c>
      <c r="AX159">
        <v>0.1</v>
      </c>
      <c r="AY159">
        <v>162.69999999999999</v>
      </c>
      <c r="AZ159">
        <v>-2.1</v>
      </c>
      <c r="BA159">
        <v>-1.5</v>
      </c>
      <c r="BB159" s="55">
        <v>0.104166666666667</v>
      </c>
    </row>
    <row r="160" spans="2:54" x14ac:dyDescent="0.25">
      <c r="B160">
        <v>-1</v>
      </c>
      <c r="C160">
        <v>94</v>
      </c>
      <c r="D160">
        <v>-1.9</v>
      </c>
      <c r="E160">
        <v>-1</v>
      </c>
      <c r="F160">
        <v>0</v>
      </c>
      <c r="G160">
        <v>0</v>
      </c>
      <c r="H160">
        <v>1025.3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0.1</v>
      </c>
      <c r="O160">
        <v>162.69999999999999</v>
      </c>
      <c r="P160">
        <v>-2.2999999999999998</v>
      </c>
      <c r="Q160">
        <v>-1.5</v>
      </c>
      <c r="R160" s="54">
        <v>0.104861111111111</v>
      </c>
      <c r="T160" s="93"/>
      <c r="U160" s="96"/>
      <c r="V160" s="92" t="str">
        <f t="shared" si="4"/>
        <v/>
      </c>
      <c r="W160" s="96"/>
      <c r="X160" s="93"/>
      <c r="Z160" s="5"/>
      <c r="AA160"/>
      <c r="AC160" s="375"/>
      <c r="AD160" s="54">
        <v>0.104861111111111</v>
      </c>
      <c r="AL160" s="364">
        <v>-1</v>
      </c>
      <c r="AM160" s="5">
        <v>94</v>
      </c>
      <c r="AN160" s="5">
        <v>-1.9</v>
      </c>
      <c r="AO160" s="363">
        <v>-1</v>
      </c>
      <c r="AP160" s="5">
        <v>4</v>
      </c>
      <c r="AQ160" s="5">
        <v>5.4</v>
      </c>
      <c r="AR160" s="5">
        <v>1024.4000000000001</v>
      </c>
      <c r="AS160" s="5">
        <v>0</v>
      </c>
      <c r="AT160" s="5">
        <v>0</v>
      </c>
      <c r="AU160" s="5">
        <v>0</v>
      </c>
      <c r="AV160" s="5">
        <v>0</v>
      </c>
      <c r="AW160" s="5">
        <v>0</v>
      </c>
      <c r="AX160">
        <v>0.1</v>
      </c>
      <c r="AY160">
        <v>162.69999999999999</v>
      </c>
      <c r="AZ160">
        <v>-2.1</v>
      </c>
      <c r="BA160">
        <v>-1.5</v>
      </c>
      <c r="BB160" s="55">
        <v>0.104861111111111</v>
      </c>
    </row>
    <row r="161" spans="2:54" x14ac:dyDescent="0.25">
      <c r="B161">
        <v>-1</v>
      </c>
      <c r="C161">
        <v>94</v>
      </c>
      <c r="D161">
        <v>-1.9</v>
      </c>
      <c r="E161">
        <v>-1</v>
      </c>
      <c r="F161">
        <v>0</v>
      </c>
      <c r="G161">
        <v>0</v>
      </c>
      <c r="H161">
        <v>1025.5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0.1</v>
      </c>
      <c r="O161">
        <v>162.69999999999999</v>
      </c>
      <c r="P161">
        <v>-2.2999999999999998</v>
      </c>
      <c r="Q161">
        <v>-1.5</v>
      </c>
      <c r="R161" s="54">
        <v>0.105555555555556</v>
      </c>
      <c r="T161" s="93"/>
      <c r="U161" s="96"/>
      <c r="V161" s="92" t="str">
        <f t="shared" si="4"/>
        <v/>
      </c>
      <c r="W161" s="96"/>
      <c r="X161" s="93"/>
      <c r="Z161" s="5"/>
      <c r="AA161"/>
      <c r="AC161" s="375"/>
      <c r="AD161" s="54">
        <v>0.105555555555556</v>
      </c>
      <c r="AL161" s="364">
        <v>-1</v>
      </c>
      <c r="AM161" s="5">
        <v>94</v>
      </c>
      <c r="AN161" s="5">
        <v>-1.9</v>
      </c>
      <c r="AO161" s="363">
        <v>-1</v>
      </c>
      <c r="AP161" s="5">
        <v>4.3</v>
      </c>
      <c r="AQ161" s="5">
        <v>5.4</v>
      </c>
      <c r="AR161" s="5">
        <v>1024.3</v>
      </c>
      <c r="AS161" s="5">
        <v>0</v>
      </c>
      <c r="AT161" s="5">
        <v>0</v>
      </c>
      <c r="AU161" s="5">
        <v>0</v>
      </c>
      <c r="AV161" s="5">
        <v>0</v>
      </c>
      <c r="AW161" s="5">
        <v>0</v>
      </c>
      <c r="AX161">
        <v>0.1</v>
      </c>
      <c r="AY161">
        <v>162.69999999999999</v>
      </c>
      <c r="AZ161">
        <v>-2.1</v>
      </c>
      <c r="BA161">
        <v>-1.5</v>
      </c>
      <c r="BB161" s="55">
        <v>0.105555555555556</v>
      </c>
    </row>
    <row r="162" spans="2:54" x14ac:dyDescent="0.25">
      <c r="B162">
        <v>-1.1000000000000001</v>
      </c>
      <c r="C162">
        <v>94</v>
      </c>
      <c r="D162">
        <v>-2</v>
      </c>
      <c r="E162">
        <v>-1.1000000000000001</v>
      </c>
      <c r="F162">
        <v>0</v>
      </c>
      <c r="G162">
        <v>0</v>
      </c>
      <c r="H162">
        <v>1025.3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0.1</v>
      </c>
      <c r="O162">
        <v>162.69999999999999</v>
      </c>
      <c r="P162">
        <v>-2.2999999999999998</v>
      </c>
      <c r="Q162">
        <v>-1.5</v>
      </c>
      <c r="R162" s="54">
        <v>0.10625</v>
      </c>
      <c r="T162" s="93"/>
      <c r="U162" s="96"/>
      <c r="V162" s="92" t="str">
        <f t="shared" si="4"/>
        <v/>
      </c>
      <c r="W162" s="96"/>
      <c r="X162" s="93"/>
      <c r="Z162" s="5"/>
      <c r="AA162"/>
      <c r="AC162" s="375"/>
      <c r="AD162" s="54">
        <v>0.10625</v>
      </c>
      <c r="AL162" s="364">
        <v>-1.1000000000000001</v>
      </c>
      <c r="AM162" s="5">
        <v>94</v>
      </c>
      <c r="AN162" s="5">
        <v>-2</v>
      </c>
      <c r="AO162" s="363">
        <v>-1.1000000000000001</v>
      </c>
      <c r="AP162" s="5">
        <v>2.9</v>
      </c>
      <c r="AQ162" s="5">
        <v>3.6</v>
      </c>
      <c r="AR162" s="5">
        <v>1024.2</v>
      </c>
      <c r="AS162" s="5">
        <v>0</v>
      </c>
      <c r="AT162" s="5">
        <v>0</v>
      </c>
      <c r="AU162" s="5">
        <v>0</v>
      </c>
      <c r="AV162" s="5">
        <v>0</v>
      </c>
      <c r="AW162" s="5">
        <v>0</v>
      </c>
      <c r="AX162">
        <v>0.1</v>
      </c>
      <c r="AY162">
        <v>162.69999999999999</v>
      </c>
      <c r="AZ162">
        <v>-2.1</v>
      </c>
      <c r="BA162">
        <v>-1.5</v>
      </c>
      <c r="BB162" s="55">
        <v>0.10625</v>
      </c>
    </row>
    <row r="163" spans="2:54" x14ac:dyDescent="0.25">
      <c r="B163">
        <v>-1.1000000000000001</v>
      </c>
      <c r="C163">
        <v>94</v>
      </c>
      <c r="D163">
        <v>-2</v>
      </c>
      <c r="E163">
        <v>-1.1000000000000001</v>
      </c>
      <c r="F163">
        <v>1.8</v>
      </c>
      <c r="G163">
        <v>2.2000000000000002</v>
      </c>
      <c r="H163">
        <v>1025.3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0.1</v>
      </c>
      <c r="O163">
        <v>162.69999999999999</v>
      </c>
      <c r="P163">
        <v>-2.2999999999999998</v>
      </c>
      <c r="Q163">
        <v>-1.5</v>
      </c>
      <c r="R163" s="54">
        <v>0.106944444444444</v>
      </c>
      <c r="T163" s="93"/>
      <c r="U163" s="96"/>
      <c r="V163" s="92" t="str">
        <f t="shared" si="4"/>
        <v/>
      </c>
      <c r="W163" s="96"/>
      <c r="X163" s="93"/>
      <c r="Z163" s="5"/>
      <c r="AA163"/>
      <c r="AC163" s="375"/>
      <c r="AD163" s="54">
        <v>0.106944444444444</v>
      </c>
      <c r="AL163" s="364">
        <v>-1.1000000000000001</v>
      </c>
      <c r="AM163" s="5">
        <v>94</v>
      </c>
      <c r="AN163" s="5">
        <v>-2</v>
      </c>
      <c r="AO163" s="363">
        <v>-1.1000000000000001</v>
      </c>
      <c r="AP163" s="5">
        <v>2.9</v>
      </c>
      <c r="AQ163" s="5">
        <v>4</v>
      </c>
      <c r="AR163" s="5">
        <v>1024.0999999999999</v>
      </c>
      <c r="AS163" s="5">
        <v>0</v>
      </c>
      <c r="AT163" s="5">
        <v>0</v>
      </c>
      <c r="AU163" s="5">
        <v>0</v>
      </c>
      <c r="AV163" s="5">
        <v>0</v>
      </c>
      <c r="AW163" s="5">
        <v>0</v>
      </c>
      <c r="AX163">
        <v>0.1</v>
      </c>
      <c r="AY163">
        <v>162.69999999999999</v>
      </c>
      <c r="AZ163">
        <v>-2.1</v>
      </c>
      <c r="BA163">
        <v>-1.5</v>
      </c>
      <c r="BB163" s="55">
        <v>0.106944444444444</v>
      </c>
    </row>
    <row r="164" spans="2:54" x14ac:dyDescent="0.25">
      <c r="B164">
        <v>-1.1000000000000001</v>
      </c>
      <c r="C164">
        <v>94</v>
      </c>
      <c r="D164">
        <v>-2</v>
      </c>
      <c r="E164">
        <v>-1.1000000000000001</v>
      </c>
      <c r="F164">
        <v>0</v>
      </c>
      <c r="G164">
        <v>0</v>
      </c>
      <c r="H164">
        <v>1025.3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0.1</v>
      </c>
      <c r="O164">
        <v>162.69999999999999</v>
      </c>
      <c r="P164">
        <v>-2.2999999999999998</v>
      </c>
      <c r="Q164">
        <v>-1.5</v>
      </c>
      <c r="R164" s="54">
        <v>0.10763888888888901</v>
      </c>
      <c r="T164" s="93"/>
      <c r="U164" s="96"/>
      <c r="V164" s="92" t="str">
        <f t="shared" si="4"/>
        <v/>
      </c>
      <c r="W164" s="96"/>
      <c r="X164" s="93"/>
      <c r="Z164" s="5"/>
      <c r="AA164"/>
      <c r="AC164" s="375"/>
      <c r="AD164" s="54">
        <v>0.10763888888888901</v>
      </c>
      <c r="AL164" s="364">
        <v>-1.1000000000000001</v>
      </c>
      <c r="AM164" s="5">
        <v>94</v>
      </c>
      <c r="AN164" s="5">
        <v>-2</v>
      </c>
      <c r="AO164" s="363">
        <v>-1.1000000000000001</v>
      </c>
      <c r="AP164" s="5">
        <v>3.2</v>
      </c>
      <c r="AQ164" s="5">
        <v>3.6</v>
      </c>
      <c r="AR164" s="5">
        <v>1024.2</v>
      </c>
      <c r="AS164" s="5">
        <v>0</v>
      </c>
      <c r="AT164" s="5">
        <v>0</v>
      </c>
      <c r="AU164" s="5">
        <v>0</v>
      </c>
      <c r="AV164" s="5">
        <v>0</v>
      </c>
      <c r="AW164" s="5">
        <v>0</v>
      </c>
      <c r="AX164">
        <v>0.1</v>
      </c>
      <c r="AY164">
        <v>162.69999999999999</v>
      </c>
      <c r="AZ164">
        <v>-2.1</v>
      </c>
      <c r="BA164">
        <v>-1.5</v>
      </c>
      <c r="BB164" s="55">
        <v>0.10763888888888901</v>
      </c>
    </row>
    <row r="165" spans="2:54" x14ac:dyDescent="0.25">
      <c r="B165">
        <v>-1.1000000000000001</v>
      </c>
      <c r="C165">
        <v>94</v>
      </c>
      <c r="D165">
        <v>-2</v>
      </c>
      <c r="E165">
        <v>-1.1000000000000001</v>
      </c>
      <c r="F165">
        <v>0</v>
      </c>
      <c r="G165">
        <v>0</v>
      </c>
      <c r="H165">
        <v>1025.4000000000001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0.1</v>
      </c>
      <c r="O165">
        <v>162.69999999999999</v>
      </c>
      <c r="P165">
        <v>-2.2999999999999998</v>
      </c>
      <c r="Q165">
        <v>-1.5</v>
      </c>
      <c r="R165" s="54">
        <v>0.108333333333333</v>
      </c>
      <c r="T165" s="93"/>
      <c r="U165" s="96"/>
      <c r="V165" s="92" t="str">
        <f t="shared" si="4"/>
        <v/>
      </c>
      <c r="W165" s="96"/>
      <c r="X165" s="93"/>
      <c r="Z165" s="5"/>
      <c r="AA165"/>
      <c r="AC165" s="375"/>
      <c r="AD165" s="54">
        <v>0.108333333333333</v>
      </c>
      <c r="AL165" s="364">
        <v>-1.1000000000000001</v>
      </c>
      <c r="AM165" s="5">
        <v>94</v>
      </c>
      <c r="AN165" s="5">
        <v>-2</v>
      </c>
      <c r="AO165" s="363">
        <v>-1.1000000000000001</v>
      </c>
      <c r="AP165" s="5">
        <v>2.2000000000000002</v>
      </c>
      <c r="AQ165" s="5">
        <v>2.5</v>
      </c>
      <c r="AR165" s="5">
        <v>1024.2</v>
      </c>
      <c r="AS165" s="5">
        <v>0</v>
      </c>
      <c r="AT165" s="5">
        <v>0</v>
      </c>
      <c r="AU165" s="5">
        <v>0</v>
      </c>
      <c r="AV165" s="5">
        <v>0</v>
      </c>
      <c r="AW165" s="5">
        <v>0</v>
      </c>
      <c r="AX165">
        <v>0.1</v>
      </c>
      <c r="AY165">
        <v>162.69999999999999</v>
      </c>
      <c r="AZ165">
        <v>-2.1</v>
      </c>
      <c r="BA165">
        <v>-1.5</v>
      </c>
      <c r="BB165" s="55">
        <v>0.108333333333333</v>
      </c>
    </row>
    <row r="166" spans="2:54" x14ac:dyDescent="0.25">
      <c r="B166">
        <v>-1.1000000000000001</v>
      </c>
      <c r="C166">
        <v>94</v>
      </c>
      <c r="D166">
        <v>-2</v>
      </c>
      <c r="E166">
        <v>-1.1000000000000001</v>
      </c>
      <c r="F166">
        <v>1.8</v>
      </c>
      <c r="G166">
        <v>2.2000000000000002</v>
      </c>
      <c r="H166">
        <v>1025.5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0.1</v>
      </c>
      <c r="O166">
        <v>162.69999999999999</v>
      </c>
      <c r="P166">
        <v>-2.2999999999999998</v>
      </c>
      <c r="Q166">
        <v>-1.5</v>
      </c>
      <c r="R166" s="54">
        <v>0.109027777777778</v>
      </c>
      <c r="T166" s="93"/>
      <c r="U166" s="96"/>
      <c r="V166" s="92" t="str">
        <f t="shared" si="4"/>
        <v/>
      </c>
      <c r="W166" s="96"/>
      <c r="X166" s="93"/>
      <c r="Z166" s="5"/>
      <c r="AA166"/>
      <c r="AC166" s="375"/>
      <c r="AD166" s="54">
        <v>0.109027777777778</v>
      </c>
      <c r="AL166" s="364">
        <v>-1.1000000000000001</v>
      </c>
      <c r="AM166" s="5">
        <v>94</v>
      </c>
      <c r="AN166" s="5">
        <v>-2</v>
      </c>
      <c r="AO166" s="363">
        <v>-1.1000000000000001</v>
      </c>
      <c r="AP166" s="5">
        <v>3.6</v>
      </c>
      <c r="AQ166" s="5">
        <v>3.6</v>
      </c>
      <c r="AR166" s="5">
        <v>1024.3</v>
      </c>
      <c r="AS166" s="5">
        <v>0</v>
      </c>
      <c r="AT166" s="5">
        <v>0</v>
      </c>
      <c r="AU166" s="5">
        <v>0</v>
      </c>
      <c r="AV166" s="5">
        <v>0</v>
      </c>
      <c r="AW166" s="5">
        <v>0</v>
      </c>
      <c r="AX166">
        <v>0.1</v>
      </c>
      <c r="AY166">
        <v>162.69999999999999</v>
      </c>
      <c r="AZ166">
        <v>-2.1</v>
      </c>
      <c r="BA166">
        <v>-1.5</v>
      </c>
      <c r="BB166" s="55">
        <v>0.109027777777778</v>
      </c>
    </row>
    <row r="167" spans="2:54" x14ac:dyDescent="0.25">
      <c r="B167">
        <v>-1.1000000000000001</v>
      </c>
      <c r="C167">
        <v>94</v>
      </c>
      <c r="D167">
        <v>-2</v>
      </c>
      <c r="E167">
        <v>-1.1000000000000001</v>
      </c>
      <c r="F167">
        <v>0</v>
      </c>
      <c r="G167">
        <v>0</v>
      </c>
      <c r="H167">
        <v>1025.4000000000001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0.1</v>
      </c>
      <c r="O167">
        <v>162.69999999999999</v>
      </c>
      <c r="P167">
        <v>-2.2999999999999998</v>
      </c>
      <c r="Q167">
        <v>-1.5</v>
      </c>
      <c r="R167" s="54">
        <v>0.109722222222222</v>
      </c>
      <c r="T167" s="93"/>
      <c r="U167" s="96"/>
      <c r="V167" s="92" t="str">
        <f t="shared" si="4"/>
        <v/>
      </c>
      <c r="W167" s="96"/>
      <c r="X167" s="93"/>
      <c r="Z167" s="5"/>
      <c r="AA167"/>
      <c r="AC167" s="375"/>
      <c r="AD167" s="54">
        <v>0.109722222222222</v>
      </c>
      <c r="AL167" s="364">
        <v>-1.1000000000000001</v>
      </c>
      <c r="AM167" s="5">
        <v>94</v>
      </c>
      <c r="AN167" s="5">
        <v>-2</v>
      </c>
      <c r="AO167" s="363">
        <v>-1.1000000000000001</v>
      </c>
      <c r="AP167" s="5">
        <v>3.6</v>
      </c>
      <c r="AQ167" s="5">
        <v>4.7</v>
      </c>
      <c r="AR167" s="5">
        <v>1024</v>
      </c>
      <c r="AS167" s="5">
        <v>0</v>
      </c>
      <c r="AT167" s="5">
        <v>0</v>
      </c>
      <c r="AU167" s="5">
        <v>0</v>
      </c>
      <c r="AV167" s="5">
        <v>0</v>
      </c>
      <c r="AW167" s="5">
        <v>0</v>
      </c>
      <c r="AX167">
        <v>0.1</v>
      </c>
      <c r="AY167">
        <v>162.69999999999999</v>
      </c>
      <c r="AZ167">
        <v>-2</v>
      </c>
      <c r="BA167">
        <v>-1.5</v>
      </c>
      <c r="BB167" s="55">
        <v>0.109722222222222</v>
      </c>
    </row>
    <row r="168" spans="2:54" x14ac:dyDescent="0.25">
      <c r="B168">
        <v>-1.1000000000000001</v>
      </c>
      <c r="C168">
        <v>94</v>
      </c>
      <c r="D168">
        <v>-2</v>
      </c>
      <c r="E168">
        <v>-1.1000000000000001</v>
      </c>
      <c r="F168">
        <v>0</v>
      </c>
      <c r="G168">
        <v>0</v>
      </c>
      <c r="H168">
        <v>1025.3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0.1</v>
      </c>
      <c r="O168">
        <v>162.69999999999999</v>
      </c>
      <c r="P168">
        <v>-2.2999999999999998</v>
      </c>
      <c r="Q168">
        <v>-1.5</v>
      </c>
      <c r="R168" s="54">
        <v>0.110416666666667</v>
      </c>
      <c r="T168" s="93"/>
      <c r="U168" s="96"/>
      <c r="V168" s="92" t="str">
        <f t="shared" si="4"/>
        <v/>
      </c>
      <c r="W168" s="96"/>
      <c r="X168" s="93"/>
      <c r="Z168" s="5"/>
      <c r="AA168"/>
      <c r="AC168" s="375"/>
      <c r="AD168" s="54">
        <v>0.110416666666667</v>
      </c>
      <c r="AL168" s="364">
        <v>-1.1000000000000001</v>
      </c>
      <c r="AM168" s="5">
        <v>94</v>
      </c>
      <c r="AN168" s="5">
        <v>-2</v>
      </c>
      <c r="AO168" s="363">
        <v>-1.1000000000000001</v>
      </c>
      <c r="AP168" s="5">
        <v>2.9</v>
      </c>
      <c r="AQ168" s="5">
        <v>3.6</v>
      </c>
      <c r="AR168" s="5">
        <v>1024.0999999999999</v>
      </c>
      <c r="AS168" s="5">
        <v>0</v>
      </c>
      <c r="AT168" s="5">
        <v>0</v>
      </c>
      <c r="AU168" s="5">
        <v>0</v>
      </c>
      <c r="AV168" s="5">
        <v>0</v>
      </c>
      <c r="AW168" s="5">
        <v>0</v>
      </c>
      <c r="AX168">
        <v>0.1</v>
      </c>
      <c r="AY168">
        <v>162.69999999999999</v>
      </c>
      <c r="AZ168">
        <v>-2.1</v>
      </c>
      <c r="BA168">
        <v>-1.5</v>
      </c>
      <c r="BB168" s="55">
        <v>0.110416666666667</v>
      </c>
    </row>
    <row r="169" spans="2:54" x14ac:dyDescent="0.25">
      <c r="B169">
        <v>-1.1000000000000001</v>
      </c>
      <c r="C169">
        <v>94</v>
      </c>
      <c r="D169">
        <v>-2</v>
      </c>
      <c r="E169">
        <v>-1.1000000000000001</v>
      </c>
      <c r="F169">
        <v>0</v>
      </c>
      <c r="G169">
        <v>1.8</v>
      </c>
      <c r="H169">
        <v>1025.4000000000001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0.1</v>
      </c>
      <c r="O169">
        <v>162.69999999999999</v>
      </c>
      <c r="P169">
        <v>-2.2999999999999998</v>
      </c>
      <c r="Q169">
        <v>-1.5</v>
      </c>
      <c r="R169" s="54">
        <v>0.11111111111111099</v>
      </c>
      <c r="T169" s="93"/>
      <c r="U169" s="96"/>
      <c r="V169" s="92" t="str">
        <f t="shared" si="4"/>
        <v/>
      </c>
      <c r="W169" s="96"/>
      <c r="X169" s="93"/>
      <c r="Z169" s="5"/>
      <c r="AA169"/>
      <c r="AC169" s="375"/>
      <c r="AD169" s="54">
        <v>0.11111111111111099</v>
      </c>
      <c r="AL169" s="364">
        <v>-1.1000000000000001</v>
      </c>
      <c r="AM169" s="5">
        <v>94</v>
      </c>
      <c r="AN169" s="5">
        <v>-2</v>
      </c>
      <c r="AO169" s="363">
        <v>-1.1000000000000001</v>
      </c>
      <c r="AP169" s="5">
        <v>3.2</v>
      </c>
      <c r="AQ169" s="5">
        <v>3.6</v>
      </c>
      <c r="AR169" s="5">
        <v>1024.2</v>
      </c>
      <c r="AS169" s="5">
        <v>0</v>
      </c>
      <c r="AT169" s="5">
        <v>0</v>
      </c>
      <c r="AU169" s="5">
        <v>0</v>
      </c>
      <c r="AV169" s="5">
        <v>0</v>
      </c>
      <c r="AW169" s="5">
        <v>0</v>
      </c>
      <c r="AX169">
        <v>0.1</v>
      </c>
      <c r="AY169">
        <v>162.69999999999999</v>
      </c>
      <c r="AZ169">
        <v>-2.1</v>
      </c>
      <c r="BA169">
        <v>-1.5</v>
      </c>
      <c r="BB169" s="55">
        <v>0.11111111111111099</v>
      </c>
    </row>
    <row r="170" spans="2:54" x14ac:dyDescent="0.25">
      <c r="B170">
        <v>-1.1000000000000001</v>
      </c>
      <c r="C170">
        <v>94</v>
      </c>
      <c r="D170">
        <v>-2</v>
      </c>
      <c r="E170">
        <v>-3</v>
      </c>
      <c r="F170">
        <v>0</v>
      </c>
      <c r="G170">
        <v>1.8</v>
      </c>
      <c r="H170">
        <v>1025.3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0.1</v>
      </c>
      <c r="O170">
        <v>162.69999999999999</v>
      </c>
      <c r="P170">
        <v>-2.2999999999999998</v>
      </c>
      <c r="Q170">
        <v>-1.5</v>
      </c>
      <c r="R170" s="54">
        <v>0.111805555555556</v>
      </c>
      <c r="T170" s="93"/>
      <c r="U170" s="96"/>
      <c r="V170" s="92" t="str">
        <f t="shared" si="4"/>
        <v/>
      </c>
      <c r="W170" s="96"/>
      <c r="X170" s="93"/>
      <c r="Z170" s="5"/>
      <c r="AA170"/>
      <c r="AC170" s="375"/>
      <c r="AD170" s="54">
        <v>0.111805555555556</v>
      </c>
      <c r="AL170" s="364">
        <v>-1.1000000000000001</v>
      </c>
      <c r="AM170" s="5">
        <v>94</v>
      </c>
      <c r="AN170" s="5">
        <v>-2</v>
      </c>
      <c r="AO170" s="363">
        <v>-3</v>
      </c>
      <c r="AP170" s="5">
        <v>5.4</v>
      </c>
      <c r="AQ170" s="5">
        <v>6.5</v>
      </c>
      <c r="AR170" s="5">
        <v>1024.0999999999999</v>
      </c>
      <c r="AS170" s="5">
        <v>0</v>
      </c>
      <c r="AT170" s="5">
        <v>0</v>
      </c>
      <c r="AU170" s="5">
        <v>0</v>
      </c>
      <c r="AV170" s="5">
        <v>0</v>
      </c>
      <c r="AW170" s="5">
        <v>0</v>
      </c>
      <c r="AX170">
        <v>0.1</v>
      </c>
      <c r="AY170">
        <v>162.69999999999999</v>
      </c>
      <c r="AZ170">
        <v>-2.1</v>
      </c>
      <c r="BA170">
        <v>-1.5</v>
      </c>
      <c r="BB170" s="55">
        <v>0.111805555555556</v>
      </c>
    </row>
    <row r="171" spans="2:54" x14ac:dyDescent="0.25">
      <c r="B171">
        <v>-1.1000000000000001</v>
      </c>
      <c r="C171">
        <v>94</v>
      </c>
      <c r="D171">
        <v>-2</v>
      </c>
      <c r="E171">
        <v>-1.1000000000000001</v>
      </c>
      <c r="F171">
        <v>0</v>
      </c>
      <c r="G171">
        <v>1.8</v>
      </c>
      <c r="H171">
        <v>1025.4000000000001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0.1</v>
      </c>
      <c r="O171">
        <v>162.69999999999999</v>
      </c>
      <c r="P171">
        <v>-2.2999999999999998</v>
      </c>
      <c r="Q171">
        <v>-1.5</v>
      </c>
      <c r="R171" s="54">
        <v>0.1125</v>
      </c>
      <c r="T171" s="93"/>
      <c r="U171" s="96"/>
      <c r="V171" s="92" t="str">
        <f t="shared" si="4"/>
        <v/>
      </c>
      <c r="W171" s="96"/>
      <c r="X171" s="93"/>
      <c r="Z171" s="5"/>
      <c r="AA171"/>
      <c r="AC171" s="375"/>
      <c r="AD171" s="54">
        <v>0.1125</v>
      </c>
      <c r="AL171" s="364">
        <v>-1.1000000000000001</v>
      </c>
      <c r="AM171" s="5">
        <v>94</v>
      </c>
      <c r="AN171" s="5">
        <v>-2</v>
      </c>
      <c r="AO171" s="363">
        <v>-1.1000000000000001</v>
      </c>
      <c r="AP171" s="5">
        <v>3.2</v>
      </c>
      <c r="AQ171" s="5">
        <v>3.2</v>
      </c>
      <c r="AR171" s="5">
        <v>1024.0999999999999</v>
      </c>
      <c r="AS171" s="5">
        <v>0</v>
      </c>
      <c r="AT171" s="5">
        <v>0</v>
      </c>
      <c r="AU171" s="5">
        <v>0</v>
      </c>
      <c r="AV171" s="5">
        <v>0</v>
      </c>
      <c r="AW171" s="5">
        <v>0</v>
      </c>
      <c r="AX171">
        <v>0.1</v>
      </c>
      <c r="AY171">
        <v>162.69999999999999</v>
      </c>
      <c r="AZ171">
        <v>-2.1</v>
      </c>
      <c r="BA171">
        <v>-1.5</v>
      </c>
      <c r="BB171" s="55">
        <v>0.1125</v>
      </c>
    </row>
    <row r="172" spans="2:54" x14ac:dyDescent="0.25">
      <c r="B172">
        <v>-1.2</v>
      </c>
      <c r="C172">
        <v>94</v>
      </c>
      <c r="D172">
        <v>-2.1</v>
      </c>
      <c r="E172">
        <v>-1.2</v>
      </c>
      <c r="F172">
        <v>2.5</v>
      </c>
      <c r="G172">
        <v>2.9</v>
      </c>
      <c r="H172">
        <v>1025.3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0.1</v>
      </c>
      <c r="O172">
        <v>162.69999999999999</v>
      </c>
      <c r="P172">
        <v>-2.2999999999999998</v>
      </c>
      <c r="Q172">
        <v>-1.5</v>
      </c>
      <c r="R172" s="54">
        <v>0.113194444444444</v>
      </c>
      <c r="T172" s="93"/>
      <c r="U172" s="96"/>
      <c r="V172" s="92" t="str">
        <f t="shared" si="4"/>
        <v/>
      </c>
      <c r="W172" s="96"/>
      <c r="X172" s="93"/>
      <c r="Z172" s="5"/>
      <c r="AA172"/>
      <c r="AC172" s="375"/>
      <c r="AD172" s="54">
        <v>0.113194444444444</v>
      </c>
      <c r="AL172" s="364">
        <v>-1.2</v>
      </c>
      <c r="AM172" s="5">
        <v>94</v>
      </c>
      <c r="AN172" s="5">
        <v>-2.1</v>
      </c>
      <c r="AO172" s="363">
        <v>-1.2</v>
      </c>
      <c r="AP172" s="5">
        <v>2.5</v>
      </c>
      <c r="AQ172" s="5">
        <v>4</v>
      </c>
      <c r="AR172" s="5">
        <v>1024.2</v>
      </c>
      <c r="AS172" s="5">
        <v>0</v>
      </c>
      <c r="AT172" s="5">
        <v>0</v>
      </c>
      <c r="AU172" s="5">
        <v>0</v>
      </c>
      <c r="AV172" s="5">
        <v>0</v>
      </c>
      <c r="AW172" s="5">
        <v>0</v>
      </c>
      <c r="AX172">
        <v>0.1</v>
      </c>
      <c r="AY172">
        <v>162.69999999999999</v>
      </c>
      <c r="AZ172">
        <v>-2.1</v>
      </c>
      <c r="BA172">
        <v>-1.5</v>
      </c>
      <c r="BB172" s="55">
        <v>0.113194444444444</v>
      </c>
    </row>
    <row r="173" spans="2:54" x14ac:dyDescent="0.25">
      <c r="B173">
        <v>-1.2</v>
      </c>
      <c r="C173">
        <v>94</v>
      </c>
      <c r="D173">
        <v>-2.1</v>
      </c>
      <c r="E173">
        <v>-1.2</v>
      </c>
      <c r="F173">
        <v>1.8</v>
      </c>
      <c r="G173">
        <v>2.2000000000000002</v>
      </c>
      <c r="H173">
        <v>1025.0999999999999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0.1</v>
      </c>
      <c r="O173">
        <v>162.69999999999999</v>
      </c>
      <c r="P173">
        <v>-2.2999999999999998</v>
      </c>
      <c r="Q173">
        <v>-1.5</v>
      </c>
      <c r="R173" s="54">
        <v>0.113888888888889</v>
      </c>
      <c r="T173" s="93"/>
      <c r="U173" s="96"/>
      <c r="V173" s="92" t="str">
        <f t="shared" si="4"/>
        <v/>
      </c>
      <c r="W173" s="96"/>
      <c r="X173" s="93"/>
      <c r="Z173" s="5"/>
      <c r="AA173"/>
      <c r="AC173" s="375"/>
      <c r="AD173" s="54">
        <v>0.113888888888889</v>
      </c>
      <c r="AL173" s="364">
        <v>-1.2</v>
      </c>
      <c r="AM173" s="5">
        <v>94</v>
      </c>
      <c r="AN173" s="5">
        <v>-2.1</v>
      </c>
      <c r="AO173" s="363">
        <v>-1.2</v>
      </c>
      <c r="AP173" s="5">
        <v>2.9</v>
      </c>
      <c r="AQ173" s="5">
        <v>5.4</v>
      </c>
      <c r="AR173" s="5">
        <v>1024.2</v>
      </c>
      <c r="AS173" s="5">
        <v>0</v>
      </c>
      <c r="AT173" s="5">
        <v>0</v>
      </c>
      <c r="AU173" s="5">
        <v>0</v>
      </c>
      <c r="AV173" s="5">
        <v>0</v>
      </c>
      <c r="AW173" s="5">
        <v>0</v>
      </c>
      <c r="AX173">
        <v>0.1</v>
      </c>
      <c r="AY173">
        <v>162.69999999999999</v>
      </c>
      <c r="AZ173">
        <v>-2.1</v>
      </c>
      <c r="BA173">
        <v>-1.5</v>
      </c>
      <c r="BB173" s="55">
        <v>0.113888888888889</v>
      </c>
    </row>
    <row r="174" spans="2:54" x14ac:dyDescent="0.25">
      <c r="B174">
        <v>-1.2</v>
      </c>
      <c r="C174">
        <v>94</v>
      </c>
      <c r="D174">
        <v>-2.1</v>
      </c>
      <c r="E174">
        <v>-1.2</v>
      </c>
      <c r="F174">
        <v>2.9</v>
      </c>
      <c r="G174">
        <v>2.9</v>
      </c>
      <c r="H174">
        <v>1025.4000000000001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0.1</v>
      </c>
      <c r="O174">
        <v>162.69999999999999</v>
      </c>
      <c r="P174">
        <v>-2.2999999999999998</v>
      </c>
      <c r="Q174">
        <v>-1.5</v>
      </c>
      <c r="R174" s="54">
        <v>0.114583333333333</v>
      </c>
      <c r="T174" s="93"/>
      <c r="U174" s="96"/>
      <c r="V174" s="92" t="str">
        <f t="shared" si="4"/>
        <v/>
      </c>
      <c r="W174" s="96"/>
      <c r="X174" s="93"/>
      <c r="Z174" s="5"/>
      <c r="AA174"/>
      <c r="AC174" s="375"/>
      <c r="AD174" s="54">
        <v>0.114583333333333</v>
      </c>
      <c r="AL174" s="364">
        <v>-1.2</v>
      </c>
      <c r="AM174" s="5">
        <v>94</v>
      </c>
      <c r="AN174" s="5">
        <v>-2.1</v>
      </c>
      <c r="AO174" s="363">
        <v>-1.2</v>
      </c>
      <c r="AP174" s="5">
        <v>2.2000000000000002</v>
      </c>
      <c r="AQ174" s="5">
        <v>3.2</v>
      </c>
      <c r="AR174" s="5">
        <v>1024.2</v>
      </c>
      <c r="AS174" s="5">
        <v>0</v>
      </c>
      <c r="AT174" s="5">
        <v>0</v>
      </c>
      <c r="AU174" s="5">
        <v>0</v>
      </c>
      <c r="AV174" s="5">
        <v>0</v>
      </c>
      <c r="AW174" s="5">
        <v>0</v>
      </c>
      <c r="AX174">
        <v>0.1</v>
      </c>
      <c r="AY174">
        <v>162.69999999999999</v>
      </c>
      <c r="AZ174">
        <v>-2.1</v>
      </c>
      <c r="BA174">
        <v>-1.5</v>
      </c>
      <c r="BB174" s="55">
        <v>0.114583333333333</v>
      </c>
    </row>
    <row r="175" spans="2:54" x14ac:dyDescent="0.25">
      <c r="B175">
        <v>-1.2</v>
      </c>
      <c r="C175">
        <v>94</v>
      </c>
      <c r="D175">
        <v>-2.1</v>
      </c>
      <c r="E175">
        <v>-1.2</v>
      </c>
      <c r="F175">
        <v>0</v>
      </c>
      <c r="G175">
        <v>3.6</v>
      </c>
      <c r="H175">
        <v>1025.2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0.1</v>
      </c>
      <c r="O175">
        <v>162.69999999999999</v>
      </c>
      <c r="P175">
        <v>-2.2999999999999998</v>
      </c>
      <c r="Q175">
        <v>-1.5</v>
      </c>
      <c r="R175" s="54">
        <v>0.11527777777777801</v>
      </c>
      <c r="T175" s="93"/>
      <c r="U175" s="96"/>
      <c r="V175" s="92" t="str">
        <f t="shared" si="4"/>
        <v/>
      </c>
      <c r="W175" s="96"/>
      <c r="X175" s="93"/>
      <c r="Z175" s="5"/>
      <c r="AA175"/>
      <c r="AC175" s="375"/>
      <c r="AD175" s="54">
        <v>0.11527777777777801</v>
      </c>
      <c r="AL175" s="364">
        <v>-1.2</v>
      </c>
      <c r="AM175" s="5">
        <v>94</v>
      </c>
      <c r="AN175" s="5">
        <v>-2.1</v>
      </c>
      <c r="AO175" s="363">
        <v>-1.2</v>
      </c>
      <c r="AP175" s="5">
        <v>2.9</v>
      </c>
      <c r="AQ175" s="5">
        <v>4.3</v>
      </c>
      <c r="AR175" s="5">
        <v>1024.2</v>
      </c>
      <c r="AS175" s="5">
        <v>0</v>
      </c>
      <c r="AT175" s="5">
        <v>0</v>
      </c>
      <c r="AU175" s="5">
        <v>0</v>
      </c>
      <c r="AV175" s="5">
        <v>0</v>
      </c>
      <c r="AW175" s="5">
        <v>0</v>
      </c>
      <c r="AX175">
        <v>0.1</v>
      </c>
      <c r="AY175">
        <v>162.69999999999999</v>
      </c>
      <c r="AZ175">
        <v>-2.1</v>
      </c>
      <c r="BA175">
        <v>-1.5</v>
      </c>
      <c r="BB175" s="55">
        <v>0.11527777777777801</v>
      </c>
    </row>
    <row r="176" spans="2:54" x14ac:dyDescent="0.25">
      <c r="B176">
        <v>-1.2</v>
      </c>
      <c r="C176">
        <v>94</v>
      </c>
      <c r="D176">
        <v>-2.1</v>
      </c>
      <c r="E176">
        <v>-1.2</v>
      </c>
      <c r="F176">
        <v>0</v>
      </c>
      <c r="G176">
        <v>1.8</v>
      </c>
      <c r="H176">
        <v>1025.3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0.1</v>
      </c>
      <c r="O176">
        <v>162.69999999999999</v>
      </c>
      <c r="P176">
        <v>-2.2999999999999998</v>
      </c>
      <c r="Q176">
        <v>-1.5</v>
      </c>
      <c r="R176" s="54">
        <v>0.115972222222222</v>
      </c>
      <c r="T176" s="93"/>
      <c r="U176" s="96"/>
      <c r="V176" s="92" t="str">
        <f t="shared" si="4"/>
        <v/>
      </c>
      <c r="W176" s="96"/>
      <c r="X176" s="93"/>
      <c r="Z176" s="5"/>
      <c r="AA176"/>
      <c r="AC176" s="375"/>
      <c r="AD176" s="54">
        <v>0.115972222222222</v>
      </c>
      <c r="AL176" s="364">
        <v>-1.2</v>
      </c>
      <c r="AM176" s="5">
        <v>94</v>
      </c>
      <c r="AN176" s="5">
        <v>-2.1</v>
      </c>
      <c r="AO176" s="363">
        <v>-1.2</v>
      </c>
      <c r="AP176" s="5">
        <v>4</v>
      </c>
      <c r="AQ176" s="5">
        <v>4.3</v>
      </c>
      <c r="AR176" s="5">
        <v>1024.2</v>
      </c>
      <c r="AS176" s="5">
        <v>0</v>
      </c>
      <c r="AT176" s="5">
        <v>0</v>
      </c>
      <c r="AU176" s="5">
        <v>0</v>
      </c>
      <c r="AV176" s="5">
        <v>0</v>
      </c>
      <c r="AW176" s="5">
        <v>0</v>
      </c>
      <c r="AX176">
        <v>0.1</v>
      </c>
      <c r="AY176">
        <v>162.69999999999999</v>
      </c>
      <c r="AZ176">
        <v>-2.1</v>
      </c>
      <c r="BA176">
        <v>-1.6</v>
      </c>
      <c r="BB176" s="55">
        <v>0.115972222222222</v>
      </c>
    </row>
    <row r="177" spans="2:54" x14ac:dyDescent="0.25">
      <c r="B177">
        <v>-1.2</v>
      </c>
      <c r="C177">
        <v>94</v>
      </c>
      <c r="D177">
        <v>-2.1</v>
      </c>
      <c r="E177">
        <v>-1.2</v>
      </c>
      <c r="F177">
        <v>2.9</v>
      </c>
      <c r="G177">
        <v>2.9</v>
      </c>
      <c r="H177">
        <v>1025.4000000000001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0.1</v>
      </c>
      <c r="O177">
        <v>162.69999999999999</v>
      </c>
      <c r="P177">
        <v>-2.2000000000000002</v>
      </c>
      <c r="Q177">
        <v>-1.5</v>
      </c>
      <c r="R177" s="54">
        <v>0.116666666666667</v>
      </c>
      <c r="T177" s="93"/>
      <c r="U177" s="96"/>
      <c r="V177" s="92" t="str">
        <f t="shared" si="4"/>
        <v/>
      </c>
      <c r="W177" s="96"/>
      <c r="X177" s="93"/>
      <c r="Z177" s="5"/>
      <c r="AA177"/>
      <c r="AC177" s="375"/>
      <c r="AD177" s="54">
        <v>0.116666666666667</v>
      </c>
      <c r="AL177" s="364">
        <v>-1.2</v>
      </c>
      <c r="AM177" s="5">
        <v>94</v>
      </c>
      <c r="AN177" s="5">
        <v>-2.1</v>
      </c>
      <c r="AO177" s="363">
        <v>-1.2</v>
      </c>
      <c r="AP177" s="5">
        <v>1.8</v>
      </c>
      <c r="AQ177" s="5">
        <v>3.2</v>
      </c>
      <c r="AR177" s="5">
        <v>1024.2</v>
      </c>
      <c r="AS177" s="5">
        <v>0</v>
      </c>
      <c r="AT177" s="5">
        <v>0</v>
      </c>
      <c r="AU177" s="5">
        <v>0</v>
      </c>
      <c r="AV177" s="5">
        <v>0</v>
      </c>
      <c r="AW177" s="5">
        <v>0</v>
      </c>
      <c r="AX177">
        <v>0.1</v>
      </c>
      <c r="AY177">
        <v>162.69999999999999</v>
      </c>
      <c r="AZ177">
        <v>-2.1</v>
      </c>
      <c r="BA177">
        <v>-1.6</v>
      </c>
      <c r="BB177" s="55">
        <v>0.116666666666667</v>
      </c>
    </row>
    <row r="178" spans="2:54" x14ac:dyDescent="0.25">
      <c r="B178">
        <v>-1.2</v>
      </c>
      <c r="C178">
        <v>94</v>
      </c>
      <c r="D178">
        <v>-2.1</v>
      </c>
      <c r="E178">
        <v>-1.2</v>
      </c>
      <c r="F178">
        <v>0</v>
      </c>
      <c r="G178">
        <v>1.8</v>
      </c>
      <c r="H178">
        <v>1025.3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0.1</v>
      </c>
      <c r="O178">
        <v>162.69999999999999</v>
      </c>
      <c r="P178">
        <v>-2.2999999999999998</v>
      </c>
      <c r="Q178">
        <v>-1.5</v>
      </c>
      <c r="R178" s="54">
        <v>0.117361111111111</v>
      </c>
      <c r="T178" s="93"/>
      <c r="U178" s="96"/>
      <c r="V178" s="92" t="str">
        <f t="shared" si="4"/>
        <v/>
      </c>
      <c r="W178" s="96"/>
      <c r="X178" s="93"/>
      <c r="Z178" s="5"/>
      <c r="AA178"/>
      <c r="AC178" s="375"/>
      <c r="AD178" s="54">
        <v>0.117361111111111</v>
      </c>
      <c r="AL178" s="364">
        <v>-1.2</v>
      </c>
      <c r="AM178" s="5">
        <v>94</v>
      </c>
      <c r="AN178" s="5">
        <v>-2.1</v>
      </c>
      <c r="AO178" s="363">
        <v>-1.2</v>
      </c>
      <c r="AP178" s="5">
        <v>2.2000000000000002</v>
      </c>
      <c r="AQ178" s="5">
        <v>4</v>
      </c>
      <c r="AR178" s="5">
        <v>1024.3</v>
      </c>
      <c r="AS178" s="5">
        <v>0</v>
      </c>
      <c r="AT178" s="5">
        <v>0</v>
      </c>
      <c r="AU178" s="5">
        <v>0</v>
      </c>
      <c r="AV178" s="5">
        <v>0</v>
      </c>
      <c r="AW178" s="5">
        <v>0</v>
      </c>
      <c r="AX178">
        <v>0.1</v>
      </c>
      <c r="AY178">
        <v>162.69999999999999</v>
      </c>
      <c r="AZ178">
        <v>-2.1</v>
      </c>
      <c r="BA178">
        <v>-1.6</v>
      </c>
      <c r="BB178" s="55">
        <v>0.117361111111111</v>
      </c>
    </row>
    <row r="179" spans="2:54" x14ac:dyDescent="0.25">
      <c r="B179">
        <v>-1.2</v>
      </c>
      <c r="C179">
        <v>94</v>
      </c>
      <c r="D179">
        <v>-2.1</v>
      </c>
      <c r="E179">
        <v>-1.2</v>
      </c>
      <c r="F179">
        <v>0</v>
      </c>
      <c r="G179">
        <v>2.5</v>
      </c>
      <c r="H179">
        <v>1025.4000000000001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0.1</v>
      </c>
      <c r="O179">
        <v>162.69999999999999</v>
      </c>
      <c r="P179">
        <v>-2.2999999999999998</v>
      </c>
      <c r="Q179">
        <v>-1.5</v>
      </c>
      <c r="R179" s="54">
        <v>0.118055555555556</v>
      </c>
      <c r="T179" s="93"/>
      <c r="U179" s="96"/>
      <c r="V179" s="92" t="str">
        <f t="shared" si="4"/>
        <v/>
      </c>
      <c r="W179" s="96"/>
      <c r="X179" s="93"/>
      <c r="Z179" s="5"/>
      <c r="AA179"/>
      <c r="AC179" s="375"/>
      <c r="AD179" s="54">
        <v>0.118055555555556</v>
      </c>
      <c r="AL179" s="364">
        <v>-1.2</v>
      </c>
      <c r="AM179" s="5">
        <v>94</v>
      </c>
      <c r="AN179" s="5">
        <v>-2.1</v>
      </c>
      <c r="AO179" s="363">
        <v>-1.2</v>
      </c>
      <c r="AP179" s="5">
        <v>4</v>
      </c>
      <c r="AQ179" s="5">
        <v>4</v>
      </c>
      <c r="AR179" s="5">
        <v>1024.3</v>
      </c>
      <c r="AS179" s="5">
        <v>0</v>
      </c>
      <c r="AT179" s="5">
        <v>0</v>
      </c>
      <c r="AU179" s="5">
        <v>0</v>
      </c>
      <c r="AV179" s="5">
        <v>0</v>
      </c>
      <c r="AW179" s="5">
        <v>0</v>
      </c>
      <c r="AX179">
        <v>0.1</v>
      </c>
      <c r="AY179">
        <v>162.69999999999999</v>
      </c>
      <c r="AZ179">
        <v>-2.1</v>
      </c>
      <c r="BA179">
        <v>-1.6</v>
      </c>
      <c r="BB179" s="55">
        <v>0.118055555555556</v>
      </c>
    </row>
    <row r="180" spans="2:54" x14ac:dyDescent="0.25">
      <c r="B180">
        <v>-1.2</v>
      </c>
      <c r="C180">
        <v>94</v>
      </c>
      <c r="D180">
        <v>-2.1</v>
      </c>
      <c r="E180">
        <v>-1.2</v>
      </c>
      <c r="F180">
        <v>0</v>
      </c>
      <c r="G180">
        <v>2.5</v>
      </c>
      <c r="H180">
        <v>1025.4000000000001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0.1</v>
      </c>
      <c r="O180">
        <v>162.69999999999999</v>
      </c>
      <c r="P180">
        <v>-2.2000000000000002</v>
      </c>
      <c r="Q180">
        <v>-1.5</v>
      </c>
      <c r="R180" s="54">
        <v>0.11874999999999999</v>
      </c>
      <c r="T180" s="93"/>
      <c r="U180" s="96"/>
      <c r="V180" s="92" t="str">
        <f t="shared" si="4"/>
        <v/>
      </c>
      <c r="W180" s="96"/>
      <c r="X180" s="93"/>
      <c r="Z180" s="5"/>
      <c r="AA180"/>
      <c r="AC180" s="375"/>
      <c r="AD180" s="54">
        <v>0.11874999999999999</v>
      </c>
      <c r="AL180" s="364">
        <v>-1.2</v>
      </c>
      <c r="AM180" s="5">
        <v>94</v>
      </c>
      <c r="AN180" s="5">
        <v>-2.1</v>
      </c>
      <c r="AO180" s="363">
        <v>-1.2</v>
      </c>
      <c r="AP180" s="5">
        <v>3.2</v>
      </c>
      <c r="AQ180" s="5">
        <v>4</v>
      </c>
      <c r="AR180" s="5">
        <v>1024.2</v>
      </c>
      <c r="AS180" s="5">
        <v>0</v>
      </c>
      <c r="AT180" s="5">
        <v>0</v>
      </c>
      <c r="AU180" s="5">
        <v>0</v>
      </c>
      <c r="AV180" s="5">
        <v>0</v>
      </c>
      <c r="AW180" s="5">
        <v>0</v>
      </c>
      <c r="AX180">
        <v>0.1</v>
      </c>
      <c r="AY180">
        <v>162.69999999999999</v>
      </c>
      <c r="AZ180">
        <v>-2.1</v>
      </c>
      <c r="BA180">
        <v>-1.6</v>
      </c>
      <c r="BB180" s="55">
        <v>0.11874999999999999</v>
      </c>
    </row>
    <row r="181" spans="2:54" x14ac:dyDescent="0.25">
      <c r="B181">
        <v>-1.2</v>
      </c>
      <c r="C181">
        <v>94</v>
      </c>
      <c r="D181">
        <v>-2.1</v>
      </c>
      <c r="E181">
        <v>-1.2</v>
      </c>
      <c r="F181">
        <v>0</v>
      </c>
      <c r="G181">
        <v>2.5</v>
      </c>
      <c r="H181">
        <v>1025.5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0.1</v>
      </c>
      <c r="O181">
        <v>162.69999999999999</v>
      </c>
      <c r="P181">
        <v>-2.2000000000000002</v>
      </c>
      <c r="Q181">
        <v>-1.5</v>
      </c>
      <c r="R181" s="54">
        <v>0.11944444444444401</v>
      </c>
      <c r="T181" s="93"/>
      <c r="U181" s="96"/>
      <c r="V181" s="92" t="str">
        <f t="shared" si="4"/>
        <v/>
      </c>
      <c r="W181" s="96"/>
      <c r="X181" s="93"/>
      <c r="Z181" s="5"/>
      <c r="AA181"/>
      <c r="AC181" s="375"/>
      <c r="AD181" s="54">
        <v>0.11944444444444401</v>
      </c>
      <c r="AL181" s="364">
        <v>-1.2</v>
      </c>
      <c r="AM181" s="5">
        <v>94</v>
      </c>
      <c r="AN181" s="5">
        <v>-2.1</v>
      </c>
      <c r="AO181" s="363">
        <v>-1.2</v>
      </c>
      <c r="AP181" s="5">
        <v>0</v>
      </c>
      <c r="AQ181" s="5">
        <v>2.9</v>
      </c>
      <c r="AR181" s="5">
        <v>1024.0999999999999</v>
      </c>
      <c r="AS181" s="5">
        <v>0</v>
      </c>
      <c r="AT181" s="5">
        <v>0</v>
      </c>
      <c r="AU181" s="5">
        <v>0</v>
      </c>
      <c r="AV181" s="5">
        <v>0</v>
      </c>
      <c r="AW181" s="5">
        <v>0</v>
      </c>
      <c r="AX181">
        <v>0.1</v>
      </c>
      <c r="AY181">
        <v>162.69999999999999</v>
      </c>
      <c r="AZ181">
        <v>-2.2000000000000002</v>
      </c>
      <c r="BA181">
        <v>-1.6</v>
      </c>
      <c r="BB181" s="55">
        <v>0.11944444444444401</v>
      </c>
    </row>
    <row r="182" spans="2:54" x14ac:dyDescent="0.25">
      <c r="B182">
        <v>-1.2</v>
      </c>
      <c r="C182">
        <v>94</v>
      </c>
      <c r="D182">
        <v>-2.1</v>
      </c>
      <c r="E182">
        <v>-1.2</v>
      </c>
      <c r="F182">
        <v>1.8</v>
      </c>
      <c r="G182">
        <v>2.5</v>
      </c>
      <c r="H182">
        <v>1025.4000000000001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0.1</v>
      </c>
      <c r="O182">
        <v>162.69999999999999</v>
      </c>
      <c r="P182">
        <v>-2.2000000000000002</v>
      </c>
      <c r="Q182">
        <v>-1.4</v>
      </c>
      <c r="R182" s="54">
        <v>0.120138888888889</v>
      </c>
      <c r="T182" s="93"/>
      <c r="U182" s="96"/>
      <c r="V182" s="92" t="str">
        <f t="shared" si="4"/>
        <v/>
      </c>
      <c r="W182" s="96"/>
      <c r="X182" s="93"/>
      <c r="Z182" s="5"/>
      <c r="AA182"/>
      <c r="AC182" s="375"/>
      <c r="AD182" s="54">
        <v>0.120138888888889</v>
      </c>
      <c r="AL182" s="364">
        <v>-1.2</v>
      </c>
      <c r="AM182" s="5">
        <v>94</v>
      </c>
      <c r="AN182" s="5">
        <v>-2.1</v>
      </c>
      <c r="AO182" s="363">
        <v>-1.2</v>
      </c>
      <c r="AP182" s="5">
        <v>0</v>
      </c>
      <c r="AQ182" s="5">
        <v>1.8</v>
      </c>
      <c r="AR182" s="5">
        <v>1024.0999999999999</v>
      </c>
      <c r="AS182" s="5">
        <v>0</v>
      </c>
      <c r="AT182" s="5">
        <v>0</v>
      </c>
      <c r="AU182" s="5">
        <v>0</v>
      </c>
      <c r="AV182" s="5">
        <v>0</v>
      </c>
      <c r="AW182" s="5">
        <v>0</v>
      </c>
      <c r="AX182">
        <v>0.1</v>
      </c>
      <c r="AY182">
        <v>162.69999999999999</v>
      </c>
      <c r="AZ182">
        <v>-2.2000000000000002</v>
      </c>
      <c r="BA182">
        <v>-1.6</v>
      </c>
      <c r="BB182" s="55">
        <v>0.120138888888889</v>
      </c>
    </row>
    <row r="183" spans="2:54" x14ac:dyDescent="0.25">
      <c r="B183">
        <v>-1.2</v>
      </c>
      <c r="C183">
        <v>94</v>
      </c>
      <c r="D183">
        <v>-2.1</v>
      </c>
      <c r="E183">
        <v>-1.2</v>
      </c>
      <c r="F183">
        <v>2.2000000000000002</v>
      </c>
      <c r="G183">
        <v>2.5</v>
      </c>
      <c r="H183">
        <v>1025.3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0.1</v>
      </c>
      <c r="O183">
        <v>162.69999999999999</v>
      </c>
      <c r="P183">
        <v>-2.2000000000000002</v>
      </c>
      <c r="Q183">
        <v>-1.4</v>
      </c>
      <c r="R183" s="54">
        <v>0.120833333333333</v>
      </c>
      <c r="T183" s="93"/>
      <c r="U183" s="96"/>
      <c r="V183" s="92" t="str">
        <f t="shared" si="4"/>
        <v/>
      </c>
      <c r="W183" s="96"/>
      <c r="X183" s="422"/>
      <c r="Z183" s="5"/>
      <c r="AA183"/>
      <c r="AC183" s="375"/>
      <c r="AD183" s="54">
        <v>0.120833333333333</v>
      </c>
      <c r="AL183" s="364">
        <v>-1.2</v>
      </c>
      <c r="AM183" s="5">
        <v>94</v>
      </c>
      <c r="AN183" s="5">
        <v>-2.1</v>
      </c>
      <c r="AO183" s="363">
        <v>-1.2</v>
      </c>
      <c r="AP183" s="5">
        <v>0</v>
      </c>
      <c r="AQ183" s="5">
        <v>3.6</v>
      </c>
      <c r="AR183" s="5">
        <v>1024</v>
      </c>
      <c r="AS183" s="5">
        <v>0</v>
      </c>
      <c r="AT183" s="5">
        <v>0</v>
      </c>
      <c r="AU183" s="5">
        <v>0</v>
      </c>
      <c r="AV183" s="5">
        <v>0</v>
      </c>
      <c r="AW183" s="5">
        <v>0</v>
      </c>
      <c r="AX183">
        <v>0.1</v>
      </c>
      <c r="AY183">
        <v>162.69999999999999</v>
      </c>
      <c r="AZ183">
        <v>-2.2000000000000002</v>
      </c>
      <c r="BA183">
        <v>-1.6</v>
      </c>
      <c r="BB183" s="55">
        <v>0.120833333333333</v>
      </c>
    </row>
    <row r="184" spans="2:54" x14ac:dyDescent="0.25">
      <c r="B184">
        <v>-1.2</v>
      </c>
      <c r="C184">
        <v>94</v>
      </c>
      <c r="D184">
        <v>-2.1</v>
      </c>
      <c r="E184">
        <v>-1.2</v>
      </c>
      <c r="F184">
        <v>3.2</v>
      </c>
      <c r="G184">
        <v>4.3</v>
      </c>
      <c r="H184">
        <v>1025.4000000000001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0.1</v>
      </c>
      <c r="O184">
        <v>162.69999999999999</v>
      </c>
      <c r="P184">
        <v>-2.2000000000000002</v>
      </c>
      <c r="Q184">
        <v>-1.5</v>
      </c>
      <c r="R184" s="54">
        <v>0.121527777777778</v>
      </c>
      <c r="T184" s="93"/>
      <c r="U184" s="96"/>
      <c r="V184" s="92" t="str">
        <f t="shared" si="4"/>
        <v/>
      </c>
      <c r="W184" s="96"/>
      <c r="X184" s="93"/>
      <c r="Z184" s="5"/>
      <c r="AA184"/>
      <c r="AC184" s="375"/>
      <c r="AD184" s="54">
        <v>0.121527777777778</v>
      </c>
      <c r="AL184" s="364">
        <v>-1.2</v>
      </c>
      <c r="AM184" s="5">
        <v>94</v>
      </c>
      <c r="AN184" s="5">
        <v>-2.1</v>
      </c>
      <c r="AO184" s="363">
        <v>-1.2</v>
      </c>
      <c r="AP184" s="5">
        <v>2.5</v>
      </c>
      <c r="AQ184" s="5">
        <v>3.6</v>
      </c>
      <c r="AR184" s="5">
        <v>1024.2</v>
      </c>
      <c r="AS184" s="5">
        <v>0</v>
      </c>
      <c r="AT184" s="5">
        <v>0</v>
      </c>
      <c r="AU184" s="5">
        <v>0</v>
      </c>
      <c r="AV184" s="5">
        <v>0</v>
      </c>
      <c r="AW184" s="5">
        <v>0</v>
      </c>
      <c r="AX184">
        <v>0.1</v>
      </c>
      <c r="AY184">
        <v>162.69999999999999</v>
      </c>
      <c r="AZ184">
        <v>-2.2000000000000002</v>
      </c>
      <c r="BA184">
        <v>-1.6</v>
      </c>
      <c r="BB184" s="55">
        <v>0.121527777777778</v>
      </c>
    </row>
    <row r="185" spans="2:54" x14ac:dyDescent="0.25">
      <c r="B185">
        <v>-1.3</v>
      </c>
      <c r="C185">
        <v>94</v>
      </c>
      <c r="D185">
        <v>-2.2000000000000002</v>
      </c>
      <c r="E185">
        <v>-1.3</v>
      </c>
      <c r="F185">
        <v>1.8</v>
      </c>
      <c r="G185">
        <v>2.2000000000000002</v>
      </c>
      <c r="H185">
        <v>1025.4000000000001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0.1</v>
      </c>
      <c r="O185">
        <v>162.69999999999999</v>
      </c>
      <c r="P185">
        <v>-2.2000000000000002</v>
      </c>
      <c r="Q185">
        <v>-1.4</v>
      </c>
      <c r="R185" s="54">
        <v>0.122222222222222</v>
      </c>
      <c r="T185" s="93"/>
      <c r="U185" s="96"/>
      <c r="V185" s="92" t="str">
        <f t="shared" si="4"/>
        <v/>
      </c>
      <c r="W185" s="96"/>
      <c r="X185" s="93"/>
      <c r="Z185" s="5"/>
      <c r="AA185"/>
      <c r="AC185" s="375"/>
      <c r="AD185" s="54">
        <v>0.122222222222222</v>
      </c>
      <c r="AL185" s="364">
        <v>-1.3</v>
      </c>
      <c r="AM185" s="5">
        <v>94</v>
      </c>
      <c r="AN185" s="5">
        <v>-2.2000000000000002</v>
      </c>
      <c r="AO185" s="363">
        <v>-1.3</v>
      </c>
      <c r="AP185" s="5">
        <v>2.2000000000000002</v>
      </c>
      <c r="AQ185" s="5">
        <v>2.5</v>
      </c>
      <c r="AR185" s="5">
        <v>1024.2</v>
      </c>
      <c r="AS185" s="5">
        <v>0</v>
      </c>
      <c r="AT185" s="5">
        <v>0</v>
      </c>
      <c r="AU185" s="5">
        <v>0</v>
      </c>
      <c r="AV185" s="5">
        <v>0</v>
      </c>
      <c r="AW185" s="5">
        <v>0</v>
      </c>
      <c r="AX185">
        <v>0.1</v>
      </c>
      <c r="AY185">
        <v>162.69999999999999</v>
      </c>
      <c r="AZ185">
        <v>-2.2000000000000002</v>
      </c>
      <c r="BA185">
        <v>-1.7</v>
      </c>
      <c r="BB185" s="55">
        <v>0.122222222222222</v>
      </c>
    </row>
    <row r="186" spans="2:54" x14ac:dyDescent="0.25">
      <c r="B186">
        <v>-1.3</v>
      </c>
      <c r="C186">
        <v>94</v>
      </c>
      <c r="D186">
        <v>-2.2000000000000002</v>
      </c>
      <c r="E186">
        <v>-1.3</v>
      </c>
      <c r="F186">
        <v>0</v>
      </c>
      <c r="G186">
        <v>0</v>
      </c>
      <c r="H186">
        <v>1025.4000000000001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0.1</v>
      </c>
      <c r="O186">
        <v>162.69999999999999</v>
      </c>
      <c r="P186">
        <v>-2.2000000000000002</v>
      </c>
      <c r="Q186">
        <v>-1.4</v>
      </c>
      <c r="R186" s="54">
        <v>0.12291666666666699</v>
      </c>
      <c r="T186" s="93"/>
      <c r="U186" s="96"/>
      <c r="V186" s="92" t="str">
        <f t="shared" si="4"/>
        <v/>
      </c>
      <c r="W186" s="96"/>
      <c r="X186" s="93"/>
      <c r="Z186" s="5"/>
      <c r="AA186"/>
      <c r="AC186" s="375"/>
      <c r="AD186" s="54">
        <v>0.12291666666666699</v>
      </c>
      <c r="AL186" s="364">
        <v>-1.3</v>
      </c>
      <c r="AM186" s="5">
        <v>94</v>
      </c>
      <c r="AN186" s="5">
        <v>-2.2000000000000002</v>
      </c>
      <c r="AO186" s="363">
        <v>-1.3</v>
      </c>
      <c r="AP186" s="5">
        <v>2.9</v>
      </c>
      <c r="AQ186" s="5">
        <v>3.6</v>
      </c>
      <c r="AR186" s="5">
        <v>1024.0999999999999</v>
      </c>
      <c r="AS186" s="5">
        <v>0</v>
      </c>
      <c r="AT186" s="5">
        <v>0</v>
      </c>
      <c r="AU186" s="5">
        <v>0</v>
      </c>
      <c r="AV186" s="5">
        <v>0</v>
      </c>
      <c r="AW186" s="5">
        <v>0</v>
      </c>
      <c r="AX186">
        <v>0.1</v>
      </c>
      <c r="AY186">
        <v>162.69999999999999</v>
      </c>
      <c r="AZ186">
        <v>-2.2000000000000002</v>
      </c>
      <c r="BA186">
        <v>-1.7</v>
      </c>
      <c r="BB186" s="55">
        <v>0.12291666666666699</v>
      </c>
    </row>
    <row r="187" spans="2:54" x14ac:dyDescent="0.25">
      <c r="B187">
        <v>-1.3</v>
      </c>
      <c r="C187">
        <v>94</v>
      </c>
      <c r="D187">
        <v>-2.2000000000000002</v>
      </c>
      <c r="E187">
        <v>-1.3</v>
      </c>
      <c r="F187">
        <v>2.5</v>
      </c>
      <c r="G187">
        <v>2.9</v>
      </c>
      <c r="H187">
        <v>1025.3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0.1</v>
      </c>
      <c r="O187">
        <v>162.69999999999999</v>
      </c>
      <c r="P187">
        <v>-2.2000000000000002</v>
      </c>
      <c r="Q187">
        <v>-1.4</v>
      </c>
      <c r="R187" s="54">
        <v>0.12361111111111101</v>
      </c>
      <c r="T187" s="93"/>
      <c r="U187" s="96"/>
      <c r="V187" s="92" t="str">
        <f t="shared" si="4"/>
        <v/>
      </c>
      <c r="W187" s="96"/>
      <c r="X187" s="93"/>
      <c r="Z187" s="5"/>
      <c r="AA187"/>
      <c r="AC187" s="375"/>
      <c r="AD187" s="54">
        <v>0.12361111111111101</v>
      </c>
      <c r="AL187" s="364">
        <v>-1.3</v>
      </c>
      <c r="AM187" s="5">
        <v>94</v>
      </c>
      <c r="AN187" s="5">
        <v>-2.2000000000000002</v>
      </c>
      <c r="AO187" s="363">
        <v>-1.3</v>
      </c>
      <c r="AP187" s="5">
        <v>2.5</v>
      </c>
      <c r="AQ187" s="5">
        <v>3.6</v>
      </c>
      <c r="AR187" s="5">
        <v>1024.0999999999999</v>
      </c>
      <c r="AS187" s="5">
        <v>0</v>
      </c>
      <c r="AT187" s="5">
        <v>0</v>
      </c>
      <c r="AU187" s="5">
        <v>0</v>
      </c>
      <c r="AV187" s="5">
        <v>0</v>
      </c>
      <c r="AW187" s="5">
        <v>0</v>
      </c>
      <c r="AX187">
        <v>0.1</v>
      </c>
      <c r="AY187">
        <v>162.69999999999999</v>
      </c>
      <c r="AZ187">
        <v>-2.2000000000000002</v>
      </c>
      <c r="BA187">
        <v>-1.7</v>
      </c>
      <c r="BB187" s="55">
        <v>0.12361111111111101</v>
      </c>
    </row>
    <row r="188" spans="2:54" x14ac:dyDescent="0.25">
      <c r="B188">
        <v>-1.3</v>
      </c>
      <c r="C188">
        <v>94</v>
      </c>
      <c r="D188">
        <v>-2.2000000000000002</v>
      </c>
      <c r="E188">
        <v>-1.3</v>
      </c>
      <c r="F188">
        <v>0</v>
      </c>
      <c r="G188">
        <v>3.6</v>
      </c>
      <c r="H188">
        <v>1025.5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0.1</v>
      </c>
      <c r="O188">
        <v>162.69999999999999</v>
      </c>
      <c r="P188">
        <v>-2.2000000000000002</v>
      </c>
      <c r="Q188">
        <v>-1.4</v>
      </c>
      <c r="R188" s="54">
        <v>0.124305555555556</v>
      </c>
      <c r="T188" s="93"/>
      <c r="U188" s="96"/>
      <c r="V188" s="92" t="str">
        <f t="shared" si="4"/>
        <v/>
      </c>
      <c r="W188" s="96"/>
      <c r="X188" s="93"/>
      <c r="Z188" s="5"/>
      <c r="AA188"/>
      <c r="AC188" s="375"/>
      <c r="AD188" s="54">
        <v>0.124305555555556</v>
      </c>
      <c r="AL188" s="364">
        <v>-1.3</v>
      </c>
      <c r="AM188" s="5">
        <v>94</v>
      </c>
      <c r="AN188" s="5">
        <v>-2.2000000000000002</v>
      </c>
      <c r="AO188" s="363">
        <v>-1.3</v>
      </c>
      <c r="AP188" s="5">
        <v>2.9</v>
      </c>
      <c r="AQ188" s="5">
        <v>4.3</v>
      </c>
      <c r="AR188" s="5">
        <v>1024.3</v>
      </c>
      <c r="AS188" s="5">
        <v>0</v>
      </c>
      <c r="AT188" s="5">
        <v>0</v>
      </c>
      <c r="AU188" s="5">
        <v>0</v>
      </c>
      <c r="AV188" s="5">
        <v>0</v>
      </c>
      <c r="AW188" s="5">
        <v>0</v>
      </c>
      <c r="AX188">
        <v>0.1</v>
      </c>
      <c r="AY188">
        <v>162.69999999999999</v>
      </c>
      <c r="AZ188">
        <v>-2.2999999999999998</v>
      </c>
      <c r="BA188">
        <v>-1.7</v>
      </c>
      <c r="BB188" s="55">
        <v>0.124305555555556</v>
      </c>
    </row>
    <row r="189" spans="2:54" x14ac:dyDescent="0.25">
      <c r="B189">
        <v>-1.3</v>
      </c>
      <c r="C189">
        <v>94</v>
      </c>
      <c r="D189">
        <v>-2.2000000000000002</v>
      </c>
      <c r="E189">
        <v>-1.3</v>
      </c>
      <c r="F189">
        <v>0</v>
      </c>
      <c r="G189">
        <v>0</v>
      </c>
      <c r="H189">
        <v>1025.3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0.1</v>
      </c>
      <c r="O189">
        <v>162.69999999999999</v>
      </c>
      <c r="P189">
        <v>-2.2000000000000002</v>
      </c>
      <c r="Q189">
        <v>-1.4</v>
      </c>
      <c r="R189" s="54">
        <v>0.125</v>
      </c>
      <c r="T189" s="93"/>
      <c r="U189" s="96"/>
      <c r="V189" s="92" t="str">
        <f t="shared" si="4"/>
        <v/>
      </c>
      <c r="W189" s="96"/>
      <c r="X189" s="93"/>
      <c r="Z189" s="5"/>
      <c r="AA189"/>
      <c r="AC189" s="375"/>
      <c r="AD189" s="54">
        <v>0.125</v>
      </c>
      <c r="AL189" s="364">
        <v>-1.3</v>
      </c>
      <c r="AM189" s="5">
        <v>94</v>
      </c>
      <c r="AN189" s="5">
        <v>-2.2000000000000002</v>
      </c>
      <c r="AO189" s="363">
        <v>-1.3</v>
      </c>
      <c r="AP189" s="5">
        <v>2.2000000000000002</v>
      </c>
      <c r="AQ189" s="5">
        <v>2.5</v>
      </c>
      <c r="AR189" s="5">
        <v>1024.2</v>
      </c>
      <c r="AS189" s="5">
        <v>0</v>
      </c>
      <c r="AT189" s="5">
        <v>0</v>
      </c>
      <c r="AU189" s="5">
        <v>0</v>
      </c>
      <c r="AV189" s="5">
        <v>0</v>
      </c>
      <c r="AW189" s="5">
        <v>0</v>
      </c>
      <c r="AX189">
        <v>0.1</v>
      </c>
      <c r="AY189">
        <v>162.69999999999999</v>
      </c>
      <c r="AZ189">
        <v>-2.2999999999999998</v>
      </c>
      <c r="BA189">
        <v>-1.7</v>
      </c>
      <c r="BB189" s="55">
        <v>0.125</v>
      </c>
    </row>
    <row r="190" spans="2:54" x14ac:dyDescent="0.25">
      <c r="B190">
        <v>-1.3</v>
      </c>
      <c r="C190">
        <v>94</v>
      </c>
      <c r="D190">
        <v>-2.2000000000000002</v>
      </c>
      <c r="E190">
        <v>-1.3</v>
      </c>
      <c r="F190">
        <v>0</v>
      </c>
      <c r="G190">
        <v>0</v>
      </c>
      <c r="H190">
        <v>1025.4000000000001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0.1</v>
      </c>
      <c r="O190">
        <v>162.69999999999999</v>
      </c>
      <c r="P190">
        <v>-2.2000000000000002</v>
      </c>
      <c r="Q190">
        <v>-1.4</v>
      </c>
      <c r="R190" s="54">
        <v>0.125694444444444</v>
      </c>
      <c r="T190" s="93"/>
      <c r="U190" s="96"/>
      <c r="V190" s="92" t="str">
        <f t="shared" si="4"/>
        <v/>
      </c>
      <c r="W190" s="96"/>
      <c r="X190" s="93"/>
      <c r="Z190" s="5"/>
      <c r="AA190"/>
      <c r="AC190" s="375"/>
      <c r="AD190" s="54">
        <v>0.125694444444444</v>
      </c>
      <c r="AL190" s="364">
        <v>-1.3</v>
      </c>
      <c r="AM190" s="5">
        <v>94</v>
      </c>
      <c r="AN190" s="5">
        <v>-2.2000000000000002</v>
      </c>
      <c r="AO190" s="363">
        <v>-1.3</v>
      </c>
      <c r="AP190" s="5">
        <v>2.2000000000000002</v>
      </c>
      <c r="AQ190" s="5">
        <v>2.9</v>
      </c>
      <c r="AR190" s="5">
        <v>1024.2</v>
      </c>
      <c r="AS190" s="5">
        <v>0</v>
      </c>
      <c r="AT190" s="5">
        <v>0</v>
      </c>
      <c r="AU190" s="5">
        <v>0</v>
      </c>
      <c r="AV190" s="5">
        <v>0</v>
      </c>
      <c r="AW190" s="5">
        <v>0</v>
      </c>
      <c r="AX190">
        <v>0.1</v>
      </c>
      <c r="AY190">
        <v>162.69999999999999</v>
      </c>
      <c r="AZ190">
        <v>-2.2999999999999998</v>
      </c>
      <c r="BA190">
        <v>-1.8</v>
      </c>
      <c r="BB190" s="55">
        <v>0.125694444444444</v>
      </c>
    </row>
    <row r="191" spans="2:54" x14ac:dyDescent="0.25">
      <c r="B191">
        <v>-1.3</v>
      </c>
      <c r="C191">
        <v>94</v>
      </c>
      <c r="D191">
        <v>-2.2000000000000002</v>
      </c>
      <c r="E191">
        <v>-1.3</v>
      </c>
      <c r="F191">
        <v>0</v>
      </c>
      <c r="G191">
        <v>0</v>
      </c>
      <c r="H191">
        <v>1025.5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0.1</v>
      </c>
      <c r="O191">
        <v>162.69999999999999</v>
      </c>
      <c r="P191">
        <v>-2.2000000000000002</v>
      </c>
      <c r="Q191">
        <v>-1.4</v>
      </c>
      <c r="R191" s="54">
        <v>0.12638888888888899</v>
      </c>
      <c r="T191" s="93"/>
      <c r="U191" s="96"/>
      <c r="V191" s="92" t="str">
        <f t="shared" si="4"/>
        <v/>
      </c>
      <c r="W191" s="96"/>
      <c r="X191" s="93"/>
      <c r="Z191" s="5"/>
      <c r="AA191"/>
      <c r="AC191" s="375"/>
      <c r="AD191" s="54">
        <v>0.12638888888888899</v>
      </c>
      <c r="AL191" s="364">
        <v>-1.3</v>
      </c>
      <c r="AM191" s="5">
        <v>94</v>
      </c>
      <c r="AN191" s="5">
        <v>-2.2000000000000002</v>
      </c>
      <c r="AO191" s="363">
        <v>-1.3</v>
      </c>
      <c r="AP191" s="5">
        <v>4.3</v>
      </c>
      <c r="AQ191" s="5">
        <v>4.3</v>
      </c>
      <c r="AR191" s="5">
        <v>1024.2</v>
      </c>
      <c r="AS191" s="5">
        <v>0</v>
      </c>
      <c r="AT191" s="5">
        <v>0</v>
      </c>
      <c r="AU191" s="5">
        <v>0</v>
      </c>
      <c r="AV191" s="5">
        <v>0</v>
      </c>
      <c r="AW191" s="5">
        <v>0</v>
      </c>
      <c r="AX191">
        <v>0.1</v>
      </c>
      <c r="AY191">
        <v>162.69999999999999</v>
      </c>
      <c r="AZ191">
        <v>-2.2999999999999998</v>
      </c>
      <c r="BA191">
        <v>-1.8</v>
      </c>
      <c r="BB191" s="55">
        <v>0.12638888888888899</v>
      </c>
    </row>
    <row r="192" spans="2:54" x14ac:dyDescent="0.25">
      <c r="B192">
        <v>-1.3</v>
      </c>
      <c r="C192">
        <v>94</v>
      </c>
      <c r="D192">
        <v>-2.2000000000000002</v>
      </c>
      <c r="E192">
        <v>-1.3</v>
      </c>
      <c r="F192">
        <v>0</v>
      </c>
      <c r="G192">
        <v>0</v>
      </c>
      <c r="H192">
        <v>1025.4000000000001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0.1</v>
      </c>
      <c r="O192">
        <v>162.69999999999999</v>
      </c>
      <c r="P192">
        <v>-2.2000000000000002</v>
      </c>
      <c r="Q192">
        <v>-1.4</v>
      </c>
      <c r="R192" s="54">
        <v>0.12708333333333299</v>
      </c>
      <c r="T192" s="93"/>
      <c r="U192" s="96"/>
      <c r="V192" s="92" t="str">
        <f t="shared" si="4"/>
        <v/>
      </c>
      <c r="W192" s="96"/>
      <c r="X192" s="93"/>
      <c r="Z192" s="5"/>
      <c r="AA192"/>
      <c r="AC192" s="375"/>
      <c r="AD192" s="54">
        <v>0.12708333333333299</v>
      </c>
      <c r="AL192" s="364">
        <v>-1.3</v>
      </c>
      <c r="AM192" s="5">
        <v>94</v>
      </c>
      <c r="AN192" s="5">
        <v>-2.2000000000000002</v>
      </c>
      <c r="AO192" s="363">
        <v>-1.3</v>
      </c>
      <c r="AP192" s="5">
        <v>2.2000000000000002</v>
      </c>
      <c r="AQ192" s="5">
        <v>3.6</v>
      </c>
      <c r="AR192" s="5">
        <v>1024.3</v>
      </c>
      <c r="AS192" s="5">
        <v>0</v>
      </c>
      <c r="AT192" s="5">
        <v>0</v>
      </c>
      <c r="AU192" s="5">
        <v>0</v>
      </c>
      <c r="AV192" s="5">
        <v>0</v>
      </c>
      <c r="AW192" s="5">
        <v>0</v>
      </c>
      <c r="AX192">
        <v>0.1</v>
      </c>
      <c r="AY192">
        <v>162.69999999999999</v>
      </c>
      <c r="AZ192">
        <v>-2.2999999999999998</v>
      </c>
      <c r="BA192">
        <v>-1.8</v>
      </c>
      <c r="BB192" s="55">
        <v>0.12708333333333299</v>
      </c>
    </row>
    <row r="193" spans="2:54" x14ac:dyDescent="0.25">
      <c r="B193">
        <v>-1.3</v>
      </c>
      <c r="C193">
        <v>94</v>
      </c>
      <c r="D193">
        <v>-2.2000000000000002</v>
      </c>
      <c r="E193">
        <v>-1.3</v>
      </c>
      <c r="F193">
        <v>2.2000000000000002</v>
      </c>
      <c r="G193">
        <v>3.2</v>
      </c>
      <c r="H193">
        <v>1025.3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0.1</v>
      </c>
      <c r="O193">
        <v>162.69999999999999</v>
      </c>
      <c r="P193">
        <v>-2.2000000000000002</v>
      </c>
      <c r="Q193">
        <v>-1.5</v>
      </c>
      <c r="R193" s="54">
        <v>0.12777777777777799</v>
      </c>
      <c r="T193" s="93"/>
      <c r="U193" s="96"/>
      <c r="V193" s="92" t="str">
        <f t="shared" si="4"/>
        <v/>
      </c>
      <c r="W193" s="96"/>
      <c r="X193" s="93"/>
      <c r="Z193" s="5"/>
      <c r="AA193"/>
      <c r="AC193" s="375"/>
      <c r="AD193" s="54">
        <v>0.12777777777777799</v>
      </c>
      <c r="AL193" s="364">
        <v>-1.3</v>
      </c>
      <c r="AM193" s="5">
        <v>94</v>
      </c>
      <c r="AN193" s="5">
        <v>-2.2000000000000002</v>
      </c>
      <c r="AO193" s="363">
        <v>-1.3</v>
      </c>
      <c r="AP193" s="5">
        <v>2.2000000000000002</v>
      </c>
      <c r="AQ193" s="5">
        <v>2.5</v>
      </c>
      <c r="AR193" s="5">
        <v>1024</v>
      </c>
      <c r="AS193" s="5">
        <v>0</v>
      </c>
      <c r="AT193" s="5">
        <v>0</v>
      </c>
      <c r="AU193" s="5">
        <v>0</v>
      </c>
      <c r="AV193" s="5">
        <v>0</v>
      </c>
      <c r="AW193" s="5">
        <v>0</v>
      </c>
      <c r="AX193">
        <v>0.1</v>
      </c>
      <c r="AY193">
        <v>162.69999999999999</v>
      </c>
      <c r="AZ193">
        <v>-2.2999999999999998</v>
      </c>
      <c r="BA193">
        <v>-1.8</v>
      </c>
      <c r="BB193" s="55">
        <v>0.12777777777777799</v>
      </c>
    </row>
    <row r="194" spans="2:54" x14ac:dyDescent="0.25">
      <c r="B194">
        <v>-1.3</v>
      </c>
      <c r="C194">
        <v>94</v>
      </c>
      <c r="D194">
        <v>-2.2000000000000002</v>
      </c>
      <c r="E194">
        <v>-1.3</v>
      </c>
      <c r="F194">
        <v>2.9</v>
      </c>
      <c r="G194">
        <v>2.9</v>
      </c>
      <c r="H194">
        <v>1025.4000000000001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0.1</v>
      </c>
      <c r="O194">
        <v>162.69999999999999</v>
      </c>
      <c r="P194">
        <v>-2.2000000000000002</v>
      </c>
      <c r="Q194">
        <v>-1.5</v>
      </c>
      <c r="R194" s="54">
        <v>0.12847222222222199</v>
      </c>
      <c r="T194" s="93"/>
      <c r="U194" s="96"/>
      <c r="V194" s="92" t="str">
        <f t="shared" si="4"/>
        <v/>
      </c>
      <c r="W194" s="96"/>
      <c r="X194" s="93"/>
      <c r="Z194" s="5"/>
      <c r="AA194"/>
      <c r="AC194" s="375"/>
      <c r="AD194" s="54">
        <v>0.12847222222222199</v>
      </c>
      <c r="AL194" s="364">
        <v>-1.3</v>
      </c>
      <c r="AM194" s="5">
        <v>94</v>
      </c>
      <c r="AN194" s="5">
        <v>-2.2000000000000002</v>
      </c>
      <c r="AO194" s="363">
        <v>-1.3</v>
      </c>
      <c r="AP194" s="5">
        <v>2.2000000000000002</v>
      </c>
      <c r="AQ194" s="5">
        <v>2.5</v>
      </c>
      <c r="AR194" s="5">
        <v>1024.3</v>
      </c>
      <c r="AS194" s="5">
        <v>0</v>
      </c>
      <c r="AT194" s="5">
        <v>0</v>
      </c>
      <c r="AU194" s="5">
        <v>0</v>
      </c>
      <c r="AV194" s="5">
        <v>0</v>
      </c>
      <c r="AW194" s="5">
        <v>0</v>
      </c>
      <c r="AX194">
        <v>0.1</v>
      </c>
      <c r="AY194">
        <v>162.69999999999999</v>
      </c>
      <c r="AZ194">
        <v>-2.2999999999999998</v>
      </c>
      <c r="BA194">
        <v>-1.7</v>
      </c>
      <c r="BB194" s="55">
        <v>0.12847222222222199</v>
      </c>
    </row>
    <row r="195" spans="2:54" x14ac:dyDescent="0.25">
      <c r="B195">
        <v>-1.3</v>
      </c>
      <c r="C195">
        <v>94</v>
      </c>
      <c r="D195">
        <v>-2.2000000000000002</v>
      </c>
      <c r="E195">
        <v>-1.3</v>
      </c>
      <c r="F195">
        <v>0</v>
      </c>
      <c r="G195">
        <v>2.5</v>
      </c>
      <c r="H195">
        <v>1025.3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0.1</v>
      </c>
      <c r="O195">
        <v>162.69999999999999</v>
      </c>
      <c r="P195">
        <v>-2.2000000000000002</v>
      </c>
      <c r="Q195">
        <v>-1.5</v>
      </c>
      <c r="R195" s="54">
        <v>0.12916666666666701</v>
      </c>
      <c r="T195" s="93"/>
      <c r="U195" s="96"/>
      <c r="V195" s="92" t="str">
        <f t="shared" si="4"/>
        <v/>
      </c>
      <c r="W195" s="96"/>
      <c r="X195" s="93"/>
      <c r="Z195" s="5"/>
      <c r="AA195"/>
      <c r="AC195" s="375"/>
      <c r="AD195" s="54">
        <v>0.12916666666666701</v>
      </c>
      <c r="AL195" s="364">
        <v>-1.3</v>
      </c>
      <c r="AM195" s="5">
        <v>94</v>
      </c>
      <c r="AN195" s="5">
        <v>-2.2000000000000002</v>
      </c>
      <c r="AO195" s="363">
        <v>-1.3</v>
      </c>
      <c r="AP195" s="5">
        <v>2.2000000000000002</v>
      </c>
      <c r="AQ195" s="5">
        <v>2.9</v>
      </c>
      <c r="AR195" s="5">
        <v>1024.3</v>
      </c>
      <c r="AS195" s="5">
        <v>0</v>
      </c>
      <c r="AT195" s="5">
        <v>0</v>
      </c>
      <c r="AU195" s="5">
        <v>0</v>
      </c>
      <c r="AV195" s="5">
        <v>0</v>
      </c>
      <c r="AW195" s="5">
        <v>0</v>
      </c>
      <c r="AX195">
        <v>0.1</v>
      </c>
      <c r="AY195">
        <v>162.69999999999999</v>
      </c>
      <c r="AZ195">
        <v>-2.2999999999999998</v>
      </c>
      <c r="BA195">
        <v>-1.7</v>
      </c>
      <c r="BB195" s="55">
        <v>0.12916666666666701</v>
      </c>
    </row>
    <row r="196" spans="2:54" x14ac:dyDescent="0.25">
      <c r="B196">
        <v>-1.3</v>
      </c>
      <c r="C196">
        <v>94</v>
      </c>
      <c r="D196">
        <v>-2.2000000000000002</v>
      </c>
      <c r="E196">
        <v>-1.3</v>
      </c>
      <c r="F196">
        <v>0</v>
      </c>
      <c r="G196">
        <v>1.8</v>
      </c>
      <c r="H196">
        <v>1025.4000000000001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0.1</v>
      </c>
      <c r="O196">
        <v>162.69999999999999</v>
      </c>
      <c r="P196">
        <v>-2.2000000000000002</v>
      </c>
      <c r="Q196">
        <v>-1.5</v>
      </c>
      <c r="R196" s="54">
        <v>0.12986111111111101</v>
      </c>
      <c r="T196" s="93"/>
      <c r="U196" s="96"/>
      <c r="V196" s="92" t="str">
        <f t="shared" si="4"/>
        <v/>
      </c>
      <c r="W196" s="96"/>
      <c r="X196" s="93"/>
      <c r="Z196" s="5"/>
      <c r="AA196"/>
      <c r="AC196" s="375"/>
      <c r="AD196" s="54">
        <v>0.12986111111111101</v>
      </c>
      <c r="AL196" s="364">
        <v>-1.3</v>
      </c>
      <c r="AM196" s="5">
        <v>94</v>
      </c>
      <c r="AN196" s="5">
        <v>-2.2000000000000002</v>
      </c>
      <c r="AO196" s="363">
        <v>-1.3</v>
      </c>
      <c r="AP196" s="5">
        <v>2.9</v>
      </c>
      <c r="AQ196" s="5">
        <v>3.6</v>
      </c>
      <c r="AR196" s="5">
        <v>1024.0999999999999</v>
      </c>
      <c r="AS196" s="5">
        <v>0</v>
      </c>
      <c r="AT196" s="5">
        <v>0</v>
      </c>
      <c r="AU196" s="5">
        <v>0</v>
      </c>
      <c r="AV196" s="5">
        <v>0</v>
      </c>
      <c r="AW196" s="5">
        <v>0</v>
      </c>
      <c r="AX196">
        <v>0.1</v>
      </c>
      <c r="AY196">
        <v>162.69999999999999</v>
      </c>
      <c r="AZ196">
        <v>-2.2999999999999998</v>
      </c>
      <c r="BA196">
        <v>-1.7</v>
      </c>
      <c r="BB196" s="55">
        <v>0.12986111111111101</v>
      </c>
    </row>
    <row r="197" spans="2:54" x14ac:dyDescent="0.25">
      <c r="B197">
        <v>-1.3</v>
      </c>
      <c r="C197">
        <v>94</v>
      </c>
      <c r="D197">
        <v>-2.2000000000000002</v>
      </c>
      <c r="E197">
        <v>-1.3</v>
      </c>
      <c r="F197">
        <v>2.2000000000000002</v>
      </c>
      <c r="G197">
        <v>2.5</v>
      </c>
      <c r="H197">
        <v>1025.4000000000001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0.1</v>
      </c>
      <c r="O197">
        <v>162.69999999999999</v>
      </c>
      <c r="P197">
        <v>-2.2000000000000002</v>
      </c>
      <c r="Q197">
        <v>-1.5</v>
      </c>
      <c r="R197" s="54">
        <v>0.13055555555555601</v>
      </c>
      <c r="T197" s="93"/>
      <c r="U197" s="96"/>
      <c r="V197" s="92" t="str">
        <f t="shared" si="4"/>
        <v/>
      </c>
      <c r="W197" s="96"/>
      <c r="X197" s="93"/>
      <c r="Z197" s="5"/>
      <c r="AA197"/>
      <c r="AC197" s="375"/>
      <c r="AD197" s="54">
        <v>0.13055555555555601</v>
      </c>
      <c r="AL197" s="364">
        <v>-1.3</v>
      </c>
      <c r="AM197" s="5">
        <v>94</v>
      </c>
      <c r="AN197" s="5">
        <v>-2.2000000000000002</v>
      </c>
      <c r="AO197" s="363">
        <v>-1.3</v>
      </c>
      <c r="AP197" s="5">
        <v>2.5</v>
      </c>
      <c r="AQ197" s="5">
        <v>4.7</v>
      </c>
      <c r="AR197" s="5">
        <v>1024.3</v>
      </c>
      <c r="AS197" s="5">
        <v>0</v>
      </c>
      <c r="AT197" s="5">
        <v>0</v>
      </c>
      <c r="AU197" s="5">
        <v>0</v>
      </c>
      <c r="AV197" s="5">
        <v>0</v>
      </c>
      <c r="AW197" s="5">
        <v>0</v>
      </c>
      <c r="AX197">
        <v>0.1</v>
      </c>
      <c r="AY197">
        <v>162.69999999999999</v>
      </c>
      <c r="AZ197">
        <v>-2.2999999999999998</v>
      </c>
      <c r="BA197">
        <v>-1.7</v>
      </c>
      <c r="BB197" s="55">
        <v>0.13055555555555601</v>
      </c>
    </row>
    <row r="198" spans="2:54" x14ac:dyDescent="0.25">
      <c r="B198">
        <v>-1.3</v>
      </c>
      <c r="C198">
        <v>94</v>
      </c>
      <c r="D198">
        <v>-2.2000000000000002</v>
      </c>
      <c r="E198">
        <v>-1.3</v>
      </c>
      <c r="F198">
        <v>0</v>
      </c>
      <c r="G198">
        <v>0</v>
      </c>
      <c r="H198">
        <v>1025.4000000000001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0.1</v>
      </c>
      <c r="O198">
        <v>162.69999999999999</v>
      </c>
      <c r="P198">
        <v>-2.2000000000000002</v>
      </c>
      <c r="Q198">
        <v>-1.5</v>
      </c>
      <c r="R198" s="54">
        <v>0.13125000000000001</v>
      </c>
      <c r="T198" s="93"/>
      <c r="U198" s="96"/>
      <c r="V198" s="92" t="str">
        <f t="shared" si="4"/>
        <v/>
      </c>
      <c r="W198" s="96"/>
      <c r="X198" s="93"/>
      <c r="Z198" s="5"/>
      <c r="AA198"/>
      <c r="AC198" s="375"/>
      <c r="AD198" s="54">
        <v>0.13125000000000001</v>
      </c>
      <c r="AL198" s="364">
        <v>-1.3</v>
      </c>
      <c r="AM198" s="5">
        <v>94</v>
      </c>
      <c r="AN198" s="5">
        <v>-2.2000000000000002</v>
      </c>
      <c r="AO198" s="363">
        <v>-1.3</v>
      </c>
      <c r="AP198" s="5">
        <v>1.8</v>
      </c>
      <c r="AQ198" s="5">
        <v>2.9</v>
      </c>
      <c r="AR198" s="5">
        <v>1024.4000000000001</v>
      </c>
      <c r="AS198" s="5">
        <v>0</v>
      </c>
      <c r="AT198" s="5">
        <v>0</v>
      </c>
      <c r="AU198" s="5">
        <v>0</v>
      </c>
      <c r="AV198" s="5">
        <v>0</v>
      </c>
      <c r="AW198" s="5">
        <v>0</v>
      </c>
      <c r="AX198">
        <v>0.1</v>
      </c>
      <c r="AY198">
        <v>162.69999999999999</v>
      </c>
      <c r="AZ198">
        <v>-2.2999999999999998</v>
      </c>
      <c r="BA198">
        <v>-1.8</v>
      </c>
      <c r="BB198" s="55">
        <v>0.13125000000000001</v>
      </c>
    </row>
    <row r="199" spans="2:54" x14ac:dyDescent="0.25">
      <c r="B199">
        <v>-1.3</v>
      </c>
      <c r="C199">
        <v>94</v>
      </c>
      <c r="D199">
        <v>-2.2000000000000002</v>
      </c>
      <c r="E199">
        <v>-1.3</v>
      </c>
      <c r="F199">
        <v>2.2000000000000002</v>
      </c>
      <c r="G199">
        <v>2.5</v>
      </c>
      <c r="H199">
        <v>1025.4000000000001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0.1</v>
      </c>
      <c r="O199">
        <v>162.69999999999999</v>
      </c>
      <c r="P199">
        <v>-2.2000000000000002</v>
      </c>
      <c r="Q199">
        <v>-1.5</v>
      </c>
      <c r="R199" s="54">
        <v>0.131944444444444</v>
      </c>
      <c r="T199" s="93"/>
      <c r="U199" s="96"/>
      <c r="V199" s="92" t="str">
        <f t="shared" si="4"/>
        <v/>
      </c>
      <c r="W199" s="96"/>
      <c r="X199" s="93"/>
      <c r="Z199" s="5"/>
      <c r="AA199"/>
      <c r="AC199" s="375"/>
      <c r="AD199" s="54">
        <v>0.131944444444444</v>
      </c>
      <c r="AL199" s="364">
        <v>-1.3</v>
      </c>
      <c r="AM199" s="5">
        <v>94</v>
      </c>
      <c r="AN199" s="5">
        <v>-2.2000000000000002</v>
      </c>
      <c r="AO199" s="363">
        <v>-1.3</v>
      </c>
      <c r="AP199" s="5">
        <v>3.2</v>
      </c>
      <c r="AQ199" s="5">
        <v>3.2</v>
      </c>
      <c r="AR199" s="5">
        <v>1024.2</v>
      </c>
      <c r="AS199" s="5">
        <v>0</v>
      </c>
      <c r="AT199" s="5">
        <v>0</v>
      </c>
      <c r="AU199" s="5">
        <v>0</v>
      </c>
      <c r="AV199" s="5">
        <v>0</v>
      </c>
      <c r="AW199" s="5">
        <v>0</v>
      </c>
      <c r="AX199">
        <v>0.1</v>
      </c>
      <c r="AY199">
        <v>162.69999999999999</v>
      </c>
      <c r="AZ199">
        <v>-2.4</v>
      </c>
      <c r="BA199">
        <v>-1.8</v>
      </c>
      <c r="BB199" s="55">
        <v>0.131944444444444</v>
      </c>
    </row>
    <row r="200" spans="2:54" x14ac:dyDescent="0.25">
      <c r="B200">
        <v>-1.4</v>
      </c>
      <c r="C200">
        <v>94</v>
      </c>
      <c r="D200">
        <v>-2.2999999999999998</v>
      </c>
      <c r="E200">
        <v>-1.4</v>
      </c>
      <c r="F200">
        <v>1.8</v>
      </c>
      <c r="G200">
        <v>2.5</v>
      </c>
      <c r="H200">
        <v>1025.2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0.1</v>
      </c>
      <c r="O200">
        <v>162.69999999999999</v>
      </c>
      <c r="P200">
        <v>-2.2999999999999998</v>
      </c>
      <c r="Q200">
        <v>-1.5</v>
      </c>
      <c r="R200" s="54">
        <v>0.132638888888889</v>
      </c>
      <c r="T200" s="93"/>
      <c r="U200" s="96"/>
      <c r="V200" s="92" t="str">
        <f t="shared" si="4"/>
        <v/>
      </c>
      <c r="W200" s="96"/>
      <c r="X200" s="93"/>
      <c r="Z200" s="5"/>
      <c r="AA200"/>
      <c r="AC200" s="375"/>
      <c r="AD200" s="54">
        <v>0.132638888888889</v>
      </c>
      <c r="AL200" s="364">
        <v>-1.4</v>
      </c>
      <c r="AM200" s="5">
        <v>94</v>
      </c>
      <c r="AN200" s="5">
        <v>-2.2999999999999998</v>
      </c>
      <c r="AO200" s="363">
        <v>-1.4</v>
      </c>
      <c r="AP200" s="5">
        <v>0</v>
      </c>
      <c r="AQ200" s="5">
        <v>1.8</v>
      </c>
      <c r="AR200" s="5">
        <v>1024.4000000000001</v>
      </c>
      <c r="AS200" s="5">
        <v>0</v>
      </c>
      <c r="AT200" s="5">
        <v>0</v>
      </c>
      <c r="AU200" s="5">
        <v>0</v>
      </c>
      <c r="AV200" s="5">
        <v>0</v>
      </c>
      <c r="AW200" s="5">
        <v>0</v>
      </c>
      <c r="AX200">
        <v>0.1</v>
      </c>
      <c r="AY200">
        <v>162.69999999999999</v>
      </c>
      <c r="AZ200">
        <v>-2.4</v>
      </c>
      <c r="BA200">
        <v>-1.8</v>
      </c>
      <c r="BB200" s="55">
        <v>0.132638888888889</v>
      </c>
    </row>
    <row r="201" spans="2:54" x14ac:dyDescent="0.25">
      <c r="B201">
        <v>-1.4</v>
      </c>
      <c r="C201">
        <v>94</v>
      </c>
      <c r="D201">
        <v>-2.2999999999999998</v>
      </c>
      <c r="E201">
        <v>-1.4</v>
      </c>
      <c r="F201">
        <v>1.8</v>
      </c>
      <c r="G201">
        <v>2.5</v>
      </c>
      <c r="H201">
        <v>1025.3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0.1</v>
      </c>
      <c r="O201">
        <v>162.69999999999999</v>
      </c>
      <c r="P201">
        <v>-2.2999999999999998</v>
      </c>
      <c r="Q201">
        <v>-1.5</v>
      </c>
      <c r="R201" s="54">
        <v>0.133333333333333</v>
      </c>
      <c r="T201" s="93"/>
      <c r="U201" s="96"/>
      <c r="V201" s="92" t="str">
        <f t="shared" si="4"/>
        <v/>
      </c>
      <c r="W201" s="96"/>
      <c r="X201" s="93"/>
      <c r="Z201" s="5"/>
      <c r="AA201"/>
      <c r="AC201" s="375"/>
      <c r="AD201" s="54">
        <v>0.133333333333333</v>
      </c>
      <c r="AL201" s="364">
        <v>-1.4</v>
      </c>
      <c r="AM201" s="5">
        <v>94</v>
      </c>
      <c r="AN201" s="5">
        <v>-2.2999999999999998</v>
      </c>
      <c r="AO201" s="363">
        <v>-1.4</v>
      </c>
      <c r="AP201" s="5">
        <v>2.5</v>
      </c>
      <c r="AQ201" s="5">
        <v>3.2</v>
      </c>
      <c r="AR201" s="5">
        <v>1024.3</v>
      </c>
      <c r="AS201" s="5">
        <v>0</v>
      </c>
      <c r="AT201" s="5">
        <v>0</v>
      </c>
      <c r="AU201" s="5">
        <v>0</v>
      </c>
      <c r="AV201" s="5">
        <v>0</v>
      </c>
      <c r="AW201" s="5">
        <v>0</v>
      </c>
      <c r="AX201">
        <v>0.1</v>
      </c>
      <c r="AY201">
        <v>162.69999999999999</v>
      </c>
      <c r="AZ201">
        <v>-2.4</v>
      </c>
      <c r="BA201">
        <v>-1.8</v>
      </c>
      <c r="BB201" s="55">
        <v>0.133333333333333</v>
      </c>
    </row>
    <row r="202" spans="2:54" x14ac:dyDescent="0.25">
      <c r="B202">
        <v>-1.4</v>
      </c>
      <c r="C202">
        <v>94</v>
      </c>
      <c r="D202">
        <v>-2.2999999999999998</v>
      </c>
      <c r="E202">
        <v>-1.4</v>
      </c>
      <c r="F202">
        <v>0</v>
      </c>
      <c r="G202">
        <v>2.2000000000000002</v>
      </c>
      <c r="H202">
        <v>1025.4000000000001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0.1</v>
      </c>
      <c r="O202">
        <v>162.69999999999999</v>
      </c>
      <c r="P202">
        <v>-2.2999999999999998</v>
      </c>
      <c r="Q202">
        <v>-1.6</v>
      </c>
      <c r="R202" s="54">
        <v>0.134027777777778</v>
      </c>
      <c r="T202" s="93"/>
      <c r="U202" s="96"/>
      <c r="V202" s="92" t="str">
        <f t="shared" si="4"/>
        <v/>
      </c>
      <c r="W202" s="96"/>
      <c r="X202" s="93"/>
      <c r="Z202" s="5"/>
      <c r="AA202"/>
      <c r="AC202" s="375"/>
      <c r="AD202" s="54">
        <v>0.134027777777778</v>
      </c>
      <c r="AL202" s="364">
        <v>-1.4</v>
      </c>
      <c r="AM202" s="5">
        <v>94</v>
      </c>
      <c r="AN202" s="5">
        <v>-2.2999999999999998</v>
      </c>
      <c r="AO202" s="363">
        <v>-1.4</v>
      </c>
      <c r="AP202" s="5">
        <v>0</v>
      </c>
      <c r="AQ202" s="5">
        <v>1.8</v>
      </c>
      <c r="AR202" s="5">
        <v>1024.2</v>
      </c>
      <c r="AS202" s="5">
        <v>0</v>
      </c>
      <c r="AT202" s="5">
        <v>0</v>
      </c>
      <c r="AU202" s="5">
        <v>0</v>
      </c>
      <c r="AV202" s="5">
        <v>0</v>
      </c>
      <c r="AW202" s="5">
        <v>0</v>
      </c>
      <c r="AX202">
        <v>0.1</v>
      </c>
      <c r="AY202">
        <v>162.69999999999999</v>
      </c>
      <c r="AZ202">
        <v>-2.4</v>
      </c>
      <c r="BA202">
        <v>-1.8</v>
      </c>
      <c r="BB202" s="55">
        <v>0.134027777777778</v>
      </c>
    </row>
    <row r="203" spans="2:54" x14ac:dyDescent="0.25">
      <c r="B203">
        <v>-1.4</v>
      </c>
      <c r="C203">
        <v>94</v>
      </c>
      <c r="D203">
        <v>-2.2999999999999998</v>
      </c>
      <c r="E203">
        <v>-1.4</v>
      </c>
      <c r="F203">
        <v>0</v>
      </c>
      <c r="G203">
        <v>2.2000000000000002</v>
      </c>
      <c r="H203">
        <v>1025.2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0.1</v>
      </c>
      <c r="O203">
        <v>162.69999999999999</v>
      </c>
      <c r="P203">
        <v>-2.2999999999999998</v>
      </c>
      <c r="Q203">
        <v>-1.6</v>
      </c>
      <c r="R203" s="54">
        <v>0.13472222222222199</v>
      </c>
      <c r="T203" s="93"/>
      <c r="U203" s="96"/>
      <c r="V203" s="92" t="str">
        <f t="shared" ref="V203:V266" si="5">IF($K203&gt;0,1,"")</f>
        <v/>
      </c>
      <c r="W203" s="96"/>
      <c r="X203" s="93"/>
      <c r="Z203" s="5"/>
      <c r="AA203"/>
      <c r="AC203" s="375"/>
      <c r="AD203" s="54">
        <v>0.13472222222222199</v>
      </c>
      <c r="AL203" s="364">
        <v>-1.4</v>
      </c>
      <c r="AM203" s="5">
        <v>94</v>
      </c>
      <c r="AN203" s="5">
        <v>-2.2999999999999998</v>
      </c>
      <c r="AO203" s="363">
        <v>-1.4</v>
      </c>
      <c r="AP203" s="5">
        <v>0</v>
      </c>
      <c r="AQ203" s="5">
        <v>0</v>
      </c>
      <c r="AR203" s="5">
        <v>1024.4000000000001</v>
      </c>
      <c r="AS203" s="5">
        <v>0</v>
      </c>
      <c r="AT203" s="5">
        <v>0</v>
      </c>
      <c r="AU203" s="5">
        <v>0</v>
      </c>
      <c r="AV203" s="5">
        <v>0</v>
      </c>
      <c r="AW203" s="5">
        <v>0</v>
      </c>
      <c r="AX203">
        <v>0.1</v>
      </c>
      <c r="AY203">
        <v>162.69999999999999</v>
      </c>
      <c r="AZ203">
        <v>-2.4</v>
      </c>
      <c r="BA203">
        <v>-1.8</v>
      </c>
      <c r="BB203" s="55">
        <v>0.13472222222222199</v>
      </c>
    </row>
    <row r="204" spans="2:54" x14ac:dyDescent="0.25">
      <c r="B204">
        <v>-1.4</v>
      </c>
      <c r="C204">
        <v>94</v>
      </c>
      <c r="D204">
        <v>-2.2999999999999998</v>
      </c>
      <c r="E204">
        <v>-1.4</v>
      </c>
      <c r="F204">
        <v>1.8</v>
      </c>
      <c r="G204">
        <v>1.8</v>
      </c>
      <c r="H204">
        <v>1025.4000000000001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0.1</v>
      </c>
      <c r="O204">
        <v>162.69999999999999</v>
      </c>
      <c r="P204">
        <v>-2.2999999999999998</v>
      </c>
      <c r="Q204">
        <v>-1.6</v>
      </c>
      <c r="R204" s="54">
        <v>0.13541666666666699</v>
      </c>
      <c r="T204" s="93"/>
      <c r="U204" s="96"/>
      <c r="V204" s="92" t="str">
        <f t="shared" si="5"/>
        <v/>
      </c>
      <c r="W204" s="96"/>
      <c r="X204" s="93"/>
      <c r="Z204" s="5"/>
      <c r="AA204"/>
      <c r="AC204" s="375"/>
      <c r="AD204" s="54">
        <v>0.13541666666666699</v>
      </c>
      <c r="AL204" s="364">
        <v>-1.4</v>
      </c>
      <c r="AM204" s="5">
        <v>94</v>
      </c>
      <c r="AN204" s="5">
        <v>-2.2999999999999998</v>
      </c>
      <c r="AO204" s="363">
        <v>-1.4</v>
      </c>
      <c r="AP204" s="5">
        <v>4</v>
      </c>
      <c r="AQ204" s="5">
        <v>4</v>
      </c>
      <c r="AR204" s="5">
        <v>1024.4000000000001</v>
      </c>
      <c r="AS204" s="5">
        <v>0</v>
      </c>
      <c r="AT204" s="5">
        <v>0</v>
      </c>
      <c r="AU204" s="5">
        <v>0</v>
      </c>
      <c r="AV204" s="5">
        <v>0</v>
      </c>
      <c r="AW204" s="5">
        <v>0</v>
      </c>
      <c r="AX204">
        <v>0.1</v>
      </c>
      <c r="AY204">
        <v>162.69999999999999</v>
      </c>
      <c r="AZ204">
        <v>-2.4</v>
      </c>
      <c r="BA204">
        <v>-1.8</v>
      </c>
      <c r="BB204" s="55">
        <v>0.13541666666666699</v>
      </c>
    </row>
    <row r="205" spans="2:54" x14ac:dyDescent="0.25">
      <c r="B205">
        <v>-1.4</v>
      </c>
      <c r="C205">
        <v>94</v>
      </c>
      <c r="D205">
        <v>-2.2999999999999998</v>
      </c>
      <c r="E205">
        <v>-1.4</v>
      </c>
      <c r="F205">
        <v>0</v>
      </c>
      <c r="G205">
        <v>0</v>
      </c>
      <c r="H205">
        <v>1025.3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0.1</v>
      </c>
      <c r="O205">
        <v>162.69999999999999</v>
      </c>
      <c r="P205">
        <v>-2.2999999999999998</v>
      </c>
      <c r="Q205">
        <v>-1.6</v>
      </c>
      <c r="R205" s="54">
        <v>0.13611111111111099</v>
      </c>
      <c r="T205" s="93"/>
      <c r="U205" s="96"/>
      <c r="V205" s="92" t="str">
        <f t="shared" si="5"/>
        <v/>
      </c>
      <c r="W205" s="96"/>
      <c r="X205" s="93"/>
      <c r="Z205" s="5"/>
      <c r="AA205"/>
      <c r="AC205" s="375"/>
      <c r="AD205" s="54">
        <v>0.13611111111111099</v>
      </c>
      <c r="AL205" s="364">
        <v>-1.4</v>
      </c>
      <c r="AM205" s="5">
        <v>94</v>
      </c>
      <c r="AN205" s="5">
        <v>-2.2999999999999998</v>
      </c>
      <c r="AO205" s="363">
        <v>-1.4</v>
      </c>
      <c r="AP205" s="5">
        <v>4</v>
      </c>
      <c r="AQ205" s="5">
        <v>4</v>
      </c>
      <c r="AR205" s="5">
        <v>1024.5</v>
      </c>
      <c r="AS205" s="5">
        <v>0</v>
      </c>
      <c r="AT205" s="5">
        <v>0</v>
      </c>
      <c r="AU205" s="5">
        <v>0</v>
      </c>
      <c r="AV205" s="5">
        <v>0</v>
      </c>
      <c r="AW205" s="5">
        <v>0</v>
      </c>
      <c r="AX205">
        <v>0.1</v>
      </c>
      <c r="AY205">
        <v>162.69999999999999</v>
      </c>
      <c r="AZ205">
        <v>-2.5</v>
      </c>
      <c r="BA205">
        <v>-1.8</v>
      </c>
      <c r="BB205" s="55">
        <v>0.13611111111111099</v>
      </c>
    </row>
    <row r="206" spans="2:54" x14ac:dyDescent="0.25">
      <c r="B206">
        <v>-1.4</v>
      </c>
      <c r="C206">
        <v>94</v>
      </c>
      <c r="D206">
        <v>-2.2999999999999998</v>
      </c>
      <c r="E206">
        <v>-1.4</v>
      </c>
      <c r="F206">
        <v>0</v>
      </c>
      <c r="G206">
        <v>0</v>
      </c>
      <c r="H206">
        <v>1025.3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0.1</v>
      </c>
      <c r="O206">
        <v>162.69999999999999</v>
      </c>
      <c r="P206">
        <v>-2.4</v>
      </c>
      <c r="Q206">
        <v>-1.6</v>
      </c>
      <c r="R206" s="54">
        <v>0.13680555555555601</v>
      </c>
      <c r="T206" s="93"/>
      <c r="U206" s="96"/>
      <c r="V206" s="92" t="str">
        <f t="shared" si="5"/>
        <v/>
      </c>
      <c r="W206" s="96"/>
      <c r="X206" s="93"/>
      <c r="Z206" s="5"/>
      <c r="AA206"/>
      <c r="AC206" s="375"/>
      <c r="AD206" s="54">
        <v>0.13680555555555601</v>
      </c>
      <c r="AL206" s="364">
        <v>-1.4</v>
      </c>
      <c r="AM206" s="5">
        <v>94</v>
      </c>
      <c r="AN206" s="5">
        <v>-2.2999999999999998</v>
      </c>
      <c r="AO206" s="363">
        <v>-1.4</v>
      </c>
      <c r="AP206" s="5">
        <v>4.3</v>
      </c>
      <c r="AQ206" s="5">
        <v>5.4</v>
      </c>
      <c r="AR206" s="5">
        <v>1024.4000000000001</v>
      </c>
      <c r="AS206" s="5">
        <v>0</v>
      </c>
      <c r="AT206" s="5">
        <v>0</v>
      </c>
      <c r="AU206" s="5">
        <v>0</v>
      </c>
      <c r="AV206" s="5">
        <v>0</v>
      </c>
      <c r="AW206" s="5">
        <v>0</v>
      </c>
      <c r="AX206">
        <v>0.1</v>
      </c>
      <c r="AY206">
        <v>162.69999999999999</v>
      </c>
      <c r="AZ206">
        <v>-2.5</v>
      </c>
      <c r="BA206">
        <v>-1.9</v>
      </c>
      <c r="BB206" s="55">
        <v>0.13680555555555601</v>
      </c>
    </row>
    <row r="207" spans="2:54" x14ac:dyDescent="0.25">
      <c r="B207">
        <v>-1.4</v>
      </c>
      <c r="C207">
        <v>94</v>
      </c>
      <c r="D207">
        <v>-2.2999999999999998</v>
      </c>
      <c r="E207">
        <v>-1.4</v>
      </c>
      <c r="F207">
        <v>2.2000000000000002</v>
      </c>
      <c r="G207">
        <v>2.5</v>
      </c>
      <c r="H207">
        <v>1025.5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0.1</v>
      </c>
      <c r="O207">
        <v>162.69999999999999</v>
      </c>
      <c r="P207">
        <v>-2.4</v>
      </c>
      <c r="Q207">
        <v>-1.6</v>
      </c>
      <c r="R207" s="54">
        <v>0.13750000000000001</v>
      </c>
      <c r="T207" s="93"/>
      <c r="U207" s="96"/>
      <c r="V207" s="92" t="str">
        <f t="shared" si="5"/>
        <v/>
      </c>
      <c r="W207" s="96"/>
      <c r="X207" s="93"/>
      <c r="Z207" s="5"/>
      <c r="AA207"/>
      <c r="AC207" s="375"/>
      <c r="AD207" s="54">
        <v>0.13750000000000001</v>
      </c>
      <c r="AL207" s="364">
        <v>-1.4</v>
      </c>
      <c r="AM207" s="5">
        <v>94</v>
      </c>
      <c r="AN207" s="5">
        <v>-2.2999999999999998</v>
      </c>
      <c r="AO207" s="363">
        <v>-1.4</v>
      </c>
      <c r="AP207" s="5">
        <v>4</v>
      </c>
      <c r="AQ207" s="5">
        <v>4.7</v>
      </c>
      <c r="AR207" s="5">
        <v>1024.5999999999999</v>
      </c>
      <c r="AS207" s="5">
        <v>0</v>
      </c>
      <c r="AT207" s="5">
        <v>0</v>
      </c>
      <c r="AU207" s="5">
        <v>0</v>
      </c>
      <c r="AV207" s="5">
        <v>0</v>
      </c>
      <c r="AW207" s="5">
        <v>0</v>
      </c>
      <c r="AX207">
        <v>0.1</v>
      </c>
      <c r="AY207">
        <v>162.69999999999999</v>
      </c>
      <c r="AZ207">
        <v>-2.5</v>
      </c>
      <c r="BA207">
        <v>-1.9</v>
      </c>
      <c r="BB207" s="55">
        <v>0.13750000000000001</v>
      </c>
    </row>
    <row r="208" spans="2:54" x14ac:dyDescent="0.25">
      <c r="B208">
        <v>-1.4</v>
      </c>
      <c r="C208">
        <v>94</v>
      </c>
      <c r="D208">
        <v>-2.2999999999999998</v>
      </c>
      <c r="E208">
        <v>-1.4</v>
      </c>
      <c r="F208">
        <v>0</v>
      </c>
      <c r="G208">
        <v>3.2</v>
      </c>
      <c r="H208">
        <v>1025.2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0.1</v>
      </c>
      <c r="O208">
        <v>162.69999999999999</v>
      </c>
      <c r="P208">
        <v>-2.4</v>
      </c>
      <c r="Q208">
        <v>-1.6</v>
      </c>
      <c r="R208" s="54">
        <v>0.13819444444444401</v>
      </c>
      <c r="T208" s="93"/>
      <c r="U208" s="96"/>
      <c r="V208" s="92" t="str">
        <f t="shared" si="5"/>
        <v/>
      </c>
      <c r="W208" s="96"/>
      <c r="X208" s="93"/>
      <c r="Z208" s="5"/>
      <c r="AA208"/>
      <c r="AC208" s="375"/>
      <c r="AD208" s="54">
        <v>0.13819444444444401</v>
      </c>
      <c r="AL208" s="364">
        <v>-1.4</v>
      </c>
      <c r="AM208" s="5">
        <v>94</v>
      </c>
      <c r="AN208" s="5">
        <v>-2.2999999999999998</v>
      </c>
      <c r="AO208" s="363">
        <v>-1.4</v>
      </c>
      <c r="AP208" s="5">
        <v>4</v>
      </c>
      <c r="AQ208" s="5">
        <v>5</v>
      </c>
      <c r="AR208" s="5">
        <v>1024.3</v>
      </c>
      <c r="AS208" s="5">
        <v>0</v>
      </c>
      <c r="AT208" s="5">
        <v>0</v>
      </c>
      <c r="AU208" s="5">
        <v>0</v>
      </c>
      <c r="AV208" s="5">
        <v>0</v>
      </c>
      <c r="AW208" s="5">
        <v>0</v>
      </c>
      <c r="AX208">
        <v>0.1</v>
      </c>
      <c r="AY208">
        <v>162.69999999999999</v>
      </c>
      <c r="AZ208">
        <v>-2.5</v>
      </c>
      <c r="BA208">
        <v>-1.9</v>
      </c>
      <c r="BB208" s="55">
        <v>0.13819444444444401</v>
      </c>
    </row>
    <row r="209" spans="2:54" x14ac:dyDescent="0.25">
      <c r="B209">
        <v>-1.4</v>
      </c>
      <c r="C209">
        <v>94</v>
      </c>
      <c r="D209">
        <v>-2.2999999999999998</v>
      </c>
      <c r="E209">
        <v>-1.4</v>
      </c>
      <c r="F209">
        <v>1.8</v>
      </c>
      <c r="G209">
        <v>2.2000000000000002</v>
      </c>
      <c r="H209">
        <v>1025.5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0.1</v>
      </c>
      <c r="O209">
        <v>162.69999999999999</v>
      </c>
      <c r="P209">
        <v>-2.4</v>
      </c>
      <c r="Q209">
        <v>-1.6</v>
      </c>
      <c r="R209" s="54">
        <v>0.13888888888888901</v>
      </c>
      <c r="T209" s="93"/>
      <c r="U209" s="96"/>
      <c r="V209" s="92" t="str">
        <f t="shared" si="5"/>
        <v/>
      </c>
      <c r="W209" s="96"/>
      <c r="X209" s="93"/>
      <c r="Z209" s="5"/>
      <c r="AA209"/>
      <c r="AC209" s="375"/>
      <c r="AD209" s="54">
        <v>0.13888888888888901</v>
      </c>
      <c r="AL209" s="364">
        <v>-1.4</v>
      </c>
      <c r="AM209" s="5">
        <v>94</v>
      </c>
      <c r="AN209" s="5">
        <v>-2.2999999999999998</v>
      </c>
      <c r="AO209" s="363">
        <v>-1.4</v>
      </c>
      <c r="AP209" s="5">
        <v>3.6</v>
      </c>
      <c r="AQ209" s="5">
        <v>4.3</v>
      </c>
      <c r="AR209" s="5">
        <v>1024.4000000000001</v>
      </c>
      <c r="AS209" s="5">
        <v>0</v>
      </c>
      <c r="AT209" s="5">
        <v>0</v>
      </c>
      <c r="AU209" s="5">
        <v>0</v>
      </c>
      <c r="AV209" s="5">
        <v>0</v>
      </c>
      <c r="AW209" s="5">
        <v>0</v>
      </c>
      <c r="AX209">
        <v>0.1</v>
      </c>
      <c r="AY209">
        <v>162.69999999999999</v>
      </c>
      <c r="AZ209">
        <v>-2.5</v>
      </c>
      <c r="BA209">
        <v>-1.9</v>
      </c>
      <c r="BB209" s="55">
        <v>0.13888888888888901</v>
      </c>
    </row>
    <row r="210" spans="2:54" x14ac:dyDescent="0.25">
      <c r="B210">
        <v>-1.4</v>
      </c>
      <c r="C210">
        <v>94</v>
      </c>
      <c r="D210">
        <v>-2.2999999999999998</v>
      </c>
      <c r="E210">
        <v>-1.4</v>
      </c>
      <c r="F210">
        <v>1.8</v>
      </c>
      <c r="G210">
        <v>1.8</v>
      </c>
      <c r="H210">
        <v>1025.0999999999999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0.1</v>
      </c>
      <c r="O210">
        <v>162.69999999999999</v>
      </c>
      <c r="P210">
        <v>-2.4</v>
      </c>
      <c r="Q210">
        <v>-1.7</v>
      </c>
      <c r="R210" s="54">
        <v>0.139583333333333</v>
      </c>
      <c r="T210" s="93"/>
      <c r="U210" s="96"/>
      <c r="V210" s="92" t="str">
        <f t="shared" si="5"/>
        <v/>
      </c>
      <c r="W210" s="96"/>
      <c r="X210" s="93"/>
      <c r="Z210" s="5"/>
      <c r="AA210"/>
      <c r="AC210" s="375"/>
      <c r="AD210" s="54">
        <v>0.139583333333333</v>
      </c>
      <c r="AL210" s="364">
        <v>-1.4</v>
      </c>
      <c r="AM210" s="5">
        <v>94</v>
      </c>
      <c r="AN210" s="5">
        <v>-2.2999999999999998</v>
      </c>
      <c r="AO210" s="363">
        <v>-1.4</v>
      </c>
      <c r="AP210" s="5">
        <v>4</v>
      </c>
      <c r="AQ210" s="5">
        <v>5.8</v>
      </c>
      <c r="AR210" s="5">
        <v>1024.7</v>
      </c>
      <c r="AS210" s="5">
        <v>0</v>
      </c>
      <c r="AT210" s="5">
        <v>0</v>
      </c>
      <c r="AU210" s="5">
        <v>0</v>
      </c>
      <c r="AV210" s="5">
        <v>0</v>
      </c>
      <c r="AW210" s="5">
        <v>0</v>
      </c>
      <c r="AX210">
        <v>0.1</v>
      </c>
      <c r="AY210">
        <v>162.69999999999999</v>
      </c>
      <c r="AZ210">
        <v>-2.5</v>
      </c>
      <c r="BA210">
        <v>-1.9</v>
      </c>
      <c r="BB210" s="55">
        <v>0.139583333333333</v>
      </c>
    </row>
    <row r="211" spans="2:54" x14ac:dyDescent="0.25">
      <c r="B211">
        <v>-1.4</v>
      </c>
      <c r="C211">
        <v>94</v>
      </c>
      <c r="D211">
        <v>-2.2999999999999998</v>
      </c>
      <c r="E211">
        <v>-1.4</v>
      </c>
      <c r="F211">
        <v>0</v>
      </c>
      <c r="G211">
        <v>0</v>
      </c>
      <c r="H211">
        <v>1025.3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0.1</v>
      </c>
      <c r="O211">
        <v>162.69999999999999</v>
      </c>
      <c r="P211">
        <v>-2.4</v>
      </c>
      <c r="Q211">
        <v>-1.7</v>
      </c>
      <c r="R211" s="54">
        <v>0.140277777777778</v>
      </c>
      <c r="T211" s="93"/>
      <c r="U211" s="96"/>
      <c r="V211" s="92" t="str">
        <f t="shared" si="5"/>
        <v/>
      </c>
      <c r="W211" s="96"/>
      <c r="X211" s="93"/>
      <c r="Z211" s="5"/>
      <c r="AA211"/>
      <c r="AC211" s="375"/>
      <c r="AD211" s="54">
        <v>0.140277777777778</v>
      </c>
      <c r="AL211" s="364">
        <v>-1.4</v>
      </c>
      <c r="AM211" s="5">
        <v>94</v>
      </c>
      <c r="AN211" s="5">
        <v>-2.2999999999999998</v>
      </c>
      <c r="AO211" s="363">
        <v>-1.4</v>
      </c>
      <c r="AP211" s="5">
        <v>2.5</v>
      </c>
      <c r="AQ211" s="5">
        <v>4</v>
      </c>
      <c r="AR211" s="5">
        <v>1024.4000000000001</v>
      </c>
      <c r="AS211" s="5">
        <v>0</v>
      </c>
      <c r="AT211" s="5">
        <v>0</v>
      </c>
      <c r="AU211" s="5">
        <v>0</v>
      </c>
      <c r="AV211" s="5">
        <v>0</v>
      </c>
      <c r="AW211" s="5">
        <v>0</v>
      </c>
      <c r="AX211">
        <v>0.1</v>
      </c>
      <c r="AY211">
        <v>162.69999999999999</v>
      </c>
      <c r="AZ211">
        <v>-2.4</v>
      </c>
      <c r="BA211">
        <v>-1.9</v>
      </c>
      <c r="BB211" s="55">
        <v>0.140277777777778</v>
      </c>
    </row>
    <row r="212" spans="2:54" x14ac:dyDescent="0.25">
      <c r="B212">
        <v>-1.5</v>
      </c>
      <c r="C212">
        <v>94</v>
      </c>
      <c r="D212">
        <v>-2.4</v>
      </c>
      <c r="E212">
        <v>-3.3</v>
      </c>
      <c r="F212">
        <v>0</v>
      </c>
      <c r="G212">
        <v>1.8</v>
      </c>
      <c r="H212">
        <v>1025.3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0.1</v>
      </c>
      <c r="O212">
        <v>162.69999999999999</v>
      </c>
      <c r="P212">
        <v>-2.5</v>
      </c>
      <c r="Q212">
        <v>-1.7</v>
      </c>
      <c r="R212" s="54">
        <v>0.140972222222222</v>
      </c>
      <c r="T212" s="93"/>
      <c r="U212" s="96"/>
      <c r="V212" s="92" t="str">
        <f t="shared" si="5"/>
        <v/>
      </c>
      <c r="W212" s="96"/>
      <c r="X212" s="93"/>
      <c r="Z212" s="5"/>
      <c r="AA212"/>
      <c r="AC212" s="375"/>
      <c r="AD212" s="54">
        <v>0.140972222222222</v>
      </c>
      <c r="AL212" s="364">
        <v>-1.5</v>
      </c>
      <c r="AM212" s="5">
        <v>94</v>
      </c>
      <c r="AN212" s="5">
        <v>-2.4</v>
      </c>
      <c r="AO212" s="363">
        <v>-3.3</v>
      </c>
      <c r="AP212" s="5">
        <v>5</v>
      </c>
      <c r="AQ212" s="5">
        <v>5.8</v>
      </c>
      <c r="AR212" s="5">
        <v>1024.5</v>
      </c>
      <c r="AS212" s="5">
        <v>0</v>
      </c>
      <c r="AT212" s="5">
        <v>0</v>
      </c>
      <c r="AU212" s="5">
        <v>0</v>
      </c>
      <c r="AV212" s="5">
        <v>0</v>
      </c>
      <c r="AW212" s="5">
        <v>0</v>
      </c>
      <c r="AX212">
        <v>0.1</v>
      </c>
      <c r="AY212">
        <v>162.69999999999999</v>
      </c>
      <c r="AZ212">
        <v>-2.4</v>
      </c>
      <c r="BA212">
        <v>-1.9</v>
      </c>
      <c r="BB212" s="55">
        <v>0.140972222222222</v>
      </c>
    </row>
    <row r="213" spans="2:54" x14ac:dyDescent="0.25">
      <c r="B213">
        <v>-1.5</v>
      </c>
      <c r="C213">
        <v>94</v>
      </c>
      <c r="D213">
        <v>-2.4</v>
      </c>
      <c r="E213">
        <v>-1.5</v>
      </c>
      <c r="F213">
        <v>0</v>
      </c>
      <c r="G213">
        <v>1.8</v>
      </c>
      <c r="H213">
        <v>1025.5999999999999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0.1</v>
      </c>
      <c r="O213">
        <v>162.69999999999999</v>
      </c>
      <c r="P213">
        <v>-2.5</v>
      </c>
      <c r="Q213">
        <v>-1.7</v>
      </c>
      <c r="R213" s="54">
        <v>0.141666666666667</v>
      </c>
      <c r="T213" s="93"/>
      <c r="U213" s="96"/>
      <c r="V213" s="92" t="str">
        <f t="shared" si="5"/>
        <v/>
      </c>
      <c r="W213" s="96"/>
      <c r="X213" s="93"/>
      <c r="Z213" s="5"/>
      <c r="AA213"/>
      <c r="AC213" s="375"/>
      <c r="AD213" s="54">
        <v>0.141666666666667</v>
      </c>
      <c r="AL213" s="364">
        <v>-1.5</v>
      </c>
      <c r="AM213" s="5">
        <v>94</v>
      </c>
      <c r="AN213" s="5">
        <v>-2.4</v>
      </c>
      <c r="AO213" s="363">
        <v>-1.5</v>
      </c>
      <c r="AP213" s="5">
        <v>0</v>
      </c>
      <c r="AQ213" s="5">
        <v>3.6</v>
      </c>
      <c r="AR213" s="5">
        <v>1024.5999999999999</v>
      </c>
      <c r="AS213" s="5">
        <v>0</v>
      </c>
      <c r="AT213" s="5">
        <v>0</v>
      </c>
      <c r="AU213" s="5">
        <v>0</v>
      </c>
      <c r="AV213" s="5">
        <v>0</v>
      </c>
      <c r="AW213" s="5">
        <v>0</v>
      </c>
      <c r="AX213">
        <v>0.1</v>
      </c>
      <c r="AY213">
        <v>162.69999999999999</v>
      </c>
      <c r="AZ213">
        <v>-2.4</v>
      </c>
      <c r="BA213">
        <v>-1.9</v>
      </c>
      <c r="BB213" s="55">
        <v>0.141666666666667</v>
      </c>
    </row>
    <row r="214" spans="2:54" x14ac:dyDescent="0.25">
      <c r="B214">
        <v>-1.5</v>
      </c>
      <c r="C214">
        <v>94</v>
      </c>
      <c r="D214">
        <v>-2.4</v>
      </c>
      <c r="E214">
        <v>-1.5</v>
      </c>
      <c r="F214">
        <v>1.8</v>
      </c>
      <c r="G214">
        <v>2.5</v>
      </c>
      <c r="H214">
        <v>1025.3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0.1</v>
      </c>
      <c r="O214">
        <v>162.69999999999999</v>
      </c>
      <c r="P214">
        <v>-2.5</v>
      </c>
      <c r="Q214">
        <v>-1.7</v>
      </c>
      <c r="R214" s="54">
        <v>0.14236111111111099</v>
      </c>
      <c r="T214" s="93"/>
      <c r="U214" s="96"/>
      <c r="V214" s="92" t="str">
        <f t="shared" si="5"/>
        <v/>
      </c>
      <c r="W214" s="96"/>
      <c r="X214" s="93"/>
      <c r="Z214" s="5"/>
      <c r="AA214"/>
      <c r="AC214" s="375"/>
      <c r="AD214" s="54">
        <v>0.14236111111111099</v>
      </c>
      <c r="AL214" s="364">
        <v>-1.5</v>
      </c>
      <c r="AM214" s="5">
        <v>94</v>
      </c>
      <c r="AN214" s="5">
        <v>-2.4</v>
      </c>
      <c r="AO214" s="363">
        <v>-1.5</v>
      </c>
      <c r="AP214" s="5">
        <v>3.6</v>
      </c>
      <c r="AQ214" s="5">
        <v>5.4</v>
      </c>
      <c r="AR214" s="5">
        <v>1024.4000000000001</v>
      </c>
      <c r="AS214" s="5">
        <v>0</v>
      </c>
      <c r="AT214" s="5">
        <v>0</v>
      </c>
      <c r="AU214" s="5">
        <v>0</v>
      </c>
      <c r="AV214" s="5">
        <v>0</v>
      </c>
      <c r="AW214" s="5">
        <v>0</v>
      </c>
      <c r="AX214">
        <v>0.1</v>
      </c>
      <c r="AY214">
        <v>162.69999999999999</v>
      </c>
      <c r="AZ214">
        <v>-2.4</v>
      </c>
      <c r="BA214">
        <v>-1.9</v>
      </c>
      <c r="BB214" s="55">
        <v>0.14236111111111099</v>
      </c>
    </row>
    <row r="215" spans="2:54" x14ac:dyDescent="0.25">
      <c r="B215">
        <v>-1.4</v>
      </c>
      <c r="C215">
        <v>94</v>
      </c>
      <c r="D215">
        <v>-2.2999999999999998</v>
      </c>
      <c r="E215">
        <v>-1.4</v>
      </c>
      <c r="F215">
        <v>0</v>
      </c>
      <c r="G215">
        <v>2.2000000000000002</v>
      </c>
      <c r="H215">
        <v>1025.2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0.1</v>
      </c>
      <c r="O215">
        <v>162.69999999999999</v>
      </c>
      <c r="P215">
        <v>-2.5</v>
      </c>
      <c r="Q215">
        <v>-1.7</v>
      </c>
      <c r="R215" s="54">
        <v>0.14305555555555599</v>
      </c>
      <c r="T215" s="93"/>
      <c r="U215" s="96"/>
      <c r="V215" s="92" t="str">
        <f t="shared" si="5"/>
        <v/>
      </c>
      <c r="W215" s="96"/>
      <c r="X215" s="93"/>
      <c r="Z215" s="5"/>
      <c r="AA215"/>
      <c r="AC215" s="375"/>
      <c r="AD215" s="54">
        <v>0.14305555555555599</v>
      </c>
      <c r="AL215" s="364">
        <v>-1.4</v>
      </c>
      <c r="AM215" s="5">
        <v>94</v>
      </c>
      <c r="AN215" s="5">
        <v>-2.2999999999999998</v>
      </c>
      <c r="AO215" s="363">
        <v>-1.4</v>
      </c>
      <c r="AP215" s="5">
        <v>2.9</v>
      </c>
      <c r="AQ215" s="5">
        <v>5.4</v>
      </c>
      <c r="AR215" s="5">
        <v>1024.4000000000001</v>
      </c>
      <c r="AS215" s="5">
        <v>0</v>
      </c>
      <c r="AT215" s="5">
        <v>0</v>
      </c>
      <c r="AU215" s="5">
        <v>0</v>
      </c>
      <c r="AV215" s="5">
        <v>0</v>
      </c>
      <c r="AW215" s="5">
        <v>0</v>
      </c>
      <c r="AX215">
        <v>0.1</v>
      </c>
      <c r="AY215">
        <v>162.69999999999999</v>
      </c>
      <c r="AZ215">
        <v>-2.4</v>
      </c>
      <c r="BA215">
        <v>-1.9</v>
      </c>
      <c r="BB215" s="55">
        <v>0.14305555555555599</v>
      </c>
    </row>
    <row r="216" spans="2:54" x14ac:dyDescent="0.25">
      <c r="B216">
        <v>-1.5</v>
      </c>
      <c r="C216">
        <v>94</v>
      </c>
      <c r="D216">
        <v>-2.4</v>
      </c>
      <c r="E216">
        <v>-4</v>
      </c>
      <c r="F216">
        <v>0</v>
      </c>
      <c r="G216">
        <v>0</v>
      </c>
      <c r="H216">
        <v>1025.4000000000001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0.1</v>
      </c>
      <c r="O216">
        <v>162.69999999999999</v>
      </c>
      <c r="P216">
        <v>-2.5</v>
      </c>
      <c r="Q216">
        <v>-1.7</v>
      </c>
      <c r="R216" s="54">
        <v>0.14374999999999999</v>
      </c>
      <c r="T216" s="93"/>
      <c r="U216" s="96"/>
      <c r="V216" s="92" t="str">
        <f t="shared" si="5"/>
        <v/>
      </c>
      <c r="W216" s="96"/>
      <c r="X216" s="93"/>
      <c r="Z216" s="5"/>
      <c r="AA216"/>
      <c r="AC216" s="375"/>
      <c r="AD216" s="54">
        <v>0.14374999999999999</v>
      </c>
      <c r="AL216" s="364">
        <v>-1.5</v>
      </c>
      <c r="AM216" s="5">
        <v>94</v>
      </c>
      <c r="AN216" s="5">
        <v>-2.4</v>
      </c>
      <c r="AO216" s="363">
        <v>-4</v>
      </c>
      <c r="AP216" s="5">
        <v>6.5</v>
      </c>
      <c r="AQ216" s="5">
        <v>6.5</v>
      </c>
      <c r="AR216" s="5">
        <v>1024.4000000000001</v>
      </c>
      <c r="AS216" s="5">
        <v>0</v>
      </c>
      <c r="AT216" s="5">
        <v>0</v>
      </c>
      <c r="AU216" s="5">
        <v>0</v>
      </c>
      <c r="AV216" s="5">
        <v>0</v>
      </c>
      <c r="AW216" s="5">
        <v>0</v>
      </c>
      <c r="AX216">
        <v>0.1</v>
      </c>
      <c r="AY216">
        <v>162.69999999999999</v>
      </c>
      <c r="AZ216">
        <v>-2.4</v>
      </c>
      <c r="BA216">
        <v>-1.8</v>
      </c>
      <c r="BB216" s="55">
        <v>0.14374999999999999</v>
      </c>
    </row>
    <row r="217" spans="2:54" x14ac:dyDescent="0.25">
      <c r="B217">
        <v>-1.5</v>
      </c>
      <c r="C217">
        <v>94</v>
      </c>
      <c r="D217">
        <v>-2.4</v>
      </c>
      <c r="E217">
        <v>-4.0999999999999996</v>
      </c>
      <c r="F217">
        <v>1.8</v>
      </c>
      <c r="G217">
        <v>2.5</v>
      </c>
      <c r="H217">
        <v>1025.4000000000001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0.1</v>
      </c>
      <c r="O217">
        <v>162.69999999999999</v>
      </c>
      <c r="P217">
        <v>-2.5</v>
      </c>
      <c r="Q217">
        <v>-1.7</v>
      </c>
      <c r="R217" s="54">
        <v>0.14444444444444399</v>
      </c>
      <c r="T217" s="93"/>
      <c r="U217" s="96"/>
      <c r="V217" s="92" t="str">
        <f t="shared" si="5"/>
        <v/>
      </c>
      <c r="W217" s="96"/>
      <c r="X217" s="93"/>
      <c r="Z217" s="5"/>
      <c r="AA217"/>
      <c r="AC217" s="375"/>
      <c r="AD217" s="54">
        <v>0.14444444444444399</v>
      </c>
      <c r="AL217" s="364">
        <v>-1.5</v>
      </c>
      <c r="AM217" s="5">
        <v>94</v>
      </c>
      <c r="AN217" s="5">
        <v>-2.4</v>
      </c>
      <c r="AO217" s="363">
        <v>-4.0999999999999996</v>
      </c>
      <c r="AP217" s="5">
        <v>6.8</v>
      </c>
      <c r="AQ217" s="5">
        <v>6.8</v>
      </c>
      <c r="AR217" s="5">
        <v>1024.5</v>
      </c>
      <c r="AS217" s="5">
        <v>0</v>
      </c>
      <c r="AT217" s="5">
        <v>0</v>
      </c>
      <c r="AU217" s="5">
        <v>0</v>
      </c>
      <c r="AV217" s="5">
        <v>0</v>
      </c>
      <c r="AW217" s="5">
        <v>0</v>
      </c>
      <c r="AX217">
        <v>0.1</v>
      </c>
      <c r="AY217">
        <v>162.69999999999999</v>
      </c>
      <c r="AZ217">
        <v>-2.4</v>
      </c>
      <c r="BA217">
        <v>-1.9</v>
      </c>
      <c r="BB217" s="55">
        <v>0.14444444444444399</v>
      </c>
    </row>
    <row r="218" spans="2:54" x14ac:dyDescent="0.25">
      <c r="B218">
        <v>-1.5</v>
      </c>
      <c r="C218">
        <v>94</v>
      </c>
      <c r="D218">
        <v>-2.4</v>
      </c>
      <c r="E218">
        <v>-1.5</v>
      </c>
      <c r="F218">
        <v>0</v>
      </c>
      <c r="G218">
        <v>1.8</v>
      </c>
      <c r="H218">
        <v>1025.3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0.1</v>
      </c>
      <c r="O218">
        <v>162.69999999999999</v>
      </c>
      <c r="P218">
        <v>-2.5</v>
      </c>
      <c r="Q218">
        <v>-1.7</v>
      </c>
      <c r="R218" s="54">
        <v>0.14513888888888901</v>
      </c>
      <c r="T218" s="93"/>
      <c r="U218" s="96"/>
      <c r="V218" s="92" t="str">
        <f t="shared" si="5"/>
        <v/>
      </c>
      <c r="W218" s="96"/>
      <c r="X218" s="93"/>
      <c r="Z218" s="5"/>
      <c r="AA218"/>
      <c r="AC218" s="375"/>
      <c r="AD218" s="54">
        <v>0.14513888888888901</v>
      </c>
      <c r="AL218" s="364">
        <v>-1.5</v>
      </c>
      <c r="AM218" s="5">
        <v>94</v>
      </c>
      <c r="AN218" s="5">
        <v>-2.4</v>
      </c>
      <c r="AO218" s="363">
        <v>-1.5</v>
      </c>
      <c r="AP218" s="5">
        <v>4.3</v>
      </c>
      <c r="AQ218" s="5">
        <v>4.3</v>
      </c>
      <c r="AR218" s="5">
        <v>1024.5</v>
      </c>
      <c r="AS218" s="5">
        <v>0</v>
      </c>
      <c r="AT218" s="5">
        <v>0</v>
      </c>
      <c r="AU218" s="5">
        <v>0</v>
      </c>
      <c r="AV218" s="5">
        <v>0</v>
      </c>
      <c r="AW218" s="5">
        <v>0</v>
      </c>
      <c r="AX218">
        <v>0.1</v>
      </c>
      <c r="AY218">
        <v>162.69999999999999</v>
      </c>
      <c r="AZ218">
        <v>-2.4</v>
      </c>
      <c r="BA218">
        <v>-1.8</v>
      </c>
      <c r="BB218" s="55">
        <v>0.14513888888888901</v>
      </c>
    </row>
    <row r="219" spans="2:54" x14ac:dyDescent="0.25">
      <c r="B219">
        <v>-1.5</v>
      </c>
      <c r="C219">
        <v>94</v>
      </c>
      <c r="D219">
        <v>-2.4</v>
      </c>
      <c r="E219">
        <v>-1.5</v>
      </c>
      <c r="F219">
        <v>0</v>
      </c>
      <c r="G219">
        <v>0</v>
      </c>
      <c r="H219">
        <v>1025.4000000000001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0.1</v>
      </c>
      <c r="O219">
        <v>162.69999999999999</v>
      </c>
      <c r="P219">
        <v>-2.5</v>
      </c>
      <c r="Q219">
        <v>-1.7</v>
      </c>
      <c r="R219" s="54">
        <v>0.14583333333333301</v>
      </c>
      <c r="T219" s="93"/>
      <c r="U219" s="96"/>
      <c r="V219" s="92" t="str">
        <f t="shared" si="5"/>
        <v/>
      </c>
      <c r="W219" s="96"/>
      <c r="X219" s="93"/>
      <c r="Z219" s="5"/>
      <c r="AA219"/>
      <c r="AC219" s="375"/>
      <c r="AD219" s="54">
        <v>0.14583333333333301</v>
      </c>
      <c r="AL219" s="364">
        <v>-1.5</v>
      </c>
      <c r="AM219" s="5">
        <v>94</v>
      </c>
      <c r="AN219" s="5">
        <v>-2.4</v>
      </c>
      <c r="AO219" s="363">
        <v>-1.5</v>
      </c>
      <c r="AP219" s="5">
        <v>3.6</v>
      </c>
      <c r="AQ219" s="5">
        <v>4</v>
      </c>
      <c r="AR219" s="5">
        <v>1024.5</v>
      </c>
      <c r="AS219" s="5">
        <v>0</v>
      </c>
      <c r="AT219" s="5">
        <v>0</v>
      </c>
      <c r="AU219" s="5">
        <v>0</v>
      </c>
      <c r="AV219" s="5">
        <v>0</v>
      </c>
      <c r="AW219" s="5">
        <v>0</v>
      </c>
      <c r="AX219">
        <v>0.1</v>
      </c>
      <c r="AY219">
        <v>162.69999999999999</v>
      </c>
      <c r="AZ219">
        <v>-2.4</v>
      </c>
      <c r="BA219">
        <v>-1.9</v>
      </c>
      <c r="BB219" s="55">
        <v>0.14583333333333301</v>
      </c>
    </row>
    <row r="220" spans="2:54" x14ac:dyDescent="0.25">
      <c r="B220">
        <v>-1.5</v>
      </c>
      <c r="C220">
        <v>94</v>
      </c>
      <c r="D220">
        <v>-2.4</v>
      </c>
      <c r="E220">
        <v>-1.5</v>
      </c>
      <c r="F220">
        <v>0</v>
      </c>
      <c r="G220">
        <v>0</v>
      </c>
      <c r="H220">
        <v>1025.4000000000001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0.1</v>
      </c>
      <c r="O220">
        <v>162.69999999999999</v>
      </c>
      <c r="P220">
        <v>-2.5</v>
      </c>
      <c r="Q220">
        <v>-1.7</v>
      </c>
      <c r="R220" s="54">
        <v>0.14652777777777801</v>
      </c>
      <c r="T220" s="93"/>
      <c r="U220" s="96"/>
      <c r="V220" s="92" t="str">
        <f t="shared" si="5"/>
        <v/>
      </c>
      <c r="W220" s="96"/>
      <c r="X220" s="93"/>
      <c r="Z220" s="5"/>
      <c r="AA220"/>
      <c r="AC220" s="375"/>
      <c r="AD220" s="54">
        <v>0.14652777777777801</v>
      </c>
      <c r="AL220" s="364">
        <v>-1.5</v>
      </c>
      <c r="AM220" s="5">
        <v>94</v>
      </c>
      <c r="AN220" s="5">
        <v>-2.4</v>
      </c>
      <c r="AO220" s="363">
        <v>-1.5</v>
      </c>
      <c r="AP220" s="5">
        <v>2.9</v>
      </c>
      <c r="AQ220" s="5">
        <v>4</v>
      </c>
      <c r="AR220" s="5">
        <v>1024.5</v>
      </c>
      <c r="AS220" s="5">
        <v>0</v>
      </c>
      <c r="AT220" s="5">
        <v>0</v>
      </c>
      <c r="AU220" s="5">
        <v>0</v>
      </c>
      <c r="AV220" s="5">
        <v>0</v>
      </c>
      <c r="AW220" s="5">
        <v>0</v>
      </c>
      <c r="AX220">
        <v>0.1</v>
      </c>
      <c r="AY220">
        <v>162.69999999999999</v>
      </c>
      <c r="AZ220">
        <v>-2.4</v>
      </c>
      <c r="BA220">
        <v>-1.9</v>
      </c>
      <c r="BB220" s="55">
        <v>0.14652777777777801</v>
      </c>
    </row>
    <row r="221" spans="2:54" x14ac:dyDescent="0.25">
      <c r="B221">
        <v>-1.5</v>
      </c>
      <c r="C221">
        <v>94</v>
      </c>
      <c r="D221">
        <v>-2.4</v>
      </c>
      <c r="E221">
        <v>-1.5</v>
      </c>
      <c r="F221">
        <v>0</v>
      </c>
      <c r="G221">
        <v>0</v>
      </c>
      <c r="H221">
        <v>1025.4000000000001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0.1</v>
      </c>
      <c r="O221">
        <v>162.69999999999999</v>
      </c>
      <c r="P221">
        <v>-2.5</v>
      </c>
      <c r="Q221">
        <v>-1.7</v>
      </c>
      <c r="R221" s="54">
        <v>0.147222222222222</v>
      </c>
      <c r="T221" s="93"/>
      <c r="U221" s="96"/>
      <c r="V221" s="92" t="str">
        <f t="shared" si="5"/>
        <v/>
      </c>
      <c r="W221" s="96"/>
      <c r="X221" s="93"/>
      <c r="Z221" s="5"/>
      <c r="AA221"/>
      <c r="AC221" s="375"/>
      <c r="AD221" s="54">
        <v>0.147222222222222</v>
      </c>
      <c r="AL221" s="364">
        <v>-1.5</v>
      </c>
      <c r="AM221" s="5">
        <v>94</v>
      </c>
      <c r="AN221" s="5">
        <v>-2.4</v>
      </c>
      <c r="AO221" s="363">
        <v>-1.5</v>
      </c>
      <c r="AP221" s="5">
        <v>2.9</v>
      </c>
      <c r="AQ221" s="5">
        <v>4</v>
      </c>
      <c r="AR221" s="5">
        <v>1024.5999999999999</v>
      </c>
      <c r="AS221" s="5">
        <v>0</v>
      </c>
      <c r="AT221" s="5">
        <v>0</v>
      </c>
      <c r="AU221" s="5">
        <v>0</v>
      </c>
      <c r="AV221" s="5">
        <v>0</v>
      </c>
      <c r="AW221" s="5">
        <v>0</v>
      </c>
      <c r="AX221">
        <v>0.1</v>
      </c>
      <c r="AY221">
        <v>162.69999999999999</v>
      </c>
      <c r="AZ221">
        <v>-2.4</v>
      </c>
      <c r="BA221">
        <v>-1.9</v>
      </c>
      <c r="BB221" s="55">
        <v>0.147222222222222</v>
      </c>
    </row>
    <row r="222" spans="2:54" x14ac:dyDescent="0.25">
      <c r="B222">
        <v>-1.5</v>
      </c>
      <c r="C222">
        <v>94</v>
      </c>
      <c r="D222">
        <v>-2.4</v>
      </c>
      <c r="E222">
        <v>-1.5</v>
      </c>
      <c r="F222">
        <v>2.2000000000000002</v>
      </c>
      <c r="G222">
        <v>2.2000000000000002</v>
      </c>
      <c r="H222">
        <v>1025.2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0.1</v>
      </c>
      <c r="O222">
        <v>162.69999999999999</v>
      </c>
      <c r="P222">
        <v>-2.5</v>
      </c>
      <c r="Q222">
        <v>-1.7</v>
      </c>
      <c r="R222" s="54">
        <v>0.147916666666667</v>
      </c>
      <c r="T222" s="93"/>
      <c r="U222" s="96"/>
      <c r="V222" s="92" t="str">
        <f t="shared" si="5"/>
        <v/>
      </c>
      <c r="W222" s="96"/>
      <c r="X222" s="93"/>
      <c r="Z222" s="5"/>
      <c r="AA222"/>
      <c r="AC222" s="375"/>
      <c r="AD222" s="54">
        <v>0.147916666666667</v>
      </c>
      <c r="AL222" s="364">
        <v>-1.5</v>
      </c>
      <c r="AM222" s="5">
        <v>94</v>
      </c>
      <c r="AN222" s="5">
        <v>-2.4</v>
      </c>
      <c r="AO222" s="363">
        <v>-1.5</v>
      </c>
      <c r="AP222" s="5">
        <v>2.2000000000000002</v>
      </c>
      <c r="AQ222" s="5">
        <v>4</v>
      </c>
      <c r="AR222" s="5">
        <v>1024.5999999999999</v>
      </c>
      <c r="AS222" s="5">
        <v>0</v>
      </c>
      <c r="AT222" s="5">
        <v>0</v>
      </c>
      <c r="AU222" s="5">
        <v>0</v>
      </c>
      <c r="AV222" s="5">
        <v>0</v>
      </c>
      <c r="AW222" s="5">
        <v>0</v>
      </c>
      <c r="AX222">
        <v>0.1</v>
      </c>
      <c r="AY222">
        <v>162.69999999999999</v>
      </c>
      <c r="AZ222">
        <v>-2.4</v>
      </c>
      <c r="BA222">
        <v>-1.9</v>
      </c>
      <c r="BB222" s="55">
        <v>0.147916666666667</v>
      </c>
    </row>
    <row r="223" spans="2:54" x14ac:dyDescent="0.25">
      <c r="B223">
        <v>-1.5</v>
      </c>
      <c r="C223">
        <v>94</v>
      </c>
      <c r="D223">
        <v>-2.4</v>
      </c>
      <c r="E223">
        <v>-1.5</v>
      </c>
      <c r="F223">
        <v>1.8</v>
      </c>
      <c r="G223">
        <v>2.5</v>
      </c>
      <c r="H223">
        <v>1025.0999999999999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0.1</v>
      </c>
      <c r="O223">
        <v>162.69999999999999</v>
      </c>
      <c r="P223">
        <v>-2.6</v>
      </c>
      <c r="Q223">
        <v>-1.7</v>
      </c>
      <c r="R223" s="54">
        <v>0.148611111111111</v>
      </c>
      <c r="T223" s="93"/>
      <c r="U223" s="96"/>
      <c r="V223" s="92" t="str">
        <f t="shared" si="5"/>
        <v/>
      </c>
      <c r="W223" s="96"/>
      <c r="X223" s="93"/>
      <c r="Z223" s="5"/>
      <c r="AA223"/>
      <c r="AC223" s="375"/>
      <c r="AD223" s="54">
        <v>0.148611111111111</v>
      </c>
      <c r="AL223" s="364">
        <v>-1.5</v>
      </c>
      <c r="AM223" s="5">
        <v>94</v>
      </c>
      <c r="AN223" s="5">
        <v>-2.4</v>
      </c>
      <c r="AO223" s="363">
        <v>-1.5</v>
      </c>
      <c r="AP223" s="5">
        <v>4</v>
      </c>
      <c r="AQ223" s="5">
        <v>5</v>
      </c>
      <c r="AR223" s="5">
        <v>1024.5999999999999</v>
      </c>
      <c r="AS223" s="5">
        <v>0</v>
      </c>
      <c r="AT223" s="5">
        <v>0</v>
      </c>
      <c r="AU223" s="5">
        <v>0</v>
      </c>
      <c r="AV223" s="5">
        <v>0</v>
      </c>
      <c r="AW223" s="5">
        <v>0</v>
      </c>
      <c r="AX223">
        <v>0.1</v>
      </c>
      <c r="AY223">
        <v>162.69999999999999</v>
      </c>
      <c r="AZ223">
        <v>-2.4</v>
      </c>
      <c r="BA223">
        <v>-1.9</v>
      </c>
      <c r="BB223" s="55">
        <v>0.148611111111111</v>
      </c>
    </row>
    <row r="224" spans="2:54" x14ac:dyDescent="0.25">
      <c r="B224">
        <v>-1.5</v>
      </c>
      <c r="C224">
        <v>94</v>
      </c>
      <c r="D224">
        <v>-2.4</v>
      </c>
      <c r="E224">
        <v>-1.5</v>
      </c>
      <c r="F224">
        <v>1.8</v>
      </c>
      <c r="G224">
        <v>3.2</v>
      </c>
      <c r="H224">
        <v>1025.3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0.1</v>
      </c>
      <c r="O224">
        <v>162.69999999999999</v>
      </c>
      <c r="P224">
        <v>-2.6</v>
      </c>
      <c r="Q224">
        <v>-1.7</v>
      </c>
      <c r="R224" s="54">
        <v>0.149305555555556</v>
      </c>
      <c r="T224" s="93"/>
      <c r="U224" s="96"/>
      <c r="V224" s="92" t="str">
        <f t="shared" si="5"/>
        <v/>
      </c>
      <c r="W224" s="96"/>
      <c r="X224" s="93"/>
      <c r="Z224" s="5"/>
      <c r="AA224"/>
      <c r="AC224" s="375"/>
      <c r="AD224" s="54">
        <v>0.149305555555556</v>
      </c>
      <c r="AL224" s="364">
        <v>-1.5</v>
      </c>
      <c r="AM224" s="5">
        <v>94</v>
      </c>
      <c r="AN224" s="5">
        <v>-2.4</v>
      </c>
      <c r="AO224" s="363">
        <v>-1.5</v>
      </c>
      <c r="AP224" s="5">
        <v>3.6</v>
      </c>
      <c r="AQ224" s="5">
        <v>5.8</v>
      </c>
      <c r="AR224" s="5">
        <v>1024.5999999999999</v>
      </c>
      <c r="AS224" s="5">
        <v>0</v>
      </c>
      <c r="AT224" s="5">
        <v>0</v>
      </c>
      <c r="AU224" s="5">
        <v>0</v>
      </c>
      <c r="AV224" s="5">
        <v>0</v>
      </c>
      <c r="AW224" s="5">
        <v>0</v>
      </c>
      <c r="AX224">
        <v>0.1</v>
      </c>
      <c r="AY224">
        <v>162.69999999999999</v>
      </c>
      <c r="AZ224">
        <v>-2.4</v>
      </c>
      <c r="BA224">
        <v>-1.9</v>
      </c>
      <c r="BB224" s="55">
        <v>0.149305555555556</v>
      </c>
    </row>
    <row r="225" spans="2:54" x14ac:dyDescent="0.25">
      <c r="B225">
        <v>-1.5</v>
      </c>
      <c r="C225">
        <v>94</v>
      </c>
      <c r="D225">
        <v>-2.4</v>
      </c>
      <c r="E225">
        <v>-1.5</v>
      </c>
      <c r="F225">
        <v>0</v>
      </c>
      <c r="G225">
        <v>1.8</v>
      </c>
      <c r="H225">
        <v>1025.2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0.1</v>
      </c>
      <c r="O225">
        <v>162.69999999999999</v>
      </c>
      <c r="P225">
        <v>-2.6</v>
      </c>
      <c r="Q225">
        <v>-1.7</v>
      </c>
      <c r="R225" s="54">
        <v>0.15</v>
      </c>
      <c r="T225" s="93"/>
      <c r="U225" s="96"/>
      <c r="V225" s="92" t="str">
        <f t="shared" si="5"/>
        <v/>
      </c>
      <c r="W225" s="96"/>
      <c r="X225" s="93"/>
      <c r="Z225" s="5"/>
      <c r="AA225"/>
      <c r="AC225" s="375"/>
      <c r="AD225" s="54">
        <v>0.15</v>
      </c>
      <c r="AL225" s="364">
        <v>-1.5</v>
      </c>
      <c r="AM225" s="5">
        <v>94</v>
      </c>
      <c r="AN225" s="5">
        <v>-2.4</v>
      </c>
      <c r="AO225" s="363">
        <v>-1.5</v>
      </c>
      <c r="AP225" s="5">
        <v>3.6</v>
      </c>
      <c r="AQ225" s="5">
        <v>6.8</v>
      </c>
      <c r="AR225" s="5">
        <v>1024.5999999999999</v>
      </c>
      <c r="AS225" s="5">
        <v>0</v>
      </c>
      <c r="AT225" s="5">
        <v>0</v>
      </c>
      <c r="AU225" s="5">
        <v>0</v>
      </c>
      <c r="AV225" s="5">
        <v>0</v>
      </c>
      <c r="AW225" s="5">
        <v>0</v>
      </c>
      <c r="AX225">
        <v>0.1</v>
      </c>
      <c r="AY225">
        <v>162.69999999999999</v>
      </c>
      <c r="AZ225">
        <v>-2.4</v>
      </c>
      <c r="BA225">
        <v>-1.9</v>
      </c>
      <c r="BB225" s="55">
        <v>0.15</v>
      </c>
    </row>
    <row r="226" spans="2:54" x14ac:dyDescent="0.25">
      <c r="B226">
        <v>-1.5</v>
      </c>
      <c r="C226">
        <v>94</v>
      </c>
      <c r="D226">
        <v>-2.4</v>
      </c>
      <c r="E226">
        <v>-1.5</v>
      </c>
      <c r="F226">
        <v>0</v>
      </c>
      <c r="G226">
        <v>2.2000000000000002</v>
      </c>
      <c r="H226">
        <v>1025.0999999999999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0.1</v>
      </c>
      <c r="O226">
        <v>162.69999999999999</v>
      </c>
      <c r="P226">
        <v>-2.6</v>
      </c>
      <c r="Q226">
        <v>-1.8</v>
      </c>
      <c r="R226" s="54">
        <v>0.15069444444444399</v>
      </c>
      <c r="T226" s="93"/>
      <c r="U226" s="96"/>
      <c r="V226" s="92" t="str">
        <f t="shared" si="5"/>
        <v/>
      </c>
      <c r="W226" s="96"/>
      <c r="X226" s="93"/>
      <c r="Z226" s="5"/>
      <c r="AA226"/>
      <c r="AC226" s="375"/>
      <c r="AD226" s="54">
        <v>0.15069444444444399</v>
      </c>
      <c r="AL226" s="364">
        <v>-1.5</v>
      </c>
      <c r="AM226" s="5">
        <v>94</v>
      </c>
      <c r="AN226" s="5">
        <v>-2.4</v>
      </c>
      <c r="AO226" s="363">
        <v>-1.5</v>
      </c>
      <c r="AP226" s="5">
        <v>3.6</v>
      </c>
      <c r="AQ226" s="5">
        <v>4.7</v>
      </c>
      <c r="AR226" s="5">
        <v>1024.4000000000001</v>
      </c>
      <c r="AS226" s="5">
        <v>0</v>
      </c>
      <c r="AT226" s="5">
        <v>0</v>
      </c>
      <c r="AU226" s="5">
        <v>0</v>
      </c>
      <c r="AV226" s="5">
        <v>0</v>
      </c>
      <c r="AW226" s="5">
        <v>0</v>
      </c>
      <c r="AX226">
        <v>0.1</v>
      </c>
      <c r="AY226">
        <v>162.69999999999999</v>
      </c>
      <c r="AZ226">
        <v>-2.4</v>
      </c>
      <c r="BA226">
        <v>-1.9</v>
      </c>
      <c r="BB226" s="55">
        <v>0.15069444444444399</v>
      </c>
    </row>
    <row r="227" spans="2:54" x14ac:dyDescent="0.25">
      <c r="B227">
        <v>-1.5</v>
      </c>
      <c r="C227">
        <v>94</v>
      </c>
      <c r="D227">
        <v>-2.4</v>
      </c>
      <c r="E227">
        <v>-1.5</v>
      </c>
      <c r="F227">
        <v>0</v>
      </c>
      <c r="G227">
        <v>2.2000000000000002</v>
      </c>
      <c r="H227">
        <v>1025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0.1</v>
      </c>
      <c r="O227">
        <v>162.69999999999999</v>
      </c>
      <c r="P227">
        <v>-2.6</v>
      </c>
      <c r="Q227">
        <v>-1.8</v>
      </c>
      <c r="R227" s="54">
        <v>0.15138888888888899</v>
      </c>
      <c r="T227" s="93"/>
      <c r="U227" s="96"/>
      <c r="V227" s="92" t="str">
        <f t="shared" si="5"/>
        <v/>
      </c>
      <c r="W227" s="96"/>
      <c r="X227" s="93"/>
      <c r="Z227" s="5"/>
      <c r="AA227"/>
      <c r="AC227" s="375"/>
      <c r="AD227" s="54">
        <v>0.15138888888888899</v>
      </c>
      <c r="AL227" s="364">
        <v>-1.5</v>
      </c>
      <c r="AM227" s="5">
        <v>94</v>
      </c>
      <c r="AN227" s="5">
        <v>-2.4</v>
      </c>
      <c r="AO227" s="363">
        <v>-1.5</v>
      </c>
      <c r="AP227" s="5">
        <v>3.6</v>
      </c>
      <c r="AQ227" s="5">
        <v>4.3</v>
      </c>
      <c r="AR227" s="5">
        <v>1024.5999999999999</v>
      </c>
      <c r="AS227" s="5">
        <v>0</v>
      </c>
      <c r="AT227" s="5">
        <v>0</v>
      </c>
      <c r="AU227" s="5">
        <v>0</v>
      </c>
      <c r="AV227" s="5">
        <v>0</v>
      </c>
      <c r="AW227" s="5">
        <v>0</v>
      </c>
      <c r="AX227">
        <v>0.1</v>
      </c>
      <c r="AY227">
        <v>162.69999999999999</v>
      </c>
      <c r="AZ227">
        <v>-2.4</v>
      </c>
      <c r="BA227">
        <v>-1.9</v>
      </c>
      <c r="BB227" s="55">
        <v>0.15138888888888899</v>
      </c>
    </row>
    <row r="228" spans="2:54" x14ac:dyDescent="0.25">
      <c r="B228">
        <v>-1.5</v>
      </c>
      <c r="C228">
        <v>94</v>
      </c>
      <c r="D228">
        <v>-2.4</v>
      </c>
      <c r="E228">
        <v>-1.5</v>
      </c>
      <c r="F228">
        <v>0</v>
      </c>
      <c r="G228">
        <v>0</v>
      </c>
      <c r="H228">
        <v>1025.2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0.1</v>
      </c>
      <c r="O228">
        <v>162.69999999999999</v>
      </c>
      <c r="P228">
        <v>-2.6</v>
      </c>
      <c r="Q228">
        <v>-1.8</v>
      </c>
      <c r="R228" s="54">
        <v>0.15208333333333299</v>
      </c>
      <c r="T228" s="93"/>
      <c r="U228" s="96"/>
      <c r="V228" s="92" t="str">
        <f t="shared" si="5"/>
        <v/>
      </c>
      <c r="W228" s="96"/>
      <c r="X228" s="93"/>
      <c r="Z228" s="5"/>
      <c r="AA228"/>
      <c r="AC228" s="375"/>
      <c r="AD228" s="54">
        <v>0.15208333333333299</v>
      </c>
      <c r="AL228" s="364">
        <v>-1.5</v>
      </c>
      <c r="AM228" s="5">
        <v>94</v>
      </c>
      <c r="AN228" s="5">
        <v>-2.4</v>
      </c>
      <c r="AO228" s="363">
        <v>-1.5</v>
      </c>
      <c r="AP228" s="5">
        <v>2.9</v>
      </c>
      <c r="AQ228" s="5">
        <v>4</v>
      </c>
      <c r="AR228" s="5">
        <v>1024.5999999999999</v>
      </c>
      <c r="AS228" s="5">
        <v>0</v>
      </c>
      <c r="AT228" s="5">
        <v>0</v>
      </c>
      <c r="AU228" s="5">
        <v>0</v>
      </c>
      <c r="AV228" s="5">
        <v>0</v>
      </c>
      <c r="AW228" s="5">
        <v>0</v>
      </c>
      <c r="AX228">
        <v>0.1</v>
      </c>
      <c r="AY228">
        <v>162.69999999999999</v>
      </c>
      <c r="AZ228">
        <v>-2.4</v>
      </c>
      <c r="BA228">
        <v>-1.9</v>
      </c>
      <c r="BB228" s="55">
        <v>0.15208333333333299</v>
      </c>
    </row>
    <row r="229" spans="2:54" x14ac:dyDescent="0.25">
      <c r="B229">
        <v>-1.5</v>
      </c>
      <c r="C229">
        <v>94</v>
      </c>
      <c r="D229">
        <v>-2.4</v>
      </c>
      <c r="E229">
        <v>-1.5</v>
      </c>
      <c r="F229">
        <v>0</v>
      </c>
      <c r="G229">
        <v>0</v>
      </c>
      <c r="H229">
        <v>1025.0999999999999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0.1</v>
      </c>
      <c r="O229">
        <v>162.69999999999999</v>
      </c>
      <c r="P229">
        <v>-2.6</v>
      </c>
      <c r="Q229">
        <v>-1.8</v>
      </c>
      <c r="R229" s="54">
        <v>0.15277777777777801</v>
      </c>
      <c r="T229" s="93"/>
      <c r="U229" s="96"/>
      <c r="V229" s="92" t="str">
        <f t="shared" si="5"/>
        <v/>
      </c>
      <c r="W229" s="96"/>
      <c r="X229" s="93"/>
      <c r="Z229" s="5"/>
      <c r="AA229"/>
      <c r="AC229" s="375"/>
      <c r="AD229" s="54">
        <v>0.15277777777777801</v>
      </c>
      <c r="AL229" s="364">
        <v>-1.5</v>
      </c>
      <c r="AM229" s="5">
        <v>94</v>
      </c>
      <c r="AN229" s="5">
        <v>-2.4</v>
      </c>
      <c r="AO229" s="363">
        <v>-1.5</v>
      </c>
      <c r="AP229" s="5">
        <v>2.2000000000000002</v>
      </c>
      <c r="AQ229" s="5">
        <v>2.9</v>
      </c>
      <c r="AR229" s="5">
        <v>1024.4000000000001</v>
      </c>
      <c r="AS229" s="5">
        <v>0</v>
      </c>
      <c r="AT229" s="5">
        <v>0</v>
      </c>
      <c r="AU229" s="5">
        <v>0</v>
      </c>
      <c r="AV229" s="5">
        <v>0</v>
      </c>
      <c r="AW229" s="5">
        <v>0</v>
      </c>
      <c r="AX229">
        <v>0.1</v>
      </c>
      <c r="AY229">
        <v>162.69999999999999</v>
      </c>
      <c r="AZ229">
        <v>-2.4</v>
      </c>
      <c r="BA229">
        <v>-1.9</v>
      </c>
      <c r="BB229" s="55">
        <v>0.15277777777777801</v>
      </c>
    </row>
    <row r="230" spans="2:54" x14ac:dyDescent="0.25">
      <c r="B230">
        <v>-1.5</v>
      </c>
      <c r="C230">
        <v>94</v>
      </c>
      <c r="D230">
        <v>-2.4</v>
      </c>
      <c r="E230">
        <v>-1.5</v>
      </c>
      <c r="F230">
        <v>0</v>
      </c>
      <c r="G230">
        <v>1.8</v>
      </c>
      <c r="H230">
        <v>1025.0999999999999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0.1</v>
      </c>
      <c r="O230">
        <v>162.69999999999999</v>
      </c>
      <c r="P230">
        <v>-2.6</v>
      </c>
      <c r="Q230">
        <v>-1.8</v>
      </c>
      <c r="R230" s="54">
        <v>0.15347222222222201</v>
      </c>
      <c r="T230" s="93"/>
      <c r="U230" s="96"/>
      <c r="V230" s="92" t="str">
        <f t="shared" si="5"/>
        <v/>
      </c>
      <c r="W230" s="96"/>
      <c r="X230" s="93"/>
      <c r="Z230" s="5"/>
      <c r="AA230"/>
      <c r="AC230" s="375"/>
      <c r="AD230" s="54">
        <v>0.15347222222222201</v>
      </c>
      <c r="AL230" s="364">
        <v>-1.5</v>
      </c>
      <c r="AM230" s="5">
        <v>94</v>
      </c>
      <c r="AN230" s="5">
        <v>-2.4</v>
      </c>
      <c r="AO230" s="363">
        <v>-1.5</v>
      </c>
      <c r="AP230" s="5">
        <v>0</v>
      </c>
      <c r="AQ230" s="5">
        <v>2.9</v>
      </c>
      <c r="AR230" s="5">
        <v>1024.4000000000001</v>
      </c>
      <c r="AS230" s="5">
        <v>0</v>
      </c>
      <c r="AT230" s="5">
        <v>0</v>
      </c>
      <c r="AU230" s="5">
        <v>0</v>
      </c>
      <c r="AV230" s="5">
        <v>0</v>
      </c>
      <c r="AW230" s="5">
        <v>0</v>
      </c>
      <c r="AX230">
        <v>0.1</v>
      </c>
      <c r="AY230">
        <v>162.69999999999999</v>
      </c>
      <c r="AZ230">
        <v>-2.4</v>
      </c>
      <c r="BA230">
        <v>-1.9</v>
      </c>
      <c r="BB230" s="55">
        <v>0.15347222222222201</v>
      </c>
    </row>
    <row r="231" spans="2:54" x14ac:dyDescent="0.25">
      <c r="B231">
        <v>-1.5</v>
      </c>
      <c r="C231">
        <v>94</v>
      </c>
      <c r="D231">
        <v>-2.4</v>
      </c>
      <c r="E231">
        <v>-1.5</v>
      </c>
      <c r="F231">
        <v>0</v>
      </c>
      <c r="G231">
        <v>0</v>
      </c>
      <c r="H231">
        <v>1025.2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0.1</v>
      </c>
      <c r="O231">
        <v>162.69999999999999</v>
      </c>
      <c r="P231">
        <v>-2.6</v>
      </c>
      <c r="Q231">
        <v>-1.8</v>
      </c>
      <c r="R231" s="54">
        <v>0.15416666666666701</v>
      </c>
      <c r="T231" s="93"/>
      <c r="U231" s="96"/>
      <c r="V231" s="92" t="str">
        <f t="shared" si="5"/>
        <v/>
      </c>
      <c r="W231" s="96"/>
      <c r="X231" s="93"/>
      <c r="Z231" s="5"/>
      <c r="AA231"/>
      <c r="AC231" s="375"/>
      <c r="AD231" s="54">
        <v>0.15416666666666701</v>
      </c>
      <c r="AL231" s="364">
        <v>-1.5</v>
      </c>
      <c r="AM231" s="5">
        <v>94</v>
      </c>
      <c r="AN231" s="5">
        <v>-2.4</v>
      </c>
      <c r="AO231" s="363">
        <v>-1.5</v>
      </c>
      <c r="AP231" s="5">
        <v>2.9</v>
      </c>
      <c r="AQ231" s="5">
        <v>4.7</v>
      </c>
      <c r="AR231" s="5">
        <v>1024.5</v>
      </c>
      <c r="AS231" s="5">
        <v>0</v>
      </c>
      <c r="AT231" s="5">
        <v>0</v>
      </c>
      <c r="AU231" s="5">
        <v>0</v>
      </c>
      <c r="AV231" s="5">
        <v>0</v>
      </c>
      <c r="AW231" s="5">
        <v>0</v>
      </c>
      <c r="AX231">
        <v>0.1</v>
      </c>
      <c r="AY231">
        <v>162.69999999999999</v>
      </c>
      <c r="AZ231">
        <v>-2.4</v>
      </c>
      <c r="BA231">
        <v>-1.9</v>
      </c>
      <c r="BB231" s="55">
        <v>0.15416666666666701</v>
      </c>
    </row>
    <row r="232" spans="2:54" x14ac:dyDescent="0.25">
      <c r="B232">
        <v>-1.5</v>
      </c>
      <c r="C232">
        <v>94</v>
      </c>
      <c r="D232">
        <v>-2.4</v>
      </c>
      <c r="E232">
        <v>-1.5</v>
      </c>
      <c r="F232">
        <v>1.8</v>
      </c>
      <c r="G232">
        <v>2.5</v>
      </c>
      <c r="H232">
        <v>1025.4000000000001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0.1</v>
      </c>
      <c r="O232">
        <v>162.69999999999999</v>
      </c>
      <c r="P232">
        <v>-2.6</v>
      </c>
      <c r="Q232">
        <v>-1.8</v>
      </c>
      <c r="R232" s="54">
        <v>0.15486111111111101</v>
      </c>
      <c r="T232" s="93"/>
      <c r="U232" s="96"/>
      <c r="V232" s="92" t="str">
        <f t="shared" si="5"/>
        <v/>
      </c>
      <c r="W232" s="96"/>
      <c r="X232" s="93"/>
      <c r="Z232" s="5"/>
      <c r="AA232"/>
      <c r="AC232" s="375"/>
      <c r="AD232" s="54">
        <v>0.15486111111111101</v>
      </c>
      <c r="AL232" s="364">
        <v>-1.5</v>
      </c>
      <c r="AM232" s="5">
        <v>94</v>
      </c>
      <c r="AN232" s="5">
        <v>-2.4</v>
      </c>
      <c r="AO232" s="363">
        <v>-1.5</v>
      </c>
      <c r="AP232" s="5">
        <v>3.6</v>
      </c>
      <c r="AQ232" s="5">
        <v>4.7</v>
      </c>
      <c r="AR232" s="5">
        <v>1024.7</v>
      </c>
      <c r="AS232" s="5">
        <v>0</v>
      </c>
      <c r="AT232" s="5">
        <v>0</v>
      </c>
      <c r="AU232" s="5">
        <v>0</v>
      </c>
      <c r="AV232" s="5">
        <v>0</v>
      </c>
      <c r="AW232" s="5">
        <v>0</v>
      </c>
      <c r="AX232">
        <v>0.1</v>
      </c>
      <c r="AY232">
        <v>162.69999999999999</v>
      </c>
      <c r="AZ232">
        <v>-2.4</v>
      </c>
      <c r="BA232">
        <v>-1.9</v>
      </c>
      <c r="BB232" s="55">
        <v>0.15486111111111101</v>
      </c>
    </row>
    <row r="233" spans="2:54" x14ac:dyDescent="0.25">
      <c r="B233">
        <v>-1.5</v>
      </c>
      <c r="C233">
        <v>94</v>
      </c>
      <c r="D233">
        <v>-2.4</v>
      </c>
      <c r="E233">
        <v>-1.5</v>
      </c>
      <c r="F233">
        <v>0</v>
      </c>
      <c r="G233">
        <v>1.8</v>
      </c>
      <c r="H233">
        <v>1025.3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0.1</v>
      </c>
      <c r="O233">
        <v>162.69999999999999</v>
      </c>
      <c r="P233">
        <v>-2.6</v>
      </c>
      <c r="Q233">
        <v>-1.8</v>
      </c>
      <c r="R233" s="54">
        <v>0.155555555555556</v>
      </c>
      <c r="T233" s="93"/>
      <c r="U233" s="96"/>
      <c r="V233" s="92" t="str">
        <f t="shared" si="5"/>
        <v/>
      </c>
      <c r="W233" s="96"/>
      <c r="X233" s="93"/>
      <c r="Z233" s="5"/>
      <c r="AA233"/>
      <c r="AC233" s="375"/>
      <c r="AD233" s="54">
        <v>0.155555555555556</v>
      </c>
      <c r="AL233" s="364">
        <v>-1.5</v>
      </c>
      <c r="AM233" s="5">
        <v>94</v>
      </c>
      <c r="AN233" s="5">
        <v>-2.4</v>
      </c>
      <c r="AO233" s="363">
        <v>-1.5</v>
      </c>
      <c r="AP233" s="5">
        <v>2.2000000000000002</v>
      </c>
      <c r="AQ233" s="5">
        <v>2.2000000000000002</v>
      </c>
      <c r="AR233" s="5">
        <v>1024.5999999999999</v>
      </c>
      <c r="AS233" s="5">
        <v>0</v>
      </c>
      <c r="AT233" s="5">
        <v>0</v>
      </c>
      <c r="AU233" s="5">
        <v>0</v>
      </c>
      <c r="AV233" s="5">
        <v>0</v>
      </c>
      <c r="AW233" s="5">
        <v>0</v>
      </c>
      <c r="AX233">
        <v>0.1</v>
      </c>
      <c r="AY233">
        <v>162.69999999999999</v>
      </c>
      <c r="AZ233">
        <v>-2.4</v>
      </c>
      <c r="BA233">
        <v>-1.9</v>
      </c>
      <c r="BB233" s="55">
        <v>0.155555555555556</v>
      </c>
    </row>
    <row r="234" spans="2:54" x14ac:dyDescent="0.25">
      <c r="B234">
        <v>-1.5</v>
      </c>
      <c r="C234">
        <v>94</v>
      </c>
      <c r="D234">
        <v>-2.4</v>
      </c>
      <c r="E234">
        <v>-1.5</v>
      </c>
      <c r="F234">
        <v>0</v>
      </c>
      <c r="G234">
        <v>2.5</v>
      </c>
      <c r="H234">
        <v>1025.2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0.1</v>
      </c>
      <c r="O234">
        <v>162.69999999999999</v>
      </c>
      <c r="P234">
        <v>-2.6</v>
      </c>
      <c r="Q234">
        <v>-1.8</v>
      </c>
      <c r="R234" s="54">
        <v>0.15625</v>
      </c>
      <c r="T234" s="93"/>
      <c r="U234" s="96"/>
      <c r="V234" s="92" t="str">
        <f t="shared" si="5"/>
        <v/>
      </c>
      <c r="W234" s="96"/>
      <c r="X234" s="93"/>
      <c r="Z234" s="5"/>
      <c r="AA234"/>
      <c r="AC234" s="375"/>
      <c r="AD234" s="54">
        <v>0.15625</v>
      </c>
      <c r="AL234" s="364">
        <v>-1.5</v>
      </c>
      <c r="AM234" s="5">
        <v>94</v>
      </c>
      <c r="AN234" s="5">
        <v>-2.4</v>
      </c>
      <c r="AO234" s="363">
        <v>-1.5</v>
      </c>
      <c r="AP234" s="5">
        <v>3.2</v>
      </c>
      <c r="AQ234" s="5">
        <v>4</v>
      </c>
      <c r="AR234" s="5">
        <v>1024.4000000000001</v>
      </c>
      <c r="AS234" s="5">
        <v>0</v>
      </c>
      <c r="AT234" s="5">
        <v>0</v>
      </c>
      <c r="AU234" s="5">
        <v>0</v>
      </c>
      <c r="AV234" s="5">
        <v>0</v>
      </c>
      <c r="AW234" s="5">
        <v>0</v>
      </c>
      <c r="AX234">
        <v>0.1</v>
      </c>
      <c r="AY234">
        <v>162.69999999999999</v>
      </c>
      <c r="AZ234">
        <v>-2.4</v>
      </c>
      <c r="BA234">
        <v>-1.9</v>
      </c>
      <c r="BB234" s="55">
        <v>0.15625</v>
      </c>
    </row>
    <row r="235" spans="2:54" x14ac:dyDescent="0.25">
      <c r="B235">
        <v>-1.5</v>
      </c>
      <c r="C235">
        <v>94</v>
      </c>
      <c r="D235">
        <v>-2.4</v>
      </c>
      <c r="E235">
        <v>-1.5</v>
      </c>
      <c r="F235">
        <v>0</v>
      </c>
      <c r="G235">
        <v>2.5</v>
      </c>
      <c r="H235">
        <v>1025.2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0.1</v>
      </c>
      <c r="O235">
        <v>162.69999999999999</v>
      </c>
      <c r="P235">
        <v>-2.7</v>
      </c>
      <c r="Q235">
        <v>-1.9</v>
      </c>
      <c r="R235" s="54">
        <v>0.156944444444444</v>
      </c>
      <c r="T235" s="93"/>
      <c r="U235" s="96"/>
      <c r="V235" s="92" t="str">
        <f t="shared" si="5"/>
        <v/>
      </c>
      <c r="W235" s="96"/>
      <c r="X235" s="93"/>
      <c r="Z235" s="5"/>
      <c r="AA235"/>
      <c r="AC235" s="375"/>
      <c r="AD235" s="54">
        <v>0.156944444444444</v>
      </c>
      <c r="AL235" s="364">
        <v>-1.5</v>
      </c>
      <c r="AM235" s="5">
        <v>94</v>
      </c>
      <c r="AN235" s="5">
        <v>-2.4</v>
      </c>
      <c r="AO235" s="363">
        <v>-1.5</v>
      </c>
      <c r="AP235" s="5">
        <v>1.8</v>
      </c>
      <c r="AQ235" s="5">
        <v>3.2</v>
      </c>
      <c r="AR235" s="5">
        <v>1024.4000000000001</v>
      </c>
      <c r="AS235" s="5">
        <v>0</v>
      </c>
      <c r="AT235" s="5">
        <v>0</v>
      </c>
      <c r="AU235" s="5">
        <v>0</v>
      </c>
      <c r="AV235" s="5">
        <v>0</v>
      </c>
      <c r="AW235" s="5">
        <v>0</v>
      </c>
      <c r="AX235">
        <v>0.1</v>
      </c>
      <c r="AY235">
        <v>162.69999999999999</v>
      </c>
      <c r="AZ235">
        <v>-2.4</v>
      </c>
      <c r="BA235">
        <v>-1.9</v>
      </c>
      <c r="BB235" s="55">
        <v>0.156944444444444</v>
      </c>
    </row>
    <row r="236" spans="2:54" x14ac:dyDescent="0.25">
      <c r="B236">
        <v>-1.5</v>
      </c>
      <c r="C236">
        <v>94</v>
      </c>
      <c r="D236">
        <v>-2.4</v>
      </c>
      <c r="E236">
        <v>-1.5</v>
      </c>
      <c r="F236">
        <v>2.2000000000000002</v>
      </c>
      <c r="G236">
        <v>2.9</v>
      </c>
      <c r="H236">
        <v>1025.0999999999999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0.1</v>
      </c>
      <c r="O236">
        <v>162.69999999999999</v>
      </c>
      <c r="P236">
        <v>-2.7</v>
      </c>
      <c r="Q236">
        <v>-1.9</v>
      </c>
      <c r="R236" s="54">
        <v>0.15763888888888899</v>
      </c>
      <c r="T236" s="93"/>
      <c r="U236" s="96"/>
      <c r="V236" s="92" t="str">
        <f t="shared" si="5"/>
        <v/>
      </c>
      <c r="W236" s="96"/>
      <c r="X236" s="93"/>
      <c r="Z236" s="5"/>
      <c r="AA236"/>
      <c r="AC236" s="375"/>
      <c r="AD236" s="54">
        <v>0.15763888888888899</v>
      </c>
      <c r="AL236" s="364">
        <v>-1.5</v>
      </c>
      <c r="AM236" s="5">
        <v>94</v>
      </c>
      <c r="AN236" s="5">
        <v>-2.4</v>
      </c>
      <c r="AO236" s="363">
        <v>-1.5</v>
      </c>
      <c r="AP236" s="5">
        <v>0</v>
      </c>
      <c r="AQ236" s="5">
        <v>2.2000000000000002</v>
      </c>
      <c r="AR236" s="5">
        <v>1024.5999999999999</v>
      </c>
      <c r="AS236" s="5">
        <v>0</v>
      </c>
      <c r="AT236" s="5">
        <v>0</v>
      </c>
      <c r="AU236" s="5">
        <v>0</v>
      </c>
      <c r="AV236" s="5">
        <v>0</v>
      </c>
      <c r="AW236" s="5">
        <v>0</v>
      </c>
      <c r="AX236">
        <v>0.1</v>
      </c>
      <c r="AY236">
        <v>162.69999999999999</v>
      </c>
      <c r="AZ236">
        <v>-2.4</v>
      </c>
      <c r="BA236">
        <v>-1.9</v>
      </c>
      <c r="BB236" s="55">
        <v>0.15763888888888899</v>
      </c>
    </row>
    <row r="237" spans="2:54" x14ac:dyDescent="0.25">
      <c r="B237">
        <v>-1.5</v>
      </c>
      <c r="C237">
        <v>94</v>
      </c>
      <c r="D237">
        <v>-2.4</v>
      </c>
      <c r="E237">
        <v>-1.5</v>
      </c>
      <c r="F237">
        <v>3.6</v>
      </c>
      <c r="G237">
        <v>4</v>
      </c>
      <c r="H237">
        <v>1025.3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0.1</v>
      </c>
      <c r="O237">
        <v>162.69999999999999</v>
      </c>
      <c r="P237">
        <v>-2.6</v>
      </c>
      <c r="Q237">
        <v>-1.9</v>
      </c>
      <c r="R237" s="54">
        <v>0.15833333333333299</v>
      </c>
      <c r="T237" s="93"/>
      <c r="U237" s="96"/>
      <c r="V237" s="92" t="str">
        <f t="shared" si="5"/>
        <v/>
      </c>
      <c r="W237" s="96"/>
      <c r="X237" s="93"/>
      <c r="Z237" s="5"/>
      <c r="AA237"/>
      <c r="AC237" s="375"/>
      <c r="AD237" s="54">
        <v>0.15833333333333299</v>
      </c>
      <c r="AL237" s="364">
        <v>-1.5</v>
      </c>
      <c r="AM237" s="5">
        <v>94</v>
      </c>
      <c r="AN237" s="5">
        <v>-2.4</v>
      </c>
      <c r="AO237" s="363">
        <v>-1.5</v>
      </c>
      <c r="AP237" s="5">
        <v>2.5</v>
      </c>
      <c r="AQ237" s="5">
        <v>3.6</v>
      </c>
      <c r="AR237" s="5">
        <v>1024.5999999999999</v>
      </c>
      <c r="AS237" s="5">
        <v>0</v>
      </c>
      <c r="AT237" s="5">
        <v>0</v>
      </c>
      <c r="AU237" s="5">
        <v>0</v>
      </c>
      <c r="AV237" s="5">
        <v>0</v>
      </c>
      <c r="AW237" s="5">
        <v>0</v>
      </c>
      <c r="AX237">
        <v>0.1</v>
      </c>
      <c r="AY237">
        <v>162.69999999999999</v>
      </c>
      <c r="AZ237">
        <v>-2.4</v>
      </c>
      <c r="BA237">
        <v>-2</v>
      </c>
      <c r="BB237" s="55">
        <v>0.15833333333333299</v>
      </c>
    </row>
    <row r="238" spans="2:54" x14ac:dyDescent="0.25">
      <c r="B238">
        <v>-1.5</v>
      </c>
      <c r="C238">
        <v>94</v>
      </c>
      <c r="D238">
        <v>-2.4</v>
      </c>
      <c r="E238">
        <v>-1.5</v>
      </c>
      <c r="F238">
        <v>2.2000000000000002</v>
      </c>
      <c r="G238">
        <v>3.6</v>
      </c>
      <c r="H238">
        <v>1025.2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0.1</v>
      </c>
      <c r="O238">
        <v>162.69999999999999</v>
      </c>
      <c r="P238">
        <v>-2.7</v>
      </c>
      <c r="Q238">
        <v>-1.9</v>
      </c>
      <c r="R238" s="54">
        <v>0.15902777777777799</v>
      </c>
      <c r="T238" s="93"/>
      <c r="U238" s="96"/>
      <c r="V238" s="92" t="str">
        <f t="shared" si="5"/>
        <v/>
      </c>
      <c r="W238" s="96"/>
      <c r="X238" s="93"/>
      <c r="Z238" s="5"/>
      <c r="AA238"/>
      <c r="AC238" s="375"/>
      <c r="AD238" s="54">
        <v>0.15902777777777799</v>
      </c>
      <c r="AL238" s="364">
        <v>-1.5</v>
      </c>
      <c r="AM238" s="5">
        <v>94</v>
      </c>
      <c r="AN238" s="5">
        <v>-2.4</v>
      </c>
      <c r="AO238" s="363">
        <v>-1.5</v>
      </c>
      <c r="AP238" s="5">
        <v>3.2</v>
      </c>
      <c r="AQ238" s="5">
        <v>4</v>
      </c>
      <c r="AR238" s="5">
        <v>1024.3</v>
      </c>
      <c r="AS238" s="5">
        <v>0</v>
      </c>
      <c r="AT238" s="5">
        <v>0</v>
      </c>
      <c r="AU238" s="5">
        <v>0</v>
      </c>
      <c r="AV238" s="5">
        <v>0</v>
      </c>
      <c r="AW238" s="5">
        <v>0</v>
      </c>
      <c r="AX238">
        <v>0.1</v>
      </c>
      <c r="AY238">
        <v>162.69999999999999</v>
      </c>
      <c r="AZ238">
        <v>-2.4</v>
      </c>
      <c r="BA238">
        <v>-2</v>
      </c>
      <c r="BB238" s="55">
        <v>0.15902777777777799</v>
      </c>
    </row>
    <row r="239" spans="2:54" x14ac:dyDescent="0.25">
      <c r="B239">
        <v>-1.5</v>
      </c>
      <c r="C239">
        <v>94</v>
      </c>
      <c r="D239">
        <v>-2.4</v>
      </c>
      <c r="E239">
        <v>-1.5</v>
      </c>
      <c r="F239">
        <v>0</v>
      </c>
      <c r="G239">
        <v>1.8</v>
      </c>
      <c r="H239">
        <v>1025.2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0.1</v>
      </c>
      <c r="O239">
        <v>162.69999999999999</v>
      </c>
      <c r="P239">
        <v>-2.7</v>
      </c>
      <c r="Q239">
        <v>-1.9</v>
      </c>
      <c r="R239" s="54">
        <v>0.15972222222222199</v>
      </c>
      <c r="T239" s="93"/>
      <c r="U239" s="96"/>
      <c r="V239" s="92" t="str">
        <f t="shared" si="5"/>
        <v/>
      </c>
      <c r="W239" s="96"/>
      <c r="X239" s="93"/>
      <c r="Z239" s="5"/>
      <c r="AA239"/>
      <c r="AC239" s="375"/>
      <c r="AD239" s="54">
        <v>0.15972222222222199</v>
      </c>
      <c r="AL239" s="364">
        <v>-1.5</v>
      </c>
      <c r="AM239" s="5">
        <v>94</v>
      </c>
      <c r="AN239" s="5">
        <v>-2.4</v>
      </c>
      <c r="AO239" s="363">
        <v>-1.5</v>
      </c>
      <c r="AP239" s="5">
        <v>4.7</v>
      </c>
      <c r="AQ239" s="5">
        <v>5</v>
      </c>
      <c r="AR239" s="5">
        <v>1024.3</v>
      </c>
      <c r="AS239" s="5">
        <v>0</v>
      </c>
      <c r="AT239" s="5">
        <v>0</v>
      </c>
      <c r="AU239" s="5">
        <v>0</v>
      </c>
      <c r="AV239" s="5">
        <v>0</v>
      </c>
      <c r="AW239" s="5">
        <v>0</v>
      </c>
      <c r="AX239">
        <v>0.1</v>
      </c>
      <c r="AY239">
        <v>162.69999999999999</v>
      </c>
      <c r="AZ239">
        <v>-2.5</v>
      </c>
      <c r="BA239">
        <v>-2</v>
      </c>
      <c r="BB239" s="55">
        <v>0.15972222222222199</v>
      </c>
    </row>
    <row r="240" spans="2:54" x14ac:dyDescent="0.25">
      <c r="B240">
        <v>-1.5</v>
      </c>
      <c r="C240">
        <v>94</v>
      </c>
      <c r="D240">
        <v>-2.4</v>
      </c>
      <c r="E240">
        <v>-1.5</v>
      </c>
      <c r="F240">
        <v>0</v>
      </c>
      <c r="G240">
        <v>0</v>
      </c>
      <c r="H240">
        <v>1025.2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0.1</v>
      </c>
      <c r="O240">
        <v>162.69999999999999</v>
      </c>
      <c r="P240">
        <v>-2.7</v>
      </c>
      <c r="Q240">
        <v>-1.9</v>
      </c>
      <c r="R240" s="54">
        <v>0.16041666666666701</v>
      </c>
      <c r="T240" s="93"/>
      <c r="U240" s="96"/>
      <c r="V240" s="92" t="str">
        <f t="shared" si="5"/>
        <v/>
      </c>
      <c r="W240" s="96"/>
      <c r="X240" s="93"/>
      <c r="Z240" s="5"/>
      <c r="AA240"/>
      <c r="AC240" s="375"/>
      <c r="AD240" s="54">
        <v>0.16041666666666701</v>
      </c>
      <c r="AL240" s="364">
        <v>-1.5</v>
      </c>
      <c r="AM240" s="5">
        <v>94</v>
      </c>
      <c r="AN240" s="5">
        <v>-2.4</v>
      </c>
      <c r="AO240" s="363">
        <v>-1.5</v>
      </c>
      <c r="AP240" s="5">
        <v>0</v>
      </c>
      <c r="AQ240" s="5">
        <v>2.9</v>
      </c>
      <c r="AR240" s="5">
        <v>1024.3</v>
      </c>
      <c r="AS240" s="5">
        <v>0</v>
      </c>
      <c r="AT240" s="5">
        <v>0</v>
      </c>
      <c r="AU240" s="5">
        <v>0</v>
      </c>
      <c r="AV240" s="5">
        <v>0</v>
      </c>
      <c r="AW240" s="5">
        <v>0</v>
      </c>
      <c r="AX240">
        <v>0.1</v>
      </c>
      <c r="AY240">
        <v>162.69999999999999</v>
      </c>
      <c r="AZ240">
        <v>-2.4</v>
      </c>
      <c r="BA240">
        <v>-2</v>
      </c>
      <c r="BB240" s="55">
        <v>0.16041666666666701</v>
      </c>
    </row>
    <row r="241" spans="2:54" x14ac:dyDescent="0.25">
      <c r="B241">
        <v>-1.5</v>
      </c>
      <c r="C241">
        <v>94</v>
      </c>
      <c r="D241">
        <v>-2.4</v>
      </c>
      <c r="E241">
        <v>-1.5</v>
      </c>
      <c r="F241">
        <v>0</v>
      </c>
      <c r="G241">
        <v>1.8</v>
      </c>
      <c r="H241">
        <v>1025.2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0.1</v>
      </c>
      <c r="O241">
        <v>162.69999999999999</v>
      </c>
      <c r="P241">
        <v>-2.7</v>
      </c>
      <c r="Q241">
        <v>-1.9</v>
      </c>
      <c r="R241" s="54">
        <v>0.16111111111111101</v>
      </c>
      <c r="T241" s="93"/>
      <c r="U241" s="96"/>
      <c r="V241" s="92" t="str">
        <f t="shared" si="5"/>
        <v/>
      </c>
      <c r="W241" s="96"/>
      <c r="X241" s="93"/>
      <c r="Z241" s="5"/>
      <c r="AA241"/>
      <c r="AC241" s="375"/>
      <c r="AD241" s="54">
        <v>0.16111111111111101</v>
      </c>
      <c r="AL241" s="364">
        <v>-1.5</v>
      </c>
      <c r="AM241" s="5">
        <v>94</v>
      </c>
      <c r="AN241" s="5">
        <v>-2.4</v>
      </c>
      <c r="AO241" s="363">
        <v>-1.5</v>
      </c>
      <c r="AP241" s="5">
        <v>4.7</v>
      </c>
      <c r="AQ241" s="5">
        <v>5</v>
      </c>
      <c r="AR241" s="5">
        <v>1024.4000000000001</v>
      </c>
      <c r="AS241" s="5">
        <v>0</v>
      </c>
      <c r="AT241" s="5">
        <v>0</v>
      </c>
      <c r="AU241" s="5">
        <v>0</v>
      </c>
      <c r="AV241" s="5">
        <v>0</v>
      </c>
      <c r="AW241" s="5">
        <v>0</v>
      </c>
      <c r="AX241">
        <v>0.1</v>
      </c>
      <c r="AY241">
        <v>162.69999999999999</v>
      </c>
      <c r="AZ241">
        <v>-2.5</v>
      </c>
      <c r="BA241">
        <v>-2</v>
      </c>
      <c r="BB241" s="55">
        <v>0.16111111111111101</v>
      </c>
    </row>
    <row r="242" spans="2:54" x14ac:dyDescent="0.25">
      <c r="B242">
        <v>-1.5</v>
      </c>
      <c r="C242">
        <v>94</v>
      </c>
      <c r="D242">
        <v>-2.4</v>
      </c>
      <c r="E242">
        <v>-1.5</v>
      </c>
      <c r="F242">
        <v>0</v>
      </c>
      <c r="G242">
        <v>0</v>
      </c>
      <c r="H242">
        <v>1025.2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0.1</v>
      </c>
      <c r="O242">
        <v>162.69999999999999</v>
      </c>
      <c r="P242">
        <v>-2.7</v>
      </c>
      <c r="Q242">
        <v>-1.9</v>
      </c>
      <c r="R242" s="54">
        <v>0.16180555555555601</v>
      </c>
      <c r="T242" s="93"/>
      <c r="U242" s="96"/>
      <c r="V242" s="92" t="str">
        <f t="shared" si="5"/>
        <v/>
      </c>
      <c r="W242" s="96"/>
      <c r="X242" s="93"/>
      <c r="Z242" s="5"/>
      <c r="AA242"/>
      <c r="AC242" s="375"/>
      <c r="AD242" s="54">
        <v>0.16180555555555601</v>
      </c>
      <c r="AL242" s="364">
        <v>-1.5</v>
      </c>
      <c r="AM242" s="5">
        <v>94</v>
      </c>
      <c r="AN242" s="5">
        <v>-2.4</v>
      </c>
      <c r="AO242" s="363">
        <v>-1.5</v>
      </c>
      <c r="AP242" s="5">
        <v>2.5</v>
      </c>
      <c r="AQ242" s="5">
        <v>3.6</v>
      </c>
      <c r="AR242" s="5">
        <v>1024.4000000000001</v>
      </c>
      <c r="AS242" s="5">
        <v>0</v>
      </c>
      <c r="AT242" s="5">
        <v>0</v>
      </c>
      <c r="AU242" s="5">
        <v>0</v>
      </c>
      <c r="AV242" s="5">
        <v>0</v>
      </c>
      <c r="AW242" s="5">
        <v>0</v>
      </c>
      <c r="AX242">
        <v>0.1</v>
      </c>
      <c r="AY242">
        <v>162.69999999999999</v>
      </c>
      <c r="AZ242">
        <v>-2.5</v>
      </c>
      <c r="BA242">
        <v>-2</v>
      </c>
      <c r="BB242" s="55">
        <v>0.16180555555555601</v>
      </c>
    </row>
    <row r="243" spans="2:54" x14ac:dyDescent="0.25">
      <c r="B243">
        <v>-1.5</v>
      </c>
      <c r="C243">
        <v>94</v>
      </c>
      <c r="D243">
        <v>-2.4</v>
      </c>
      <c r="E243">
        <v>-1.5</v>
      </c>
      <c r="F243">
        <v>0</v>
      </c>
      <c r="G243">
        <v>2.2000000000000002</v>
      </c>
      <c r="H243">
        <v>1025.0999999999999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0.1</v>
      </c>
      <c r="O243">
        <v>162.69999999999999</v>
      </c>
      <c r="P243">
        <v>-2.7</v>
      </c>
      <c r="Q243">
        <v>-1.9</v>
      </c>
      <c r="R243" s="54">
        <v>0.16250000000000001</v>
      </c>
      <c r="T243" s="93"/>
      <c r="U243" s="96"/>
      <c r="V243" s="92" t="str">
        <f t="shared" si="5"/>
        <v/>
      </c>
      <c r="W243" s="96"/>
      <c r="X243" s="93"/>
      <c r="Z243" s="5"/>
      <c r="AA243"/>
      <c r="AC243" s="375"/>
      <c r="AD243" s="54">
        <v>0.16250000000000001</v>
      </c>
      <c r="AL243" s="364">
        <v>-1.5</v>
      </c>
      <c r="AM243" s="5">
        <v>94</v>
      </c>
      <c r="AN243" s="5">
        <v>-2.4</v>
      </c>
      <c r="AO243" s="363">
        <v>-1.5</v>
      </c>
      <c r="AP243" s="5">
        <v>0</v>
      </c>
      <c r="AQ243" s="5">
        <v>2.2000000000000002</v>
      </c>
      <c r="AR243" s="5">
        <v>1024.5</v>
      </c>
      <c r="AS243" s="5">
        <v>0</v>
      </c>
      <c r="AT243" s="5">
        <v>0</v>
      </c>
      <c r="AU243" s="5">
        <v>0</v>
      </c>
      <c r="AV243" s="5">
        <v>0</v>
      </c>
      <c r="AW243" s="5">
        <v>0</v>
      </c>
      <c r="AX243">
        <v>0.1</v>
      </c>
      <c r="AY243">
        <v>162.69999999999999</v>
      </c>
      <c r="AZ243">
        <v>-2.5</v>
      </c>
      <c r="BA243">
        <v>-2</v>
      </c>
      <c r="BB243" s="55">
        <v>0.16250000000000001</v>
      </c>
    </row>
    <row r="244" spans="2:54" x14ac:dyDescent="0.25">
      <c r="B244">
        <v>-1.5</v>
      </c>
      <c r="C244">
        <v>94</v>
      </c>
      <c r="D244">
        <v>-2.4</v>
      </c>
      <c r="E244">
        <v>-1.5</v>
      </c>
      <c r="F244">
        <v>0</v>
      </c>
      <c r="G244">
        <v>0</v>
      </c>
      <c r="H244">
        <v>1025.3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0.1</v>
      </c>
      <c r="O244">
        <v>162.69999999999999</v>
      </c>
      <c r="P244">
        <v>-2.7</v>
      </c>
      <c r="Q244">
        <v>-1.9</v>
      </c>
      <c r="R244" s="54">
        <v>0.163194444444444</v>
      </c>
      <c r="T244" s="93"/>
      <c r="U244" s="96"/>
      <c r="V244" s="92" t="str">
        <f t="shared" si="5"/>
        <v/>
      </c>
      <c r="W244" s="96"/>
      <c r="X244" s="93"/>
      <c r="Z244" s="5"/>
      <c r="AA244"/>
      <c r="AC244" s="375"/>
      <c r="AD244" s="54">
        <v>0.163194444444444</v>
      </c>
      <c r="AL244" s="364">
        <v>-1.5</v>
      </c>
      <c r="AM244" s="5">
        <v>94</v>
      </c>
      <c r="AN244" s="5">
        <v>-2.4</v>
      </c>
      <c r="AO244" s="363">
        <v>-1.5</v>
      </c>
      <c r="AP244" s="5">
        <v>2.2000000000000002</v>
      </c>
      <c r="AQ244" s="5">
        <v>4.3</v>
      </c>
      <c r="AR244" s="5">
        <v>1024.5</v>
      </c>
      <c r="AS244" s="5">
        <v>0</v>
      </c>
      <c r="AT244" s="5">
        <v>0</v>
      </c>
      <c r="AU244" s="5">
        <v>0</v>
      </c>
      <c r="AV244" s="5">
        <v>0</v>
      </c>
      <c r="AW244" s="5">
        <v>0</v>
      </c>
      <c r="AX244">
        <v>0.1</v>
      </c>
      <c r="AY244">
        <v>162.69999999999999</v>
      </c>
      <c r="AZ244">
        <v>-2.5</v>
      </c>
      <c r="BA244">
        <v>-2</v>
      </c>
      <c r="BB244" s="55">
        <v>0.163194444444444</v>
      </c>
    </row>
    <row r="245" spans="2:54" x14ac:dyDescent="0.25">
      <c r="B245">
        <v>-1.5</v>
      </c>
      <c r="C245">
        <v>94</v>
      </c>
      <c r="D245">
        <v>-2.4</v>
      </c>
      <c r="E245">
        <v>-1.5</v>
      </c>
      <c r="F245">
        <v>0</v>
      </c>
      <c r="G245">
        <v>0</v>
      </c>
      <c r="H245">
        <v>1025.0999999999999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0.1</v>
      </c>
      <c r="O245">
        <v>162.69999999999999</v>
      </c>
      <c r="P245">
        <v>-2.7</v>
      </c>
      <c r="Q245">
        <v>-1.9</v>
      </c>
      <c r="R245" s="54">
        <v>0.163888888888889</v>
      </c>
      <c r="T245" s="93"/>
      <c r="U245" s="96"/>
      <c r="V245" s="92" t="str">
        <f t="shared" si="5"/>
        <v/>
      </c>
      <c r="W245" s="96"/>
      <c r="X245" s="93"/>
      <c r="Z245" s="5"/>
      <c r="AA245"/>
      <c r="AC245" s="375"/>
      <c r="AD245" s="54">
        <v>0.163888888888889</v>
      </c>
      <c r="AL245" s="364">
        <v>-1.5</v>
      </c>
      <c r="AM245" s="5">
        <v>94</v>
      </c>
      <c r="AN245" s="5">
        <v>-2.4</v>
      </c>
      <c r="AO245" s="363">
        <v>-1.5</v>
      </c>
      <c r="AP245" s="5">
        <v>4</v>
      </c>
      <c r="AQ245" s="5">
        <v>4.3</v>
      </c>
      <c r="AR245" s="5">
        <v>1024.4000000000001</v>
      </c>
      <c r="AS245" s="5">
        <v>0</v>
      </c>
      <c r="AT245" s="5">
        <v>0</v>
      </c>
      <c r="AU245" s="5">
        <v>0</v>
      </c>
      <c r="AV245" s="5">
        <v>0</v>
      </c>
      <c r="AW245" s="5">
        <v>0</v>
      </c>
      <c r="AX245">
        <v>0.1</v>
      </c>
      <c r="AY245">
        <v>162.69999999999999</v>
      </c>
      <c r="AZ245">
        <v>-2.5</v>
      </c>
      <c r="BA245">
        <v>-2</v>
      </c>
      <c r="BB245" s="55">
        <v>0.163888888888889</v>
      </c>
    </row>
    <row r="246" spans="2:54" x14ac:dyDescent="0.25">
      <c r="B246">
        <v>-1.5</v>
      </c>
      <c r="C246">
        <v>94</v>
      </c>
      <c r="D246">
        <v>-2.4</v>
      </c>
      <c r="E246">
        <v>-1.5</v>
      </c>
      <c r="F246">
        <v>0</v>
      </c>
      <c r="G246">
        <v>0</v>
      </c>
      <c r="H246">
        <v>1025.0999999999999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0.1</v>
      </c>
      <c r="O246">
        <v>162.69999999999999</v>
      </c>
      <c r="P246">
        <v>-2.7</v>
      </c>
      <c r="Q246">
        <v>-2</v>
      </c>
      <c r="R246" s="54">
        <v>0.164583333333333</v>
      </c>
      <c r="T246" s="93"/>
      <c r="U246" s="96"/>
      <c r="V246" s="92" t="str">
        <f t="shared" si="5"/>
        <v/>
      </c>
      <c r="W246" s="96"/>
      <c r="X246" s="93"/>
      <c r="Z246" s="5"/>
      <c r="AA246"/>
      <c r="AC246" s="375"/>
      <c r="AD246" s="54">
        <v>0.164583333333333</v>
      </c>
      <c r="AL246" s="364">
        <v>-1.5</v>
      </c>
      <c r="AM246" s="5">
        <v>94</v>
      </c>
      <c r="AN246" s="5">
        <v>-2.4</v>
      </c>
      <c r="AO246" s="363">
        <v>-1.5</v>
      </c>
      <c r="AP246" s="5">
        <v>4.3</v>
      </c>
      <c r="AQ246" s="5">
        <v>4.3</v>
      </c>
      <c r="AR246" s="5">
        <v>1024.5</v>
      </c>
      <c r="AS246" s="5">
        <v>0</v>
      </c>
      <c r="AT246" s="5">
        <v>0</v>
      </c>
      <c r="AU246" s="5">
        <v>0</v>
      </c>
      <c r="AV246" s="5">
        <v>0</v>
      </c>
      <c r="AW246" s="5">
        <v>0</v>
      </c>
      <c r="AX246">
        <v>0.1</v>
      </c>
      <c r="AY246">
        <v>162.69999999999999</v>
      </c>
      <c r="AZ246">
        <v>-2.5</v>
      </c>
      <c r="BA246">
        <v>-2</v>
      </c>
      <c r="BB246" s="55">
        <v>0.164583333333333</v>
      </c>
    </row>
    <row r="247" spans="2:54" x14ac:dyDescent="0.25">
      <c r="B247">
        <v>-1.5</v>
      </c>
      <c r="C247">
        <v>94</v>
      </c>
      <c r="D247">
        <v>-2.4</v>
      </c>
      <c r="E247">
        <v>-1.5</v>
      </c>
      <c r="F247">
        <v>3.2</v>
      </c>
      <c r="G247">
        <v>3.6</v>
      </c>
      <c r="H247">
        <v>1025.3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0.1</v>
      </c>
      <c r="O247">
        <v>162.69999999999999</v>
      </c>
      <c r="P247">
        <v>-2.7</v>
      </c>
      <c r="Q247">
        <v>-1.9</v>
      </c>
      <c r="R247" s="54">
        <v>0.165277777777778</v>
      </c>
      <c r="T247" s="93"/>
      <c r="U247" s="96"/>
      <c r="V247" s="92" t="str">
        <f t="shared" si="5"/>
        <v/>
      </c>
      <c r="W247" s="96"/>
      <c r="X247" s="93"/>
      <c r="Z247" s="5"/>
      <c r="AA247"/>
      <c r="AC247" s="375"/>
      <c r="AD247" s="54">
        <v>0.165277777777778</v>
      </c>
      <c r="AL247" s="364">
        <v>-1.5</v>
      </c>
      <c r="AM247" s="5">
        <v>94</v>
      </c>
      <c r="AN247" s="5">
        <v>-2.4</v>
      </c>
      <c r="AO247" s="363">
        <v>-1.5</v>
      </c>
      <c r="AP247" s="5">
        <v>1.8</v>
      </c>
      <c r="AQ247" s="5">
        <v>3.6</v>
      </c>
      <c r="AR247" s="5">
        <v>1024.3</v>
      </c>
      <c r="AS247" s="5">
        <v>0</v>
      </c>
      <c r="AT247" s="5">
        <v>0</v>
      </c>
      <c r="AU247" s="5">
        <v>0</v>
      </c>
      <c r="AV247" s="5">
        <v>0</v>
      </c>
      <c r="AW247" s="5">
        <v>0</v>
      </c>
      <c r="AX247">
        <v>0.1</v>
      </c>
      <c r="AY247">
        <v>162.69999999999999</v>
      </c>
      <c r="AZ247">
        <v>-2.5</v>
      </c>
      <c r="BA247">
        <v>-2</v>
      </c>
      <c r="BB247" s="55">
        <v>0.165277777777778</v>
      </c>
    </row>
    <row r="248" spans="2:54" x14ac:dyDescent="0.25">
      <c r="B248">
        <v>-1.5</v>
      </c>
      <c r="C248">
        <v>94</v>
      </c>
      <c r="D248">
        <v>-2.4</v>
      </c>
      <c r="E248">
        <v>-1.5</v>
      </c>
      <c r="F248">
        <v>2.2000000000000002</v>
      </c>
      <c r="G248">
        <v>2.9</v>
      </c>
      <c r="H248">
        <v>1025.2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0.1</v>
      </c>
      <c r="O248">
        <v>162.69999999999999</v>
      </c>
      <c r="P248">
        <v>-2.7</v>
      </c>
      <c r="Q248">
        <v>-1.9</v>
      </c>
      <c r="R248" s="54">
        <v>0.16597222222222199</v>
      </c>
      <c r="T248" s="93"/>
      <c r="U248" s="96"/>
      <c r="V248" s="92" t="str">
        <f t="shared" si="5"/>
        <v/>
      </c>
      <c r="W248" s="96"/>
      <c r="X248" s="93"/>
      <c r="Z248" s="5"/>
      <c r="AA248"/>
      <c r="AC248" s="375"/>
      <c r="AD248" s="54">
        <v>0.16597222222222199</v>
      </c>
      <c r="AL248" s="364">
        <v>-1.5</v>
      </c>
      <c r="AM248" s="5">
        <v>94</v>
      </c>
      <c r="AN248" s="5">
        <v>-2.4</v>
      </c>
      <c r="AO248" s="363">
        <v>-1.5</v>
      </c>
      <c r="AP248" s="5">
        <v>4</v>
      </c>
      <c r="AQ248" s="5">
        <v>4.7</v>
      </c>
      <c r="AR248" s="5">
        <v>1024.4000000000001</v>
      </c>
      <c r="AS248" s="5">
        <v>0</v>
      </c>
      <c r="AT248" s="5">
        <v>0</v>
      </c>
      <c r="AU248" s="5">
        <v>0</v>
      </c>
      <c r="AV248" s="5">
        <v>0</v>
      </c>
      <c r="AW248" s="5">
        <v>0</v>
      </c>
      <c r="AX248">
        <v>0.1</v>
      </c>
      <c r="AY248">
        <v>162.69999999999999</v>
      </c>
      <c r="AZ248">
        <v>-2.5</v>
      </c>
      <c r="BA248">
        <v>-2</v>
      </c>
      <c r="BB248" s="55">
        <v>0.16597222222222199</v>
      </c>
    </row>
    <row r="249" spans="2:54" x14ac:dyDescent="0.25">
      <c r="B249">
        <v>-1.5</v>
      </c>
      <c r="C249">
        <v>94</v>
      </c>
      <c r="D249">
        <v>-2.4</v>
      </c>
      <c r="E249">
        <v>-1.5</v>
      </c>
      <c r="F249">
        <v>0</v>
      </c>
      <c r="G249">
        <v>1.8</v>
      </c>
      <c r="H249">
        <v>1025.3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0.1</v>
      </c>
      <c r="O249">
        <v>162.69999999999999</v>
      </c>
      <c r="P249">
        <v>-2.7</v>
      </c>
      <c r="Q249">
        <v>-1.9</v>
      </c>
      <c r="R249" s="54">
        <v>0.16666666666666699</v>
      </c>
      <c r="T249" s="93"/>
      <c r="U249" s="96"/>
      <c r="V249" s="92" t="str">
        <f t="shared" si="5"/>
        <v/>
      </c>
      <c r="W249" s="96"/>
      <c r="X249" s="93"/>
      <c r="Z249" s="5"/>
      <c r="AA249"/>
      <c r="AC249" s="375"/>
      <c r="AD249" s="54">
        <v>0.16666666666666699</v>
      </c>
      <c r="AL249" s="364">
        <v>-1.5</v>
      </c>
      <c r="AM249" s="5">
        <v>94</v>
      </c>
      <c r="AN249" s="5">
        <v>-2.4</v>
      </c>
      <c r="AO249" s="363">
        <v>-1.5</v>
      </c>
      <c r="AP249" s="5">
        <v>2.5</v>
      </c>
      <c r="AQ249" s="5">
        <v>4</v>
      </c>
      <c r="AR249" s="5">
        <v>1024.5999999999999</v>
      </c>
      <c r="AS249" s="5">
        <v>0</v>
      </c>
      <c r="AT249" s="5">
        <v>0</v>
      </c>
      <c r="AU249" s="5">
        <v>0</v>
      </c>
      <c r="AV249" s="5">
        <v>0</v>
      </c>
      <c r="AW249" s="5">
        <v>0</v>
      </c>
      <c r="AX249">
        <v>0.1</v>
      </c>
      <c r="AY249">
        <v>162.69999999999999</v>
      </c>
      <c r="AZ249">
        <v>-2.5</v>
      </c>
      <c r="BA249">
        <v>-2</v>
      </c>
      <c r="BB249" s="55">
        <v>0.16666666666666699</v>
      </c>
    </row>
    <row r="250" spans="2:54" x14ac:dyDescent="0.25">
      <c r="B250">
        <v>-1.5</v>
      </c>
      <c r="C250">
        <v>94</v>
      </c>
      <c r="D250">
        <v>-2.4</v>
      </c>
      <c r="E250">
        <v>-1.5</v>
      </c>
      <c r="F250">
        <v>0</v>
      </c>
      <c r="G250">
        <v>0</v>
      </c>
      <c r="H250">
        <v>1025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0.1</v>
      </c>
      <c r="O250">
        <v>162.69999999999999</v>
      </c>
      <c r="P250">
        <v>-2.7</v>
      </c>
      <c r="Q250">
        <v>-1.9</v>
      </c>
      <c r="R250" s="54">
        <v>0.16736111111111099</v>
      </c>
      <c r="T250" s="93"/>
      <c r="U250" s="96"/>
      <c r="V250" s="92" t="str">
        <f t="shared" si="5"/>
        <v/>
      </c>
      <c r="W250" s="96"/>
      <c r="X250" s="93"/>
      <c r="Z250" s="5"/>
      <c r="AA250"/>
      <c r="AC250" s="375"/>
      <c r="AD250" s="54">
        <v>0.16736111111111099</v>
      </c>
      <c r="AL250" s="364">
        <v>-1.5</v>
      </c>
      <c r="AM250" s="5">
        <v>94</v>
      </c>
      <c r="AN250" s="5">
        <v>-2.4</v>
      </c>
      <c r="AO250" s="363">
        <v>-1.5</v>
      </c>
      <c r="AP250" s="5">
        <v>2.2000000000000002</v>
      </c>
      <c r="AQ250" s="5">
        <v>4</v>
      </c>
      <c r="AR250" s="5">
        <v>1024.5</v>
      </c>
      <c r="AS250" s="5">
        <v>0</v>
      </c>
      <c r="AT250" s="5">
        <v>0</v>
      </c>
      <c r="AU250" s="5">
        <v>0</v>
      </c>
      <c r="AV250" s="5">
        <v>0</v>
      </c>
      <c r="AW250" s="5">
        <v>0</v>
      </c>
      <c r="AX250">
        <v>0.1</v>
      </c>
      <c r="AY250">
        <v>162.69999999999999</v>
      </c>
      <c r="AZ250">
        <v>-2.5</v>
      </c>
      <c r="BA250">
        <v>-2</v>
      </c>
      <c r="BB250" s="55">
        <v>0.16736111111111099</v>
      </c>
    </row>
    <row r="251" spans="2:54" x14ac:dyDescent="0.25">
      <c r="B251">
        <v>-1.6</v>
      </c>
      <c r="C251">
        <v>94</v>
      </c>
      <c r="D251">
        <v>-2.5</v>
      </c>
      <c r="E251">
        <v>-1.6</v>
      </c>
      <c r="F251">
        <v>2.9</v>
      </c>
      <c r="G251">
        <v>2.9</v>
      </c>
      <c r="H251">
        <v>1025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0.1</v>
      </c>
      <c r="O251">
        <v>162.69999999999999</v>
      </c>
      <c r="P251">
        <v>-2.7</v>
      </c>
      <c r="Q251">
        <v>-1.9</v>
      </c>
      <c r="R251" s="54">
        <v>0.16805555555555601</v>
      </c>
      <c r="T251" s="93"/>
      <c r="U251" s="96"/>
      <c r="V251" s="92" t="str">
        <f t="shared" si="5"/>
        <v/>
      </c>
      <c r="W251" s="96"/>
      <c r="X251" s="93"/>
      <c r="Z251" s="5"/>
      <c r="AA251"/>
      <c r="AC251" s="375"/>
      <c r="AD251" s="54">
        <v>0.16805555555555601</v>
      </c>
      <c r="AL251" s="364">
        <v>-1.6</v>
      </c>
      <c r="AM251" s="5">
        <v>94</v>
      </c>
      <c r="AN251" s="5">
        <v>-2.5</v>
      </c>
      <c r="AO251" s="363">
        <v>-1.6</v>
      </c>
      <c r="AP251" s="5">
        <v>3.6</v>
      </c>
      <c r="AQ251" s="5">
        <v>4.3</v>
      </c>
      <c r="AR251" s="5">
        <v>1024.4000000000001</v>
      </c>
      <c r="AS251" s="5">
        <v>0</v>
      </c>
      <c r="AT251" s="5">
        <v>0</v>
      </c>
      <c r="AU251" s="5">
        <v>0</v>
      </c>
      <c r="AV251" s="5">
        <v>0</v>
      </c>
      <c r="AW251" s="5">
        <v>0</v>
      </c>
      <c r="AX251">
        <v>0.1</v>
      </c>
      <c r="AY251">
        <v>162.69999999999999</v>
      </c>
      <c r="AZ251">
        <v>-2.5</v>
      </c>
      <c r="BA251">
        <v>-2</v>
      </c>
      <c r="BB251" s="55">
        <v>0.16805555555555601</v>
      </c>
    </row>
    <row r="252" spans="2:54" x14ac:dyDescent="0.25">
      <c r="B252">
        <v>-1.6</v>
      </c>
      <c r="C252">
        <v>94</v>
      </c>
      <c r="D252">
        <v>-2.5</v>
      </c>
      <c r="E252">
        <v>-1.6</v>
      </c>
      <c r="F252">
        <v>3.2</v>
      </c>
      <c r="G252">
        <v>3.6</v>
      </c>
      <c r="H252">
        <v>1025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0.1</v>
      </c>
      <c r="O252">
        <v>162.69999999999999</v>
      </c>
      <c r="P252">
        <v>-2.7</v>
      </c>
      <c r="Q252">
        <v>-1.9</v>
      </c>
      <c r="R252" s="54">
        <v>0.16875000000000001</v>
      </c>
      <c r="T252" s="93"/>
      <c r="U252" s="96"/>
      <c r="V252" s="92" t="str">
        <f t="shared" si="5"/>
        <v/>
      </c>
      <c r="W252" s="96"/>
      <c r="X252" s="93"/>
      <c r="Z252" s="5"/>
      <c r="AA252"/>
      <c r="AC252" s="375"/>
      <c r="AD252" s="54">
        <v>0.16875000000000001</v>
      </c>
      <c r="AL252" s="364">
        <v>-1.6</v>
      </c>
      <c r="AM252" s="5">
        <v>94</v>
      </c>
      <c r="AN252" s="5">
        <v>-2.5</v>
      </c>
      <c r="AO252" s="363">
        <v>-1.6</v>
      </c>
      <c r="AP252" s="5">
        <v>1.8</v>
      </c>
      <c r="AQ252" s="5">
        <v>2.2000000000000002</v>
      </c>
      <c r="AR252" s="5">
        <v>1024.4000000000001</v>
      </c>
      <c r="AS252" s="5">
        <v>0</v>
      </c>
      <c r="AT252" s="5">
        <v>0</v>
      </c>
      <c r="AU252" s="5">
        <v>0</v>
      </c>
      <c r="AV252" s="5">
        <v>0</v>
      </c>
      <c r="AW252" s="5">
        <v>0</v>
      </c>
      <c r="AX252">
        <v>0.1</v>
      </c>
      <c r="AY252">
        <v>162.69999999999999</v>
      </c>
      <c r="AZ252">
        <v>-2.5</v>
      </c>
      <c r="BA252">
        <v>-2</v>
      </c>
      <c r="BB252" s="55">
        <v>0.16875000000000001</v>
      </c>
    </row>
    <row r="253" spans="2:54" x14ac:dyDescent="0.25">
      <c r="B253">
        <v>-1.6</v>
      </c>
      <c r="C253">
        <v>94</v>
      </c>
      <c r="D253">
        <v>-2.5</v>
      </c>
      <c r="E253">
        <v>-1.6</v>
      </c>
      <c r="F253">
        <v>1.8</v>
      </c>
      <c r="G253">
        <v>1.8</v>
      </c>
      <c r="H253">
        <v>1025.2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0.1</v>
      </c>
      <c r="O253">
        <v>162.69999999999999</v>
      </c>
      <c r="P253">
        <v>-2.7</v>
      </c>
      <c r="Q253">
        <v>-1.9</v>
      </c>
      <c r="R253" s="54">
        <v>0.16944444444444401</v>
      </c>
      <c r="T253" s="93"/>
      <c r="U253" s="96"/>
      <c r="V253" s="92" t="str">
        <f t="shared" si="5"/>
        <v/>
      </c>
      <c r="W253" s="96"/>
      <c r="X253" s="93"/>
      <c r="Z253" s="5"/>
      <c r="AA253"/>
      <c r="AC253" s="375"/>
      <c r="AD253" s="54">
        <v>0.16944444444444401</v>
      </c>
      <c r="AL253" s="364">
        <v>-1.6</v>
      </c>
      <c r="AM253" s="5">
        <v>94</v>
      </c>
      <c r="AN253" s="5">
        <v>-2.5</v>
      </c>
      <c r="AO253" s="363">
        <v>-1.6</v>
      </c>
      <c r="AP253" s="5">
        <v>3.2</v>
      </c>
      <c r="AQ253" s="5">
        <v>3.6</v>
      </c>
      <c r="AR253" s="5">
        <v>1024.5</v>
      </c>
      <c r="AS253" s="5">
        <v>0</v>
      </c>
      <c r="AT253" s="5">
        <v>0</v>
      </c>
      <c r="AU253" s="5">
        <v>0</v>
      </c>
      <c r="AV253" s="5">
        <v>0</v>
      </c>
      <c r="AW253" s="5">
        <v>0</v>
      </c>
      <c r="AX253">
        <v>0.1</v>
      </c>
      <c r="AY253">
        <v>162.69999999999999</v>
      </c>
      <c r="AZ253">
        <v>-2.5</v>
      </c>
      <c r="BA253">
        <v>-2</v>
      </c>
      <c r="BB253" s="55">
        <v>0.16944444444444401</v>
      </c>
    </row>
    <row r="254" spans="2:54" x14ac:dyDescent="0.25">
      <c r="B254">
        <v>-1.6</v>
      </c>
      <c r="C254">
        <v>94</v>
      </c>
      <c r="D254">
        <v>-2.5</v>
      </c>
      <c r="E254">
        <v>-1.6</v>
      </c>
      <c r="F254">
        <v>0</v>
      </c>
      <c r="G254">
        <v>0</v>
      </c>
      <c r="H254">
        <v>1025.0999999999999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0.1</v>
      </c>
      <c r="O254">
        <v>162.69999999999999</v>
      </c>
      <c r="P254">
        <v>-2.7</v>
      </c>
      <c r="Q254">
        <v>-1.9</v>
      </c>
      <c r="R254" s="54">
        <v>0.17013888888888901</v>
      </c>
      <c r="T254" s="93"/>
      <c r="U254" s="96"/>
      <c r="V254" s="92" t="str">
        <f t="shared" si="5"/>
        <v/>
      </c>
      <c r="W254" s="96"/>
      <c r="X254" s="93"/>
      <c r="Z254" s="5"/>
      <c r="AA254"/>
      <c r="AC254" s="375"/>
      <c r="AD254" s="54">
        <v>0.17013888888888901</v>
      </c>
      <c r="AL254" s="364">
        <v>-1.6</v>
      </c>
      <c r="AM254" s="5">
        <v>94</v>
      </c>
      <c r="AN254" s="5">
        <v>-2.5</v>
      </c>
      <c r="AO254" s="363">
        <v>-1.6</v>
      </c>
      <c r="AP254" s="5">
        <v>2.9</v>
      </c>
      <c r="AQ254" s="5">
        <v>2.9</v>
      </c>
      <c r="AR254" s="5">
        <v>1024.4000000000001</v>
      </c>
      <c r="AS254" s="5">
        <v>0</v>
      </c>
      <c r="AT254" s="5">
        <v>0</v>
      </c>
      <c r="AU254" s="5">
        <v>0</v>
      </c>
      <c r="AV254" s="5">
        <v>0</v>
      </c>
      <c r="AW254" s="5">
        <v>0</v>
      </c>
      <c r="AX254">
        <v>0.1</v>
      </c>
      <c r="AY254">
        <v>162.69999999999999</v>
      </c>
      <c r="AZ254">
        <v>-2.5</v>
      </c>
      <c r="BA254">
        <v>-2</v>
      </c>
      <c r="BB254" s="55">
        <v>0.17013888888888901</v>
      </c>
    </row>
    <row r="255" spans="2:54" x14ac:dyDescent="0.25">
      <c r="B255">
        <v>-1.6</v>
      </c>
      <c r="C255">
        <v>94</v>
      </c>
      <c r="D255">
        <v>-2.5</v>
      </c>
      <c r="E255">
        <v>-1.6</v>
      </c>
      <c r="F255">
        <v>1.8</v>
      </c>
      <c r="G255">
        <v>2.2000000000000002</v>
      </c>
      <c r="H255">
        <v>1025.0999999999999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0.1</v>
      </c>
      <c r="O255">
        <v>162.69999999999999</v>
      </c>
      <c r="P255">
        <v>-2.7</v>
      </c>
      <c r="Q255">
        <v>-1.9</v>
      </c>
      <c r="R255" s="54">
        <v>0.170833333333333</v>
      </c>
      <c r="T255" s="93"/>
      <c r="U255" s="96"/>
      <c r="V255" s="92" t="str">
        <f t="shared" si="5"/>
        <v/>
      </c>
      <c r="W255" s="96"/>
      <c r="X255" s="93"/>
      <c r="Z255" s="5"/>
      <c r="AA255"/>
      <c r="AC255" s="375"/>
      <c r="AD255" s="54">
        <v>0.170833333333333</v>
      </c>
      <c r="AL255" s="364">
        <v>-1.6</v>
      </c>
      <c r="AM255" s="5">
        <v>94</v>
      </c>
      <c r="AN255" s="5">
        <v>-2.5</v>
      </c>
      <c r="AO255" s="363">
        <v>-1.6</v>
      </c>
      <c r="AP255" s="5">
        <v>1.8</v>
      </c>
      <c r="AQ255" s="5">
        <v>2.2000000000000002</v>
      </c>
      <c r="AR255" s="5">
        <v>1024.5</v>
      </c>
      <c r="AS255" s="5">
        <v>0</v>
      </c>
      <c r="AT255" s="5">
        <v>0</v>
      </c>
      <c r="AU255" s="5">
        <v>0</v>
      </c>
      <c r="AV255" s="5">
        <v>0</v>
      </c>
      <c r="AW255" s="5">
        <v>0</v>
      </c>
      <c r="AX255">
        <v>0.1</v>
      </c>
      <c r="AY255">
        <v>162.69999999999999</v>
      </c>
      <c r="AZ255">
        <v>-2.5</v>
      </c>
      <c r="BA255">
        <v>-2.1</v>
      </c>
      <c r="BB255" s="55">
        <v>0.170833333333333</v>
      </c>
    </row>
    <row r="256" spans="2:54" x14ac:dyDescent="0.25">
      <c r="B256">
        <v>-1.6</v>
      </c>
      <c r="C256">
        <v>94</v>
      </c>
      <c r="D256">
        <v>-2.5</v>
      </c>
      <c r="E256">
        <v>-1.6</v>
      </c>
      <c r="F256">
        <v>0</v>
      </c>
      <c r="G256">
        <v>2.5</v>
      </c>
      <c r="H256">
        <v>1025.0999999999999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0.1</v>
      </c>
      <c r="O256">
        <v>162.69999999999999</v>
      </c>
      <c r="P256">
        <v>-2.7</v>
      </c>
      <c r="Q256">
        <v>-2</v>
      </c>
      <c r="R256" s="54">
        <v>0.171527777777778</v>
      </c>
      <c r="T256" s="93"/>
      <c r="U256" s="96"/>
      <c r="V256" s="92" t="str">
        <f t="shared" si="5"/>
        <v/>
      </c>
      <c r="W256" s="96"/>
      <c r="X256" s="93"/>
      <c r="Z256" s="5"/>
      <c r="AA256"/>
      <c r="AC256" s="375"/>
      <c r="AD256" s="54">
        <v>0.171527777777778</v>
      </c>
      <c r="AL256" s="364">
        <v>-1.6</v>
      </c>
      <c r="AM256" s="5">
        <v>94</v>
      </c>
      <c r="AN256" s="5">
        <v>-2.5</v>
      </c>
      <c r="AO256" s="363">
        <v>-1.6</v>
      </c>
      <c r="AP256" s="5">
        <v>1.8</v>
      </c>
      <c r="AQ256" s="5">
        <v>3.2</v>
      </c>
      <c r="AR256" s="5">
        <v>1024.2</v>
      </c>
      <c r="AS256" s="5">
        <v>0</v>
      </c>
      <c r="AT256" s="5">
        <v>0</v>
      </c>
      <c r="AU256" s="5">
        <v>0</v>
      </c>
      <c r="AV256" s="5">
        <v>0</v>
      </c>
      <c r="AW256" s="5">
        <v>0</v>
      </c>
      <c r="AX256">
        <v>0.1</v>
      </c>
      <c r="AY256">
        <v>162.69999999999999</v>
      </c>
      <c r="AZ256">
        <v>-2.6</v>
      </c>
      <c r="BA256">
        <v>-2.1</v>
      </c>
      <c r="BB256" s="55">
        <v>0.171527777777778</v>
      </c>
    </row>
    <row r="257" spans="2:54" x14ac:dyDescent="0.25">
      <c r="B257">
        <v>-1.6</v>
      </c>
      <c r="C257">
        <v>94</v>
      </c>
      <c r="D257">
        <v>-2.5</v>
      </c>
      <c r="E257">
        <v>-1.6</v>
      </c>
      <c r="F257">
        <v>1.8</v>
      </c>
      <c r="G257">
        <v>2.5</v>
      </c>
      <c r="H257">
        <v>1025.2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0.1</v>
      </c>
      <c r="O257">
        <v>162.69999999999999</v>
      </c>
      <c r="P257">
        <v>-2.7</v>
      </c>
      <c r="Q257">
        <v>-1.9</v>
      </c>
      <c r="R257" s="54">
        <v>0.172222222222222</v>
      </c>
      <c r="T257" s="93"/>
      <c r="U257" s="96"/>
      <c r="V257" s="92" t="str">
        <f t="shared" si="5"/>
        <v/>
      </c>
      <c r="W257" s="96"/>
      <c r="X257" s="93"/>
      <c r="Z257" s="5"/>
      <c r="AA257"/>
      <c r="AC257" s="375"/>
      <c r="AD257" s="54">
        <v>0.172222222222222</v>
      </c>
      <c r="AL257" s="364">
        <v>-1.6</v>
      </c>
      <c r="AM257" s="5">
        <v>94</v>
      </c>
      <c r="AN257" s="5">
        <v>-2.5</v>
      </c>
      <c r="AO257" s="363">
        <v>-1.6</v>
      </c>
      <c r="AP257" s="5">
        <v>0</v>
      </c>
      <c r="AQ257" s="5">
        <v>2.9</v>
      </c>
      <c r="AR257" s="5">
        <v>1024.2</v>
      </c>
      <c r="AS257" s="5">
        <v>0</v>
      </c>
      <c r="AT257" s="5">
        <v>0</v>
      </c>
      <c r="AU257" s="5">
        <v>0</v>
      </c>
      <c r="AV257" s="5">
        <v>0</v>
      </c>
      <c r="AW257" s="5">
        <v>0</v>
      </c>
      <c r="AX257">
        <v>0.1</v>
      </c>
      <c r="AY257">
        <v>162.69999999999999</v>
      </c>
      <c r="AZ257">
        <v>-2.6</v>
      </c>
      <c r="BA257">
        <v>-2.1</v>
      </c>
      <c r="BB257" s="55">
        <v>0.172222222222222</v>
      </c>
    </row>
    <row r="258" spans="2:54" x14ac:dyDescent="0.25">
      <c r="B258">
        <v>-1.6</v>
      </c>
      <c r="C258">
        <v>94</v>
      </c>
      <c r="D258">
        <v>-2.5</v>
      </c>
      <c r="E258">
        <v>-1.6</v>
      </c>
      <c r="F258">
        <v>0</v>
      </c>
      <c r="G258">
        <v>1.8</v>
      </c>
      <c r="H258">
        <v>1025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0.1</v>
      </c>
      <c r="O258">
        <v>162.69999999999999</v>
      </c>
      <c r="P258">
        <v>-2.7</v>
      </c>
      <c r="Q258">
        <v>-1.9</v>
      </c>
      <c r="R258" s="54">
        <v>0.172916666666667</v>
      </c>
      <c r="T258" s="93"/>
      <c r="U258" s="96"/>
      <c r="V258" s="92" t="str">
        <f t="shared" si="5"/>
        <v/>
      </c>
      <c r="W258" s="96"/>
      <c r="X258" s="93"/>
      <c r="Z258" s="5"/>
      <c r="AA258"/>
      <c r="AC258" s="375"/>
      <c r="AD258" s="54">
        <v>0.172916666666667</v>
      </c>
      <c r="AL258" s="364">
        <v>-1.6</v>
      </c>
      <c r="AM258" s="5">
        <v>94</v>
      </c>
      <c r="AN258" s="5">
        <v>-2.5</v>
      </c>
      <c r="AO258" s="363">
        <v>-1.6</v>
      </c>
      <c r="AP258" s="5">
        <v>2.2000000000000002</v>
      </c>
      <c r="AQ258" s="5">
        <v>2.2000000000000002</v>
      </c>
      <c r="AR258" s="5">
        <v>1024.4000000000001</v>
      </c>
      <c r="AS258" s="5">
        <v>0</v>
      </c>
      <c r="AT258" s="5">
        <v>0</v>
      </c>
      <c r="AU258" s="5">
        <v>0</v>
      </c>
      <c r="AV258" s="5">
        <v>0</v>
      </c>
      <c r="AW258" s="5">
        <v>0</v>
      </c>
      <c r="AX258">
        <v>0.1</v>
      </c>
      <c r="AY258">
        <v>162.69999999999999</v>
      </c>
      <c r="AZ258">
        <v>-2.6</v>
      </c>
      <c r="BA258">
        <v>-2.1</v>
      </c>
      <c r="BB258" s="55">
        <v>0.172916666666667</v>
      </c>
    </row>
    <row r="259" spans="2:54" x14ac:dyDescent="0.25">
      <c r="B259">
        <v>-1.6</v>
      </c>
      <c r="C259">
        <v>94</v>
      </c>
      <c r="D259">
        <v>-2.5</v>
      </c>
      <c r="E259">
        <v>-1.6</v>
      </c>
      <c r="F259">
        <v>0</v>
      </c>
      <c r="G259">
        <v>0</v>
      </c>
      <c r="H259">
        <v>1025.2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0.1</v>
      </c>
      <c r="O259">
        <v>162.69999999999999</v>
      </c>
      <c r="P259">
        <v>-2.7</v>
      </c>
      <c r="Q259">
        <v>-1.9</v>
      </c>
      <c r="R259" s="54">
        <v>0.17361111111111099</v>
      </c>
      <c r="T259" s="93"/>
      <c r="U259" s="96"/>
      <c r="V259" s="92" t="str">
        <f t="shared" si="5"/>
        <v/>
      </c>
      <c r="W259" s="96"/>
      <c r="X259" s="93"/>
      <c r="Z259" s="5"/>
      <c r="AA259"/>
      <c r="AC259" s="375"/>
      <c r="AD259" s="54">
        <v>0.17361111111111099</v>
      </c>
      <c r="AL259" s="364">
        <v>-1.6</v>
      </c>
      <c r="AM259" s="5">
        <v>94</v>
      </c>
      <c r="AN259" s="5">
        <v>-2.5</v>
      </c>
      <c r="AO259" s="363">
        <v>-1.6</v>
      </c>
      <c r="AP259" s="5">
        <v>1.8</v>
      </c>
      <c r="AQ259" s="5">
        <v>2.5</v>
      </c>
      <c r="AR259" s="5">
        <v>1024.5</v>
      </c>
      <c r="AS259" s="5">
        <v>0</v>
      </c>
      <c r="AT259" s="5">
        <v>0</v>
      </c>
      <c r="AU259" s="5">
        <v>0</v>
      </c>
      <c r="AV259" s="5">
        <v>0</v>
      </c>
      <c r="AW259" s="5">
        <v>0</v>
      </c>
      <c r="AX259">
        <v>0.1</v>
      </c>
      <c r="AY259">
        <v>162.69999999999999</v>
      </c>
      <c r="AZ259">
        <v>-2.6</v>
      </c>
      <c r="BA259">
        <v>-2.1</v>
      </c>
      <c r="BB259" s="55">
        <v>0.17361111111111099</v>
      </c>
    </row>
    <row r="260" spans="2:54" x14ac:dyDescent="0.25">
      <c r="B260">
        <v>-1.6</v>
      </c>
      <c r="C260">
        <v>94</v>
      </c>
      <c r="D260">
        <v>-2.5</v>
      </c>
      <c r="E260">
        <v>-1.6</v>
      </c>
      <c r="F260">
        <v>0</v>
      </c>
      <c r="G260">
        <v>0</v>
      </c>
      <c r="H260">
        <v>1025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0.1</v>
      </c>
      <c r="O260">
        <v>162.69999999999999</v>
      </c>
      <c r="P260">
        <v>-2.7</v>
      </c>
      <c r="Q260">
        <v>-1.9</v>
      </c>
      <c r="R260" s="54">
        <v>0.17430555555555599</v>
      </c>
      <c r="T260" s="93"/>
      <c r="U260" s="96"/>
      <c r="V260" s="92" t="str">
        <f t="shared" si="5"/>
        <v/>
      </c>
      <c r="W260" s="96"/>
      <c r="X260" s="93"/>
      <c r="Z260" s="5"/>
      <c r="AA260"/>
      <c r="AC260" s="375"/>
      <c r="AD260" s="54">
        <v>0.17430555555555599</v>
      </c>
      <c r="AL260" s="364">
        <v>-1.6</v>
      </c>
      <c r="AM260" s="5">
        <v>94</v>
      </c>
      <c r="AN260" s="5">
        <v>-2.5</v>
      </c>
      <c r="AO260" s="363">
        <v>-1.6</v>
      </c>
      <c r="AP260" s="5">
        <v>2.9</v>
      </c>
      <c r="AQ260" s="5">
        <v>4</v>
      </c>
      <c r="AR260" s="5">
        <v>1024.4000000000001</v>
      </c>
      <c r="AS260" s="5">
        <v>0</v>
      </c>
      <c r="AT260" s="5">
        <v>0</v>
      </c>
      <c r="AU260" s="5">
        <v>0</v>
      </c>
      <c r="AV260" s="5">
        <v>0</v>
      </c>
      <c r="AW260" s="5">
        <v>0</v>
      </c>
      <c r="AX260">
        <v>0.1</v>
      </c>
      <c r="AY260">
        <v>162.69999999999999</v>
      </c>
      <c r="AZ260">
        <v>-2.6</v>
      </c>
      <c r="BA260">
        <v>-2.1</v>
      </c>
      <c r="BB260" s="55">
        <v>0.17430555555555599</v>
      </c>
    </row>
    <row r="261" spans="2:54" x14ac:dyDescent="0.25">
      <c r="B261">
        <v>-1.6</v>
      </c>
      <c r="C261">
        <v>94</v>
      </c>
      <c r="D261">
        <v>-2.5</v>
      </c>
      <c r="E261">
        <v>-1.6</v>
      </c>
      <c r="F261">
        <v>0</v>
      </c>
      <c r="G261">
        <v>0</v>
      </c>
      <c r="H261">
        <v>1024.9000000000001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0.1</v>
      </c>
      <c r="O261">
        <v>162.69999999999999</v>
      </c>
      <c r="P261">
        <v>-2.7</v>
      </c>
      <c r="Q261">
        <v>-1.9</v>
      </c>
      <c r="R261" s="54">
        <v>0.17499999999999999</v>
      </c>
      <c r="T261" s="93"/>
      <c r="U261" s="96"/>
      <c r="V261" s="92" t="str">
        <f t="shared" si="5"/>
        <v/>
      </c>
      <c r="W261" s="96"/>
      <c r="X261" s="93"/>
      <c r="Z261" s="5"/>
      <c r="AA261"/>
      <c r="AC261" s="375"/>
      <c r="AD261" s="54">
        <v>0.17499999999999999</v>
      </c>
      <c r="AL261" s="364">
        <v>-1.6</v>
      </c>
      <c r="AM261" s="5">
        <v>94</v>
      </c>
      <c r="AN261" s="5">
        <v>-2.5</v>
      </c>
      <c r="AO261" s="363">
        <v>-1.6</v>
      </c>
      <c r="AP261" s="5">
        <v>4</v>
      </c>
      <c r="AQ261" s="5">
        <v>4.7</v>
      </c>
      <c r="AR261" s="5">
        <v>1024.5</v>
      </c>
      <c r="AS261" s="5">
        <v>0</v>
      </c>
      <c r="AT261" s="5">
        <v>0</v>
      </c>
      <c r="AU261" s="5">
        <v>0</v>
      </c>
      <c r="AV261" s="5">
        <v>0</v>
      </c>
      <c r="AW261" s="5">
        <v>0</v>
      </c>
      <c r="AX261">
        <v>0.1</v>
      </c>
      <c r="AY261">
        <v>162.69999999999999</v>
      </c>
      <c r="AZ261">
        <v>-2.6</v>
      </c>
      <c r="BA261">
        <v>-2.1</v>
      </c>
      <c r="BB261" s="55">
        <v>0.17499999999999999</v>
      </c>
    </row>
    <row r="262" spans="2:54" x14ac:dyDescent="0.25">
      <c r="B262">
        <v>-1.6</v>
      </c>
      <c r="C262">
        <v>94</v>
      </c>
      <c r="D262">
        <v>-2.5</v>
      </c>
      <c r="E262">
        <v>-1.6</v>
      </c>
      <c r="F262">
        <v>3.2</v>
      </c>
      <c r="G262">
        <v>3.2</v>
      </c>
      <c r="H262">
        <v>1025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0.1</v>
      </c>
      <c r="O262">
        <v>162.69999999999999</v>
      </c>
      <c r="P262">
        <v>-2.7</v>
      </c>
      <c r="Q262">
        <v>-2</v>
      </c>
      <c r="R262" s="54">
        <v>0.17569444444444399</v>
      </c>
      <c r="T262" s="93"/>
      <c r="U262" s="96"/>
      <c r="V262" s="92" t="str">
        <f t="shared" si="5"/>
        <v/>
      </c>
      <c r="W262" s="96"/>
      <c r="X262" s="93"/>
      <c r="Z262" s="5"/>
      <c r="AA262"/>
      <c r="AC262" s="375"/>
      <c r="AD262" s="54">
        <v>0.17569444444444399</v>
      </c>
      <c r="AL262" s="364">
        <v>-1.6</v>
      </c>
      <c r="AM262" s="5">
        <v>94</v>
      </c>
      <c r="AN262" s="5">
        <v>-2.5</v>
      </c>
      <c r="AO262" s="363">
        <v>-1.6</v>
      </c>
      <c r="AP262" s="5">
        <v>3.2</v>
      </c>
      <c r="AQ262" s="5">
        <v>3.2</v>
      </c>
      <c r="AR262" s="5">
        <v>1024.5999999999999</v>
      </c>
      <c r="AS262" s="5">
        <v>0</v>
      </c>
      <c r="AT262" s="5">
        <v>0</v>
      </c>
      <c r="AU262" s="5">
        <v>0</v>
      </c>
      <c r="AV262" s="5">
        <v>0</v>
      </c>
      <c r="AW262" s="5">
        <v>0</v>
      </c>
      <c r="AX262">
        <v>0.1</v>
      </c>
      <c r="AY262">
        <v>162.69999999999999</v>
      </c>
      <c r="AZ262">
        <v>-2.6</v>
      </c>
      <c r="BA262">
        <v>-2.1</v>
      </c>
      <c r="BB262" s="55">
        <v>0.17569444444444399</v>
      </c>
    </row>
    <row r="263" spans="2:54" x14ac:dyDescent="0.25">
      <c r="B263">
        <v>-1.6</v>
      </c>
      <c r="C263">
        <v>94</v>
      </c>
      <c r="D263">
        <v>-2.5</v>
      </c>
      <c r="E263">
        <v>-1.6</v>
      </c>
      <c r="F263">
        <v>2.2000000000000002</v>
      </c>
      <c r="G263">
        <v>2.2000000000000002</v>
      </c>
      <c r="H263">
        <v>1025.4000000000001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0.1</v>
      </c>
      <c r="O263">
        <v>162.69999999999999</v>
      </c>
      <c r="P263">
        <v>-2.7</v>
      </c>
      <c r="Q263">
        <v>-2</v>
      </c>
      <c r="R263" s="54">
        <v>0.17638888888888901</v>
      </c>
      <c r="T263" s="93"/>
      <c r="U263" s="96"/>
      <c r="V263" s="92" t="str">
        <f t="shared" si="5"/>
        <v/>
      </c>
      <c r="W263" s="96"/>
      <c r="X263" s="93"/>
      <c r="Z263" s="5"/>
      <c r="AA263"/>
      <c r="AC263" s="375"/>
      <c r="AD263" s="54">
        <v>0.17638888888888901</v>
      </c>
      <c r="AL263" s="364">
        <v>-1.6</v>
      </c>
      <c r="AM263" s="5">
        <v>94</v>
      </c>
      <c r="AN263" s="5">
        <v>-2.5</v>
      </c>
      <c r="AO263" s="363">
        <v>-1.6</v>
      </c>
      <c r="AP263" s="5">
        <v>0</v>
      </c>
      <c r="AQ263" s="5">
        <v>2.2000000000000002</v>
      </c>
      <c r="AR263" s="5">
        <v>1024.5999999999999</v>
      </c>
      <c r="AS263" s="5">
        <v>0</v>
      </c>
      <c r="AT263" s="5">
        <v>0</v>
      </c>
      <c r="AU263" s="5">
        <v>0</v>
      </c>
      <c r="AV263" s="5">
        <v>0</v>
      </c>
      <c r="AW263" s="5">
        <v>0</v>
      </c>
      <c r="AX263">
        <v>0.1</v>
      </c>
      <c r="AY263">
        <v>162.69999999999999</v>
      </c>
      <c r="AZ263">
        <v>-2.7</v>
      </c>
      <c r="BA263">
        <v>-2.1</v>
      </c>
      <c r="BB263" s="55">
        <v>0.17638888888888901</v>
      </c>
    </row>
    <row r="264" spans="2:54" x14ac:dyDescent="0.25">
      <c r="B264">
        <v>-1.6</v>
      </c>
      <c r="C264">
        <v>94</v>
      </c>
      <c r="D264">
        <v>-2.5</v>
      </c>
      <c r="E264">
        <v>-1.6</v>
      </c>
      <c r="F264">
        <v>0</v>
      </c>
      <c r="G264">
        <v>2.9</v>
      </c>
      <c r="H264">
        <v>1025.2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0.1</v>
      </c>
      <c r="O264">
        <v>162.69999999999999</v>
      </c>
      <c r="P264">
        <v>-2.7</v>
      </c>
      <c r="Q264">
        <v>-2</v>
      </c>
      <c r="R264" s="54">
        <v>0.17708333333333301</v>
      </c>
      <c r="T264" s="93"/>
      <c r="U264" s="96"/>
      <c r="V264" s="92" t="str">
        <f t="shared" si="5"/>
        <v/>
      </c>
      <c r="W264" s="96"/>
      <c r="X264" s="93"/>
      <c r="Z264" s="5"/>
      <c r="AA264"/>
      <c r="AC264" s="375"/>
      <c r="AD264" s="54">
        <v>0.17708333333333301</v>
      </c>
      <c r="AL264" s="364">
        <v>-1.6</v>
      </c>
      <c r="AM264" s="5">
        <v>94</v>
      </c>
      <c r="AN264" s="5">
        <v>-2.5</v>
      </c>
      <c r="AO264" s="363">
        <v>-1.6</v>
      </c>
      <c r="AP264" s="5">
        <v>1.8</v>
      </c>
      <c r="AQ264" s="5">
        <v>4.3</v>
      </c>
      <c r="AR264" s="5">
        <v>1024.4000000000001</v>
      </c>
      <c r="AS264" s="5">
        <v>0</v>
      </c>
      <c r="AT264" s="5">
        <v>0</v>
      </c>
      <c r="AU264" s="5">
        <v>0</v>
      </c>
      <c r="AV264" s="5">
        <v>0</v>
      </c>
      <c r="AW264" s="5">
        <v>0</v>
      </c>
      <c r="AX264">
        <v>0.1</v>
      </c>
      <c r="AY264">
        <v>162.69999999999999</v>
      </c>
      <c r="AZ264">
        <v>-2.7</v>
      </c>
      <c r="BA264">
        <v>-2.1</v>
      </c>
      <c r="BB264" s="55">
        <v>0.17708333333333301</v>
      </c>
    </row>
    <row r="265" spans="2:54" x14ac:dyDescent="0.25">
      <c r="B265">
        <v>-1.6</v>
      </c>
      <c r="C265">
        <v>94</v>
      </c>
      <c r="D265">
        <v>-2.5</v>
      </c>
      <c r="E265">
        <v>-1.6</v>
      </c>
      <c r="F265">
        <v>2.2000000000000002</v>
      </c>
      <c r="G265">
        <v>2.5</v>
      </c>
      <c r="H265">
        <v>1025.3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0.1</v>
      </c>
      <c r="O265">
        <v>162.69999999999999</v>
      </c>
      <c r="P265">
        <v>-2.7</v>
      </c>
      <c r="Q265">
        <v>-2</v>
      </c>
      <c r="R265" s="54">
        <v>0.17777777777777801</v>
      </c>
      <c r="T265" s="93"/>
      <c r="U265" s="96"/>
      <c r="V265" s="92" t="str">
        <f t="shared" si="5"/>
        <v/>
      </c>
      <c r="W265" s="96"/>
      <c r="X265" s="93"/>
      <c r="Z265" s="5"/>
      <c r="AA265"/>
      <c r="AC265" s="375"/>
      <c r="AD265" s="54">
        <v>0.17777777777777801</v>
      </c>
      <c r="AL265" s="364">
        <v>-1.6</v>
      </c>
      <c r="AM265" s="5">
        <v>94</v>
      </c>
      <c r="AN265" s="5">
        <v>-2.5</v>
      </c>
      <c r="AO265" s="363">
        <v>-1.6</v>
      </c>
      <c r="AP265" s="5">
        <v>0</v>
      </c>
      <c r="AQ265" s="5">
        <v>2.5</v>
      </c>
      <c r="AR265" s="5">
        <v>1024.5999999999999</v>
      </c>
      <c r="AS265" s="5">
        <v>0</v>
      </c>
      <c r="AT265" s="5">
        <v>0</v>
      </c>
      <c r="AU265" s="5">
        <v>0</v>
      </c>
      <c r="AV265" s="5">
        <v>0</v>
      </c>
      <c r="AW265" s="5">
        <v>0</v>
      </c>
      <c r="AX265">
        <v>0.1</v>
      </c>
      <c r="AY265">
        <v>162.69999999999999</v>
      </c>
      <c r="AZ265">
        <v>-2.7</v>
      </c>
      <c r="BA265">
        <v>-2.1</v>
      </c>
      <c r="BB265" s="55">
        <v>0.17777777777777801</v>
      </c>
    </row>
    <row r="266" spans="2:54" x14ac:dyDescent="0.25">
      <c r="B266">
        <v>-1.6</v>
      </c>
      <c r="C266">
        <v>94</v>
      </c>
      <c r="D266">
        <v>-2.5</v>
      </c>
      <c r="E266">
        <v>-1.6</v>
      </c>
      <c r="F266">
        <v>0</v>
      </c>
      <c r="G266">
        <v>0</v>
      </c>
      <c r="H266">
        <v>1025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0.1</v>
      </c>
      <c r="O266">
        <v>162.69999999999999</v>
      </c>
      <c r="P266">
        <v>-2.8</v>
      </c>
      <c r="Q266">
        <v>-2</v>
      </c>
      <c r="R266" s="54">
        <v>0.178472222222222</v>
      </c>
      <c r="T266" s="93"/>
      <c r="U266" s="96"/>
      <c r="V266" s="92" t="str">
        <f t="shared" si="5"/>
        <v/>
      </c>
      <c r="W266" s="96"/>
      <c r="X266" s="93"/>
      <c r="Z266" s="5"/>
      <c r="AA266"/>
      <c r="AC266" s="375"/>
      <c r="AD266" s="54">
        <v>0.178472222222222</v>
      </c>
      <c r="AL266" s="364">
        <v>-1.6</v>
      </c>
      <c r="AM266" s="5">
        <v>94</v>
      </c>
      <c r="AN266" s="5">
        <v>-2.5</v>
      </c>
      <c r="AO266" s="363">
        <v>-1.6</v>
      </c>
      <c r="AP266" s="5">
        <v>1.8</v>
      </c>
      <c r="AQ266" s="5">
        <v>3.2</v>
      </c>
      <c r="AR266" s="5">
        <v>1024.5</v>
      </c>
      <c r="AS266" s="5">
        <v>0</v>
      </c>
      <c r="AT266" s="5">
        <v>0</v>
      </c>
      <c r="AU266" s="5">
        <v>0</v>
      </c>
      <c r="AV266" s="5">
        <v>0</v>
      </c>
      <c r="AW266" s="5">
        <v>0</v>
      </c>
      <c r="AX266">
        <v>0.1</v>
      </c>
      <c r="AY266">
        <v>162.69999999999999</v>
      </c>
      <c r="AZ266">
        <v>-2.7</v>
      </c>
      <c r="BA266">
        <v>-2.1</v>
      </c>
      <c r="BB266" s="55">
        <v>0.178472222222222</v>
      </c>
    </row>
    <row r="267" spans="2:54" x14ac:dyDescent="0.25">
      <c r="B267">
        <v>-1.6</v>
      </c>
      <c r="C267">
        <v>94</v>
      </c>
      <c r="D267">
        <v>-2.5</v>
      </c>
      <c r="E267">
        <v>-1.6</v>
      </c>
      <c r="F267">
        <v>1.8</v>
      </c>
      <c r="G267">
        <v>5.4</v>
      </c>
      <c r="H267">
        <v>1025.0999999999999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0.1</v>
      </c>
      <c r="O267">
        <v>162.69999999999999</v>
      </c>
      <c r="P267">
        <v>-2.8</v>
      </c>
      <c r="Q267">
        <v>-2</v>
      </c>
      <c r="R267" s="54">
        <v>0.179166666666667</v>
      </c>
      <c r="T267" s="93"/>
      <c r="U267" s="96"/>
      <c r="V267" s="92" t="str">
        <f t="shared" ref="V267:V330" si="6">IF($K267&gt;0,1,"")</f>
        <v/>
      </c>
      <c r="W267" s="96"/>
      <c r="X267" s="93"/>
      <c r="Z267" s="5"/>
      <c r="AA267"/>
      <c r="AC267" s="375"/>
      <c r="AD267" s="54">
        <v>0.179166666666667</v>
      </c>
      <c r="AL267" s="364">
        <v>-1.6</v>
      </c>
      <c r="AM267" s="5">
        <v>94</v>
      </c>
      <c r="AN267" s="5">
        <v>-2.5</v>
      </c>
      <c r="AO267" s="363">
        <v>-1.6</v>
      </c>
      <c r="AP267" s="5">
        <v>2.9</v>
      </c>
      <c r="AQ267" s="5">
        <v>3.6</v>
      </c>
      <c r="AR267" s="5">
        <v>1024.4000000000001</v>
      </c>
      <c r="AS267" s="5">
        <v>0</v>
      </c>
      <c r="AT267" s="5">
        <v>0</v>
      </c>
      <c r="AU267" s="5">
        <v>0</v>
      </c>
      <c r="AV267" s="5">
        <v>0</v>
      </c>
      <c r="AW267" s="5">
        <v>0</v>
      </c>
      <c r="AX267">
        <v>0.1</v>
      </c>
      <c r="AY267">
        <v>162.69999999999999</v>
      </c>
      <c r="AZ267">
        <v>-2.7</v>
      </c>
      <c r="BA267">
        <v>-2.1</v>
      </c>
      <c r="BB267" s="55">
        <v>0.179166666666667</v>
      </c>
    </row>
    <row r="268" spans="2:54" x14ac:dyDescent="0.25">
      <c r="B268">
        <v>-1.7</v>
      </c>
      <c r="C268">
        <v>94</v>
      </c>
      <c r="D268">
        <v>-2.6</v>
      </c>
      <c r="E268">
        <v>-1.7</v>
      </c>
      <c r="F268">
        <v>2.9</v>
      </c>
      <c r="G268">
        <v>4.3</v>
      </c>
      <c r="H268">
        <v>1025.0999999999999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0.1</v>
      </c>
      <c r="O268">
        <v>162.69999999999999</v>
      </c>
      <c r="P268">
        <v>-2.7</v>
      </c>
      <c r="Q268">
        <v>-2</v>
      </c>
      <c r="R268" s="54">
        <v>0.179861111111111</v>
      </c>
      <c r="T268" s="93"/>
      <c r="U268" s="96"/>
      <c r="V268" s="92" t="str">
        <f t="shared" si="6"/>
        <v/>
      </c>
      <c r="W268" s="96"/>
      <c r="X268" s="93"/>
      <c r="Z268" s="5"/>
      <c r="AA268"/>
      <c r="AC268" s="375"/>
      <c r="AD268" s="54">
        <v>0.179861111111111</v>
      </c>
      <c r="AL268" s="364">
        <v>-1.7</v>
      </c>
      <c r="AM268" s="5">
        <v>94</v>
      </c>
      <c r="AN268" s="5">
        <v>-2.6</v>
      </c>
      <c r="AO268" s="363">
        <v>-1.7</v>
      </c>
      <c r="AP268" s="5">
        <v>2.9</v>
      </c>
      <c r="AQ268" s="5">
        <v>3.6</v>
      </c>
      <c r="AR268" s="5">
        <v>1024.4000000000001</v>
      </c>
      <c r="AS268" s="5">
        <v>0</v>
      </c>
      <c r="AT268" s="5">
        <v>0</v>
      </c>
      <c r="AU268" s="5">
        <v>0</v>
      </c>
      <c r="AV268" s="5">
        <v>0</v>
      </c>
      <c r="AW268" s="5">
        <v>0</v>
      </c>
      <c r="AX268">
        <v>0.1</v>
      </c>
      <c r="AY268">
        <v>162.69999999999999</v>
      </c>
      <c r="AZ268">
        <v>-2.7</v>
      </c>
      <c r="BA268">
        <v>-2.1</v>
      </c>
      <c r="BB268" s="55">
        <v>0.179861111111111</v>
      </c>
    </row>
    <row r="269" spans="2:54" x14ac:dyDescent="0.25">
      <c r="B269">
        <v>-1.7</v>
      </c>
      <c r="C269">
        <v>94</v>
      </c>
      <c r="D269">
        <v>-2.6</v>
      </c>
      <c r="E269">
        <v>-1.7</v>
      </c>
      <c r="F269">
        <v>2.9</v>
      </c>
      <c r="G269">
        <v>3.6</v>
      </c>
      <c r="H269">
        <v>1025.0999999999999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0.1</v>
      </c>
      <c r="O269">
        <v>162.69999999999999</v>
      </c>
      <c r="P269">
        <v>-2.7</v>
      </c>
      <c r="Q269">
        <v>-2</v>
      </c>
      <c r="R269" s="54">
        <v>0.180555555555556</v>
      </c>
      <c r="T269" s="93"/>
      <c r="U269" s="96"/>
      <c r="V269" s="92" t="str">
        <f t="shared" si="6"/>
        <v/>
      </c>
      <c r="W269" s="96"/>
      <c r="X269" s="93"/>
      <c r="Z269" s="5"/>
      <c r="AA269"/>
      <c r="AC269" s="375"/>
      <c r="AD269" s="54">
        <v>0.180555555555556</v>
      </c>
      <c r="AL269" s="364">
        <v>-1.7</v>
      </c>
      <c r="AM269" s="5">
        <v>94</v>
      </c>
      <c r="AN269" s="5">
        <v>-2.6</v>
      </c>
      <c r="AO269" s="363">
        <v>-1.7</v>
      </c>
      <c r="AP269" s="5">
        <v>3.2</v>
      </c>
      <c r="AQ269" s="5">
        <v>3.6</v>
      </c>
      <c r="AR269" s="5">
        <v>1024.4000000000001</v>
      </c>
      <c r="AS269" s="5">
        <v>0</v>
      </c>
      <c r="AT269" s="5">
        <v>0</v>
      </c>
      <c r="AU269" s="5">
        <v>0</v>
      </c>
      <c r="AV269" s="5">
        <v>0</v>
      </c>
      <c r="AW269" s="5">
        <v>0</v>
      </c>
      <c r="AX269">
        <v>0.1</v>
      </c>
      <c r="AY269">
        <v>162.69999999999999</v>
      </c>
      <c r="AZ269">
        <v>-2.7</v>
      </c>
      <c r="BA269">
        <v>-2.1</v>
      </c>
      <c r="BB269" s="55">
        <v>0.180555555555556</v>
      </c>
    </row>
    <row r="270" spans="2:54" x14ac:dyDescent="0.25">
      <c r="B270">
        <v>-1.8</v>
      </c>
      <c r="C270">
        <v>94</v>
      </c>
      <c r="D270">
        <v>-2.7</v>
      </c>
      <c r="E270">
        <v>-1.8</v>
      </c>
      <c r="F270">
        <v>2.5</v>
      </c>
      <c r="G270">
        <v>3.2</v>
      </c>
      <c r="H270">
        <v>1025.2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0.1</v>
      </c>
      <c r="O270">
        <v>162.69999999999999</v>
      </c>
      <c r="P270">
        <v>-2.7</v>
      </c>
      <c r="Q270">
        <v>-2</v>
      </c>
      <c r="R270" s="54">
        <v>0.18124999999999999</v>
      </c>
      <c r="T270" s="93"/>
      <c r="U270" s="96"/>
      <c r="V270" s="92" t="str">
        <f t="shared" si="6"/>
        <v/>
      </c>
      <c r="W270" s="96"/>
      <c r="X270" s="93"/>
      <c r="Z270" s="5"/>
      <c r="AA270"/>
      <c r="AC270" s="375"/>
      <c r="AD270" s="54">
        <v>0.18124999999999999</v>
      </c>
      <c r="AL270" s="364">
        <v>-1.8</v>
      </c>
      <c r="AM270" s="5">
        <v>94</v>
      </c>
      <c r="AN270" s="5">
        <v>-2.7</v>
      </c>
      <c r="AO270" s="363">
        <v>-1.8</v>
      </c>
      <c r="AP270" s="5">
        <v>2.2000000000000002</v>
      </c>
      <c r="AQ270" s="5">
        <v>2.9</v>
      </c>
      <c r="AR270" s="5">
        <v>1024.5</v>
      </c>
      <c r="AS270" s="5">
        <v>0</v>
      </c>
      <c r="AT270" s="5">
        <v>0</v>
      </c>
      <c r="AU270" s="5">
        <v>0</v>
      </c>
      <c r="AV270" s="5">
        <v>0</v>
      </c>
      <c r="AW270" s="5">
        <v>0</v>
      </c>
      <c r="AX270">
        <v>0.1</v>
      </c>
      <c r="AY270">
        <v>162.69999999999999</v>
      </c>
      <c r="AZ270">
        <v>-2.7</v>
      </c>
      <c r="BA270">
        <v>-2.2000000000000002</v>
      </c>
      <c r="BB270" s="55">
        <v>0.18124999999999999</v>
      </c>
    </row>
    <row r="271" spans="2:54" x14ac:dyDescent="0.25">
      <c r="B271">
        <v>-1.8</v>
      </c>
      <c r="C271">
        <v>94</v>
      </c>
      <c r="D271">
        <v>-2.7</v>
      </c>
      <c r="E271">
        <v>-1.8</v>
      </c>
      <c r="F271">
        <v>0</v>
      </c>
      <c r="G271">
        <v>0</v>
      </c>
      <c r="H271">
        <v>1025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0.1</v>
      </c>
      <c r="O271">
        <v>162.69999999999999</v>
      </c>
      <c r="P271">
        <v>-2.7</v>
      </c>
      <c r="Q271">
        <v>-2</v>
      </c>
      <c r="R271" s="54">
        <v>0.18194444444444399</v>
      </c>
      <c r="T271" s="93"/>
      <c r="U271" s="96"/>
      <c r="V271" s="92" t="str">
        <f t="shared" si="6"/>
        <v/>
      </c>
      <c r="W271" s="96"/>
      <c r="X271" s="93"/>
      <c r="Z271" s="5"/>
      <c r="AA271"/>
      <c r="AC271" s="375"/>
      <c r="AD271" s="54">
        <v>0.18194444444444399</v>
      </c>
      <c r="AL271" s="364">
        <v>-1.8</v>
      </c>
      <c r="AM271" s="5">
        <v>94</v>
      </c>
      <c r="AN271" s="5">
        <v>-2.7</v>
      </c>
      <c r="AO271" s="363">
        <v>-1.8</v>
      </c>
      <c r="AP271" s="5">
        <v>1.8</v>
      </c>
      <c r="AQ271" s="5">
        <v>3.2</v>
      </c>
      <c r="AR271" s="5">
        <v>1024.4000000000001</v>
      </c>
      <c r="AS271" s="5">
        <v>0</v>
      </c>
      <c r="AT271" s="5">
        <v>0</v>
      </c>
      <c r="AU271" s="5">
        <v>0</v>
      </c>
      <c r="AV271" s="5">
        <v>0</v>
      </c>
      <c r="AW271" s="5">
        <v>0</v>
      </c>
      <c r="AX271">
        <v>0.1</v>
      </c>
      <c r="AY271">
        <v>162.69999999999999</v>
      </c>
      <c r="AZ271">
        <v>-2.7</v>
      </c>
      <c r="BA271">
        <v>-2.2000000000000002</v>
      </c>
      <c r="BB271" s="55">
        <v>0.18194444444444399</v>
      </c>
    </row>
    <row r="272" spans="2:54" x14ac:dyDescent="0.25">
      <c r="B272">
        <v>-1.8</v>
      </c>
      <c r="C272">
        <v>94</v>
      </c>
      <c r="D272">
        <v>-2.7</v>
      </c>
      <c r="E272">
        <v>-1.8</v>
      </c>
      <c r="F272">
        <v>0</v>
      </c>
      <c r="G272">
        <v>0</v>
      </c>
      <c r="H272">
        <v>1025.0999999999999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0.1</v>
      </c>
      <c r="O272">
        <v>162.69999999999999</v>
      </c>
      <c r="P272">
        <v>-2.7</v>
      </c>
      <c r="Q272">
        <v>-2</v>
      </c>
      <c r="R272" s="54">
        <v>0.18263888888888899</v>
      </c>
      <c r="T272" s="93"/>
      <c r="U272" s="96"/>
      <c r="V272" s="92" t="str">
        <f t="shared" si="6"/>
        <v/>
      </c>
      <c r="W272" s="96"/>
      <c r="X272" s="93"/>
      <c r="Z272" s="5"/>
      <c r="AA272" s="54"/>
      <c r="AC272" s="375"/>
      <c r="AD272" s="54">
        <v>0.18263888888888899</v>
      </c>
      <c r="AL272" s="364">
        <v>-1.8</v>
      </c>
      <c r="AM272" s="5">
        <v>94</v>
      </c>
      <c r="AN272" s="5">
        <v>-2.7</v>
      </c>
      <c r="AO272" s="363">
        <v>-1.8</v>
      </c>
      <c r="AP272" s="5">
        <v>2.9</v>
      </c>
      <c r="AQ272" s="5">
        <v>4.3</v>
      </c>
      <c r="AR272" s="5">
        <v>1024.5999999999999</v>
      </c>
      <c r="AS272" s="5">
        <v>0</v>
      </c>
      <c r="AT272" s="5">
        <v>0</v>
      </c>
      <c r="AU272" s="5">
        <v>0</v>
      </c>
      <c r="AV272" s="5">
        <v>0</v>
      </c>
      <c r="AW272" s="5">
        <v>0</v>
      </c>
      <c r="AX272">
        <v>0.1</v>
      </c>
      <c r="AY272">
        <v>162.69999999999999</v>
      </c>
      <c r="AZ272">
        <v>-2.8</v>
      </c>
      <c r="BA272">
        <v>-2.2000000000000002</v>
      </c>
      <c r="BB272" s="55">
        <v>0.18263888888888899</v>
      </c>
    </row>
    <row r="273" spans="2:54" x14ac:dyDescent="0.25">
      <c r="B273">
        <v>-1.7</v>
      </c>
      <c r="C273">
        <v>94</v>
      </c>
      <c r="D273">
        <v>-2.6</v>
      </c>
      <c r="E273">
        <v>-1.7</v>
      </c>
      <c r="F273">
        <v>2.2000000000000002</v>
      </c>
      <c r="G273">
        <v>2.5</v>
      </c>
      <c r="H273">
        <v>1024.9000000000001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0.1</v>
      </c>
      <c r="O273">
        <v>162.69999999999999</v>
      </c>
      <c r="P273">
        <v>-2.8</v>
      </c>
      <c r="Q273">
        <v>-2</v>
      </c>
      <c r="R273" s="54">
        <v>0.18333333333333299</v>
      </c>
      <c r="T273" s="93"/>
      <c r="U273" s="96"/>
      <c r="V273" s="92" t="str">
        <f t="shared" si="6"/>
        <v/>
      </c>
      <c r="W273" s="96"/>
      <c r="X273" s="93"/>
      <c r="Z273" s="5"/>
      <c r="AA273"/>
      <c r="AC273" s="375"/>
      <c r="AD273" s="54">
        <v>0.18333333333333299</v>
      </c>
      <c r="AL273" s="364">
        <v>-1.7</v>
      </c>
      <c r="AM273" s="5">
        <v>94</v>
      </c>
      <c r="AN273" s="5">
        <v>-2.6</v>
      </c>
      <c r="AO273" s="363">
        <v>-1.7</v>
      </c>
      <c r="AP273" s="5">
        <v>0</v>
      </c>
      <c r="AQ273" s="5">
        <v>2.9</v>
      </c>
      <c r="AR273" s="5">
        <v>1024.5</v>
      </c>
      <c r="AS273" s="5">
        <v>0</v>
      </c>
      <c r="AT273" s="5">
        <v>0</v>
      </c>
      <c r="AU273" s="5">
        <v>0</v>
      </c>
      <c r="AV273" s="5">
        <v>0</v>
      </c>
      <c r="AW273" s="5">
        <v>0</v>
      </c>
      <c r="AX273">
        <v>0.1</v>
      </c>
      <c r="AY273">
        <v>162.69999999999999</v>
      </c>
      <c r="AZ273">
        <v>-2.8</v>
      </c>
      <c r="BA273">
        <v>-2.2000000000000002</v>
      </c>
      <c r="BB273" s="55">
        <v>0.18333333333333299</v>
      </c>
    </row>
    <row r="274" spans="2:54" x14ac:dyDescent="0.25">
      <c r="B274">
        <v>-1.7</v>
      </c>
      <c r="C274">
        <v>94</v>
      </c>
      <c r="D274">
        <v>-2.6</v>
      </c>
      <c r="E274">
        <v>-1.7</v>
      </c>
      <c r="F274">
        <v>0</v>
      </c>
      <c r="G274">
        <v>2.5</v>
      </c>
      <c r="H274">
        <v>1025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0.1</v>
      </c>
      <c r="O274">
        <v>162.69999999999999</v>
      </c>
      <c r="P274">
        <v>-2.8</v>
      </c>
      <c r="Q274">
        <v>-2</v>
      </c>
      <c r="R274" s="54">
        <v>0.18402777777777801</v>
      </c>
      <c r="T274" s="93"/>
      <c r="U274" s="96"/>
      <c r="V274" s="92" t="str">
        <f t="shared" si="6"/>
        <v/>
      </c>
      <c r="W274" s="96"/>
      <c r="X274" s="93"/>
      <c r="Z274" s="5"/>
      <c r="AA274"/>
      <c r="AC274" s="375"/>
      <c r="AD274" s="54">
        <v>0.18402777777777801</v>
      </c>
      <c r="AL274" s="364">
        <v>-1.7</v>
      </c>
      <c r="AM274" s="5">
        <v>94</v>
      </c>
      <c r="AN274" s="5">
        <v>-2.6</v>
      </c>
      <c r="AO274" s="363">
        <v>-1.7</v>
      </c>
      <c r="AP274" s="5">
        <v>2.5</v>
      </c>
      <c r="AQ274" s="5">
        <v>3.2</v>
      </c>
      <c r="AR274" s="5">
        <v>1024.4000000000001</v>
      </c>
      <c r="AS274" s="5">
        <v>0</v>
      </c>
      <c r="AT274" s="5">
        <v>0</v>
      </c>
      <c r="AU274" s="5">
        <v>0</v>
      </c>
      <c r="AV274" s="5">
        <v>0</v>
      </c>
      <c r="AW274" s="5">
        <v>0</v>
      </c>
      <c r="AX274">
        <v>0.1</v>
      </c>
      <c r="AY274">
        <v>162.69999999999999</v>
      </c>
      <c r="AZ274">
        <v>-2.8</v>
      </c>
      <c r="BA274">
        <v>-2.2000000000000002</v>
      </c>
      <c r="BB274" s="55">
        <v>0.18402777777777801</v>
      </c>
    </row>
    <row r="275" spans="2:54" x14ac:dyDescent="0.25">
      <c r="B275">
        <v>-1.7</v>
      </c>
      <c r="C275">
        <v>94</v>
      </c>
      <c r="D275">
        <v>-2.6</v>
      </c>
      <c r="E275">
        <v>-1.7</v>
      </c>
      <c r="F275">
        <v>0</v>
      </c>
      <c r="G275">
        <v>2.9</v>
      </c>
      <c r="H275">
        <v>1025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0.1</v>
      </c>
      <c r="O275">
        <v>162.69999999999999</v>
      </c>
      <c r="P275">
        <v>-2.8</v>
      </c>
      <c r="Q275">
        <v>-2</v>
      </c>
      <c r="R275" s="54">
        <v>0.18472222222222201</v>
      </c>
      <c r="T275" s="93"/>
      <c r="U275" s="96"/>
      <c r="V275" s="92" t="str">
        <f t="shared" si="6"/>
        <v/>
      </c>
      <c r="W275" s="96"/>
      <c r="X275" s="93"/>
      <c r="Z275" s="5"/>
      <c r="AA275"/>
      <c r="AC275" s="375"/>
      <c r="AD275" s="54">
        <v>0.18472222222222201</v>
      </c>
      <c r="AL275" s="364">
        <v>-1.7</v>
      </c>
      <c r="AM275" s="5">
        <v>94</v>
      </c>
      <c r="AN275" s="5">
        <v>-2.6</v>
      </c>
      <c r="AO275" s="363">
        <v>-1.7</v>
      </c>
      <c r="AP275" s="5">
        <v>1.8</v>
      </c>
      <c r="AQ275" s="5">
        <v>2.2000000000000002</v>
      </c>
      <c r="AR275" s="5">
        <v>1024.4000000000001</v>
      </c>
      <c r="AS275" s="5">
        <v>0</v>
      </c>
      <c r="AT275" s="5">
        <v>0</v>
      </c>
      <c r="AU275" s="5">
        <v>0</v>
      </c>
      <c r="AV275" s="5">
        <v>0</v>
      </c>
      <c r="AW275" s="5">
        <v>0</v>
      </c>
      <c r="AX275">
        <v>0.1</v>
      </c>
      <c r="AY275">
        <v>162.69999999999999</v>
      </c>
      <c r="AZ275">
        <v>-2.8</v>
      </c>
      <c r="BA275">
        <v>-2.2000000000000002</v>
      </c>
      <c r="BB275" s="55">
        <v>0.18472222222222201</v>
      </c>
    </row>
    <row r="276" spans="2:54" x14ac:dyDescent="0.25">
      <c r="B276">
        <v>-1.6</v>
      </c>
      <c r="C276">
        <v>94</v>
      </c>
      <c r="D276">
        <v>-2.5</v>
      </c>
      <c r="E276">
        <v>-1.6</v>
      </c>
      <c r="F276">
        <v>0</v>
      </c>
      <c r="G276">
        <v>0</v>
      </c>
      <c r="H276">
        <v>1025.0999999999999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0.1</v>
      </c>
      <c r="O276">
        <v>162.69999999999999</v>
      </c>
      <c r="P276">
        <v>-2.8</v>
      </c>
      <c r="Q276">
        <v>-2</v>
      </c>
      <c r="R276" s="54">
        <v>0.18541666666666701</v>
      </c>
      <c r="T276" s="93"/>
      <c r="U276" s="96"/>
      <c r="V276" s="92" t="str">
        <f t="shared" si="6"/>
        <v/>
      </c>
      <c r="W276" s="96"/>
      <c r="X276" s="93"/>
      <c r="Z276" s="5"/>
      <c r="AA276"/>
      <c r="AC276" s="375"/>
      <c r="AD276" s="54">
        <v>0.18541666666666701</v>
      </c>
      <c r="AL276" s="364">
        <v>-1.6</v>
      </c>
      <c r="AM276" s="5">
        <v>94</v>
      </c>
      <c r="AN276" s="5">
        <v>-2.5</v>
      </c>
      <c r="AO276" s="363">
        <v>-1.6</v>
      </c>
      <c r="AP276" s="5">
        <v>2.5</v>
      </c>
      <c r="AQ276" s="5">
        <v>2.5</v>
      </c>
      <c r="AR276" s="5">
        <v>1024.4000000000001</v>
      </c>
      <c r="AS276" s="5">
        <v>0</v>
      </c>
      <c r="AT276" s="5">
        <v>0</v>
      </c>
      <c r="AU276" s="5">
        <v>0</v>
      </c>
      <c r="AV276" s="5">
        <v>0</v>
      </c>
      <c r="AW276" s="5">
        <v>0</v>
      </c>
      <c r="AX276">
        <v>0.1</v>
      </c>
      <c r="AY276">
        <v>162.69999999999999</v>
      </c>
      <c r="AZ276">
        <v>-2.8</v>
      </c>
      <c r="BA276">
        <v>-2.2000000000000002</v>
      </c>
      <c r="BB276" s="55">
        <v>0.18541666666666701</v>
      </c>
    </row>
    <row r="277" spans="2:54" x14ac:dyDescent="0.25">
      <c r="B277">
        <v>-1.7</v>
      </c>
      <c r="C277">
        <v>94</v>
      </c>
      <c r="D277">
        <v>-2.6</v>
      </c>
      <c r="E277">
        <v>-1.7</v>
      </c>
      <c r="F277">
        <v>0</v>
      </c>
      <c r="G277">
        <v>1.8</v>
      </c>
      <c r="H277">
        <v>1025.2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0.1</v>
      </c>
      <c r="O277">
        <v>162.69999999999999</v>
      </c>
      <c r="P277">
        <v>-2.8</v>
      </c>
      <c r="Q277">
        <v>-2</v>
      </c>
      <c r="R277" s="54">
        <v>0.18611111111111101</v>
      </c>
      <c r="T277" s="93"/>
      <c r="U277" s="96"/>
      <c r="V277" s="92" t="str">
        <f t="shared" si="6"/>
        <v/>
      </c>
      <c r="W277" s="96"/>
      <c r="X277" s="93"/>
      <c r="Z277" s="5"/>
      <c r="AA277"/>
      <c r="AC277" s="375"/>
      <c r="AD277" s="54">
        <v>0.18611111111111101</v>
      </c>
      <c r="AL277" s="364">
        <v>-1.7</v>
      </c>
      <c r="AM277" s="5">
        <v>94</v>
      </c>
      <c r="AN277" s="5">
        <v>-2.6</v>
      </c>
      <c r="AO277" s="363">
        <v>-1.7</v>
      </c>
      <c r="AP277" s="5">
        <v>0</v>
      </c>
      <c r="AQ277" s="5">
        <v>2.2000000000000002</v>
      </c>
      <c r="AR277" s="5">
        <v>1024.7</v>
      </c>
      <c r="AS277" s="5">
        <v>0</v>
      </c>
      <c r="AT277" s="5">
        <v>0</v>
      </c>
      <c r="AU277" s="5">
        <v>0</v>
      </c>
      <c r="AV277" s="5">
        <v>0</v>
      </c>
      <c r="AW277" s="5">
        <v>0</v>
      </c>
      <c r="AX277">
        <v>0.1</v>
      </c>
      <c r="AY277">
        <v>162.69999999999999</v>
      </c>
      <c r="AZ277">
        <v>-2.8</v>
      </c>
      <c r="BA277">
        <v>-2.2000000000000002</v>
      </c>
      <c r="BB277" s="55">
        <v>0.18611111111111101</v>
      </c>
    </row>
    <row r="278" spans="2:54" x14ac:dyDescent="0.25">
      <c r="B278">
        <v>-1.7</v>
      </c>
      <c r="C278">
        <v>94</v>
      </c>
      <c r="D278">
        <v>-2.6</v>
      </c>
      <c r="E278">
        <v>-1.7</v>
      </c>
      <c r="F278">
        <v>0</v>
      </c>
      <c r="G278">
        <v>2.2000000000000002</v>
      </c>
      <c r="H278">
        <v>1025.0999999999999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0.1</v>
      </c>
      <c r="O278">
        <v>162.69999999999999</v>
      </c>
      <c r="P278">
        <v>-2.8</v>
      </c>
      <c r="Q278">
        <v>-2</v>
      </c>
      <c r="R278" s="54">
        <v>0.186805555555556</v>
      </c>
      <c r="T278" s="93"/>
      <c r="U278" s="96"/>
      <c r="V278" s="92" t="str">
        <f t="shared" si="6"/>
        <v/>
      </c>
      <c r="W278" s="96"/>
      <c r="X278" s="93"/>
      <c r="Z278" s="5"/>
      <c r="AA278"/>
      <c r="AC278" s="375"/>
      <c r="AD278" s="54">
        <v>0.186805555555556</v>
      </c>
      <c r="AL278" s="364">
        <v>-1.7</v>
      </c>
      <c r="AM278" s="5">
        <v>94</v>
      </c>
      <c r="AN278" s="5">
        <v>-2.6</v>
      </c>
      <c r="AO278" s="363">
        <v>-1.7</v>
      </c>
      <c r="AP278" s="5">
        <v>0</v>
      </c>
      <c r="AQ278" s="5">
        <v>2.2000000000000002</v>
      </c>
      <c r="AR278" s="5">
        <v>1024.7</v>
      </c>
      <c r="AS278" s="5">
        <v>0</v>
      </c>
      <c r="AT278" s="5">
        <v>0</v>
      </c>
      <c r="AU278" s="5">
        <v>0</v>
      </c>
      <c r="AV278" s="5">
        <v>0</v>
      </c>
      <c r="AW278" s="5">
        <v>0</v>
      </c>
      <c r="AX278">
        <v>0.1</v>
      </c>
      <c r="AY278">
        <v>162.69999999999999</v>
      </c>
      <c r="AZ278">
        <v>-2.9</v>
      </c>
      <c r="BA278">
        <v>-2.2000000000000002</v>
      </c>
      <c r="BB278" s="55">
        <v>0.186805555555556</v>
      </c>
    </row>
    <row r="279" spans="2:54" x14ac:dyDescent="0.25">
      <c r="B279">
        <v>-1.7</v>
      </c>
      <c r="C279">
        <v>94</v>
      </c>
      <c r="D279">
        <v>-2.6</v>
      </c>
      <c r="E279">
        <v>-1.7</v>
      </c>
      <c r="F279">
        <v>0</v>
      </c>
      <c r="G279">
        <v>1.8</v>
      </c>
      <c r="H279">
        <v>1025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0.1</v>
      </c>
      <c r="O279">
        <v>162.69999999999999</v>
      </c>
      <c r="P279">
        <v>-2.8</v>
      </c>
      <c r="Q279">
        <v>-2</v>
      </c>
      <c r="R279" s="54">
        <v>0.1875</v>
      </c>
      <c r="T279" s="93"/>
      <c r="U279" s="96"/>
      <c r="V279" s="92" t="str">
        <f t="shared" si="6"/>
        <v/>
      </c>
      <c r="W279" s="96"/>
      <c r="X279" s="93"/>
      <c r="Z279" s="5"/>
      <c r="AA279"/>
      <c r="AC279" s="375"/>
      <c r="AD279" s="54">
        <v>0.1875</v>
      </c>
      <c r="AL279" s="364">
        <v>-1.7</v>
      </c>
      <c r="AM279" s="5">
        <v>94</v>
      </c>
      <c r="AN279" s="5">
        <v>-2.6</v>
      </c>
      <c r="AO279" s="363">
        <v>-1.7</v>
      </c>
      <c r="AP279" s="5">
        <v>0</v>
      </c>
      <c r="AQ279" s="5">
        <v>2.2000000000000002</v>
      </c>
      <c r="AR279" s="5">
        <v>1024.5999999999999</v>
      </c>
      <c r="AS279" s="5">
        <v>0</v>
      </c>
      <c r="AT279" s="5">
        <v>0</v>
      </c>
      <c r="AU279" s="5">
        <v>0</v>
      </c>
      <c r="AV279" s="5">
        <v>0</v>
      </c>
      <c r="AW279" s="5">
        <v>0</v>
      </c>
      <c r="AX279">
        <v>0.1</v>
      </c>
      <c r="AY279">
        <v>162.69999999999999</v>
      </c>
      <c r="AZ279">
        <v>-2.9</v>
      </c>
      <c r="BA279">
        <v>-2.2999999999999998</v>
      </c>
      <c r="BB279" s="55">
        <v>0.1875</v>
      </c>
    </row>
    <row r="280" spans="2:54" x14ac:dyDescent="0.25">
      <c r="B280">
        <v>-1.7</v>
      </c>
      <c r="C280">
        <v>94</v>
      </c>
      <c r="D280">
        <v>-2.6</v>
      </c>
      <c r="E280">
        <v>-1.7</v>
      </c>
      <c r="F280">
        <v>0</v>
      </c>
      <c r="G280">
        <v>0</v>
      </c>
      <c r="H280">
        <v>1025.0999999999999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0.1</v>
      </c>
      <c r="O280">
        <v>162.69999999999999</v>
      </c>
      <c r="P280">
        <v>-2.8</v>
      </c>
      <c r="Q280">
        <v>-2</v>
      </c>
      <c r="R280" s="54">
        <v>0.188194444444444</v>
      </c>
      <c r="T280" s="93"/>
      <c r="U280" s="96"/>
      <c r="V280" s="92" t="str">
        <f t="shared" si="6"/>
        <v/>
      </c>
      <c r="W280" s="96"/>
      <c r="X280" s="424"/>
      <c r="Z280" s="5"/>
      <c r="AA280"/>
      <c r="AC280" s="375"/>
      <c r="AD280" s="54">
        <v>0.188194444444444</v>
      </c>
      <c r="AL280" s="364">
        <v>-1.7</v>
      </c>
      <c r="AM280" s="5">
        <v>94</v>
      </c>
      <c r="AN280" s="5">
        <v>-2.6</v>
      </c>
      <c r="AO280" s="363">
        <v>-1.7</v>
      </c>
      <c r="AP280" s="5">
        <v>0</v>
      </c>
      <c r="AQ280" s="5">
        <v>1.8</v>
      </c>
      <c r="AR280" s="5">
        <v>1024.5</v>
      </c>
      <c r="AS280" s="5">
        <v>0</v>
      </c>
      <c r="AT280" s="5">
        <v>0</v>
      </c>
      <c r="AU280" s="5">
        <v>0</v>
      </c>
      <c r="AV280" s="5">
        <v>0</v>
      </c>
      <c r="AW280" s="5">
        <v>0</v>
      </c>
      <c r="AX280">
        <v>0.1</v>
      </c>
      <c r="AY280">
        <v>162.69999999999999</v>
      </c>
      <c r="AZ280">
        <v>-2.9</v>
      </c>
      <c r="BA280">
        <v>-2.2999999999999998</v>
      </c>
      <c r="BB280" s="55">
        <v>0.188194444444444</v>
      </c>
    </row>
    <row r="281" spans="2:54" x14ac:dyDescent="0.25">
      <c r="B281">
        <v>-1.8</v>
      </c>
      <c r="C281">
        <v>94</v>
      </c>
      <c r="D281">
        <v>-2.7</v>
      </c>
      <c r="E281">
        <v>-1.8</v>
      </c>
      <c r="F281">
        <v>0</v>
      </c>
      <c r="G281">
        <v>0</v>
      </c>
      <c r="H281">
        <v>1025.2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0.1</v>
      </c>
      <c r="O281">
        <v>162.69999999999999</v>
      </c>
      <c r="P281">
        <v>-2.8</v>
      </c>
      <c r="Q281">
        <v>-2</v>
      </c>
      <c r="R281" s="54">
        <v>0.18888888888888899</v>
      </c>
      <c r="T281" s="93"/>
      <c r="U281" s="96"/>
      <c r="V281" s="92" t="str">
        <f t="shared" si="6"/>
        <v/>
      </c>
      <c r="W281" s="96"/>
      <c r="X281" s="425"/>
      <c r="Z281" s="5"/>
      <c r="AA281"/>
      <c r="AC281" s="375"/>
      <c r="AD281" s="54">
        <v>0.18888888888888899</v>
      </c>
      <c r="AL281" s="364">
        <v>-1.8</v>
      </c>
      <c r="AM281" s="5">
        <v>94</v>
      </c>
      <c r="AN281" s="5">
        <v>-2.7</v>
      </c>
      <c r="AO281" s="363">
        <v>-1.8</v>
      </c>
      <c r="AP281" s="5">
        <v>0</v>
      </c>
      <c r="AQ281" s="5">
        <v>2.2000000000000002</v>
      </c>
      <c r="AR281" s="5">
        <v>1024.5999999999999</v>
      </c>
      <c r="AS281" s="5">
        <v>0</v>
      </c>
      <c r="AT281" s="5">
        <v>0</v>
      </c>
      <c r="AU281" s="5">
        <v>0</v>
      </c>
      <c r="AV281" s="5">
        <v>0</v>
      </c>
      <c r="AW281" s="5">
        <v>0</v>
      </c>
      <c r="AX281">
        <v>0.1</v>
      </c>
      <c r="AY281">
        <v>162.69999999999999</v>
      </c>
      <c r="AZ281">
        <v>-2.9</v>
      </c>
      <c r="BA281">
        <v>-2.2999999999999998</v>
      </c>
      <c r="BB281" s="55">
        <v>0.18888888888888899</v>
      </c>
    </row>
    <row r="282" spans="2:54" x14ac:dyDescent="0.25">
      <c r="B282">
        <v>-1.8</v>
      </c>
      <c r="C282">
        <v>94</v>
      </c>
      <c r="D282">
        <v>-2.7</v>
      </c>
      <c r="E282">
        <v>-1.8</v>
      </c>
      <c r="F282">
        <v>0</v>
      </c>
      <c r="G282">
        <v>1.8</v>
      </c>
      <c r="H282">
        <v>1025.0999999999999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0.1</v>
      </c>
      <c r="O282">
        <v>162.69999999999999</v>
      </c>
      <c r="P282">
        <v>-2.8</v>
      </c>
      <c r="Q282">
        <v>-2</v>
      </c>
      <c r="R282" s="54">
        <v>0.18958333333333299</v>
      </c>
      <c r="T282" s="93"/>
      <c r="U282" s="96"/>
      <c r="V282" s="92" t="str">
        <f t="shared" si="6"/>
        <v/>
      </c>
      <c r="W282" s="96"/>
      <c r="X282" s="93"/>
      <c r="Z282" s="5"/>
      <c r="AA282"/>
      <c r="AC282" s="375"/>
      <c r="AD282" s="54">
        <v>0.18958333333333299</v>
      </c>
      <c r="AL282" s="364">
        <v>-1.8</v>
      </c>
      <c r="AM282" s="5">
        <v>94</v>
      </c>
      <c r="AN282" s="5">
        <v>-2.7</v>
      </c>
      <c r="AO282" s="363">
        <v>-1.8</v>
      </c>
      <c r="AP282" s="5">
        <v>0</v>
      </c>
      <c r="AQ282" s="5">
        <v>1.8</v>
      </c>
      <c r="AR282" s="5">
        <v>1024.5999999999999</v>
      </c>
      <c r="AS282" s="5">
        <v>0</v>
      </c>
      <c r="AT282" s="5">
        <v>0</v>
      </c>
      <c r="AU282" s="5">
        <v>0</v>
      </c>
      <c r="AV282" s="5">
        <v>0</v>
      </c>
      <c r="AW282" s="5">
        <v>0</v>
      </c>
      <c r="AX282">
        <v>0.1</v>
      </c>
      <c r="AY282">
        <v>162.69999999999999</v>
      </c>
      <c r="AZ282">
        <v>-2.9</v>
      </c>
      <c r="BA282">
        <v>-2.2999999999999998</v>
      </c>
      <c r="BB282" s="55">
        <v>0.18958333333333299</v>
      </c>
    </row>
    <row r="283" spans="2:54" x14ac:dyDescent="0.25">
      <c r="B283">
        <v>-1.8</v>
      </c>
      <c r="C283">
        <v>94</v>
      </c>
      <c r="D283">
        <v>-2.7</v>
      </c>
      <c r="E283">
        <v>-1.8</v>
      </c>
      <c r="F283">
        <v>0</v>
      </c>
      <c r="G283">
        <v>2.2000000000000002</v>
      </c>
      <c r="H283">
        <v>1025.0999999999999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0.1</v>
      </c>
      <c r="O283">
        <v>162.69999999999999</v>
      </c>
      <c r="P283">
        <v>-2.8</v>
      </c>
      <c r="Q283">
        <v>-2</v>
      </c>
      <c r="R283" s="54">
        <v>0.19027777777777799</v>
      </c>
      <c r="T283" s="93"/>
      <c r="U283" s="96"/>
      <c r="V283" s="92" t="str">
        <f t="shared" si="6"/>
        <v/>
      </c>
      <c r="W283" s="96"/>
      <c r="X283" s="93"/>
      <c r="Z283" s="5"/>
      <c r="AA283"/>
      <c r="AC283" s="375"/>
      <c r="AD283" s="54">
        <v>0.19027777777777799</v>
      </c>
      <c r="AL283" s="364">
        <v>-1.8</v>
      </c>
      <c r="AM283" s="5">
        <v>94</v>
      </c>
      <c r="AN283" s="5">
        <v>-2.7</v>
      </c>
      <c r="AO283" s="363">
        <v>-1.8</v>
      </c>
      <c r="AP283" s="5">
        <v>0</v>
      </c>
      <c r="AQ283" s="5">
        <v>1.8</v>
      </c>
      <c r="AR283" s="5">
        <v>1024.7</v>
      </c>
      <c r="AS283" s="5">
        <v>0</v>
      </c>
      <c r="AT283" s="5">
        <v>0</v>
      </c>
      <c r="AU283" s="5">
        <v>0</v>
      </c>
      <c r="AV283" s="5">
        <v>0</v>
      </c>
      <c r="AW283" s="5">
        <v>0</v>
      </c>
      <c r="AX283">
        <v>0.1</v>
      </c>
      <c r="AY283">
        <v>162.69999999999999</v>
      </c>
      <c r="AZ283">
        <v>-3</v>
      </c>
      <c r="BA283">
        <v>-2.2999999999999998</v>
      </c>
      <c r="BB283" s="55">
        <v>0.19027777777777799</v>
      </c>
    </row>
    <row r="284" spans="2:54" x14ac:dyDescent="0.25">
      <c r="B284">
        <v>-1.8</v>
      </c>
      <c r="C284">
        <v>94</v>
      </c>
      <c r="D284">
        <v>-2.7</v>
      </c>
      <c r="E284">
        <v>-1.8</v>
      </c>
      <c r="F284">
        <v>0</v>
      </c>
      <c r="G284">
        <v>0</v>
      </c>
      <c r="H284">
        <v>1024.9000000000001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0.1</v>
      </c>
      <c r="O284">
        <v>162.69999999999999</v>
      </c>
      <c r="P284">
        <v>-2.8</v>
      </c>
      <c r="Q284">
        <v>-2</v>
      </c>
      <c r="R284" s="54">
        <v>0.19097222222222199</v>
      </c>
      <c r="T284" s="93"/>
      <c r="U284" s="96"/>
      <c r="V284" s="92" t="str">
        <f t="shared" si="6"/>
        <v/>
      </c>
      <c r="W284" s="96"/>
      <c r="X284" s="93"/>
      <c r="Z284" s="5"/>
      <c r="AA284"/>
      <c r="AC284" s="375"/>
      <c r="AD284" s="54">
        <v>0.19097222222222199</v>
      </c>
      <c r="AL284" s="364">
        <v>-1.8</v>
      </c>
      <c r="AM284" s="5">
        <v>94</v>
      </c>
      <c r="AN284" s="5">
        <v>-2.7</v>
      </c>
      <c r="AO284" s="363">
        <v>-1.8</v>
      </c>
      <c r="AP284" s="5">
        <v>0</v>
      </c>
      <c r="AQ284" s="5">
        <v>2.2000000000000002</v>
      </c>
      <c r="AR284" s="5">
        <v>1024.7</v>
      </c>
      <c r="AS284" s="5">
        <v>0</v>
      </c>
      <c r="AT284" s="5">
        <v>0</v>
      </c>
      <c r="AU284" s="5">
        <v>0</v>
      </c>
      <c r="AV284" s="5">
        <v>0</v>
      </c>
      <c r="AW284" s="5">
        <v>0</v>
      </c>
      <c r="AX284">
        <v>0.1</v>
      </c>
      <c r="AY284">
        <v>162.69999999999999</v>
      </c>
      <c r="AZ284">
        <v>-3</v>
      </c>
      <c r="BA284">
        <v>-2.4</v>
      </c>
      <c r="BB284" s="55">
        <v>0.19097222222222199</v>
      </c>
    </row>
    <row r="285" spans="2:54" x14ac:dyDescent="0.25">
      <c r="B285">
        <v>-1.8</v>
      </c>
      <c r="C285">
        <v>94</v>
      </c>
      <c r="D285">
        <v>-2.7</v>
      </c>
      <c r="E285">
        <v>-1.8</v>
      </c>
      <c r="F285">
        <v>0</v>
      </c>
      <c r="G285">
        <v>2.5</v>
      </c>
      <c r="H285">
        <v>1025.0999999999999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0.1</v>
      </c>
      <c r="O285">
        <v>162.69999999999999</v>
      </c>
      <c r="P285">
        <v>-2.8</v>
      </c>
      <c r="Q285">
        <v>-2</v>
      </c>
      <c r="R285" s="54">
        <v>0.19166666666666701</v>
      </c>
      <c r="T285" s="93"/>
      <c r="U285" s="96"/>
      <c r="V285" s="92" t="str">
        <f t="shared" si="6"/>
        <v/>
      </c>
      <c r="W285" s="96"/>
      <c r="X285" s="93"/>
      <c r="Z285" s="5"/>
      <c r="AA285"/>
      <c r="AC285" s="375"/>
      <c r="AD285" s="54">
        <v>0.19166666666666701</v>
      </c>
      <c r="AL285" s="364">
        <v>-1.8</v>
      </c>
      <c r="AM285" s="5">
        <v>94</v>
      </c>
      <c r="AN285" s="5">
        <v>-2.7</v>
      </c>
      <c r="AO285" s="363">
        <v>-1.8</v>
      </c>
      <c r="AP285" s="5">
        <v>2.5</v>
      </c>
      <c r="AQ285" s="5">
        <v>3.6</v>
      </c>
      <c r="AR285" s="5">
        <v>1024.4000000000001</v>
      </c>
      <c r="AS285" s="5">
        <v>0</v>
      </c>
      <c r="AT285" s="5">
        <v>0</v>
      </c>
      <c r="AU285" s="5">
        <v>0</v>
      </c>
      <c r="AV285" s="5">
        <v>0</v>
      </c>
      <c r="AW285" s="5">
        <v>0</v>
      </c>
      <c r="AX285">
        <v>0.1</v>
      </c>
      <c r="AY285">
        <v>162.69999999999999</v>
      </c>
      <c r="AZ285">
        <v>-3</v>
      </c>
      <c r="BA285">
        <v>-2.4</v>
      </c>
      <c r="BB285" s="55">
        <v>0.19166666666666701</v>
      </c>
    </row>
    <row r="286" spans="2:54" x14ac:dyDescent="0.25">
      <c r="B286">
        <v>-1.8</v>
      </c>
      <c r="C286">
        <v>94</v>
      </c>
      <c r="D286">
        <v>-2.7</v>
      </c>
      <c r="E286">
        <v>-1.8</v>
      </c>
      <c r="F286">
        <v>0</v>
      </c>
      <c r="G286">
        <v>2.2000000000000002</v>
      </c>
      <c r="H286">
        <v>1025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0.1</v>
      </c>
      <c r="O286">
        <v>162.69999999999999</v>
      </c>
      <c r="P286">
        <v>-2.8</v>
      </c>
      <c r="Q286">
        <v>-2</v>
      </c>
      <c r="R286" s="54">
        <v>0.19236111111111101</v>
      </c>
      <c r="T286" s="93"/>
      <c r="U286" s="96"/>
      <c r="V286" s="92" t="str">
        <f t="shared" si="6"/>
        <v/>
      </c>
      <c r="W286" s="96"/>
      <c r="X286" s="93"/>
      <c r="Z286" s="5"/>
      <c r="AA286"/>
      <c r="AC286" s="375"/>
      <c r="AD286" s="54">
        <v>0.19236111111111101</v>
      </c>
      <c r="AL286" s="364">
        <v>-1.8</v>
      </c>
      <c r="AM286" s="5">
        <v>94</v>
      </c>
      <c r="AN286" s="5">
        <v>-2.7</v>
      </c>
      <c r="AO286" s="363">
        <v>-1.8</v>
      </c>
      <c r="AP286" s="5">
        <v>3.2</v>
      </c>
      <c r="AQ286" s="5">
        <v>4.3</v>
      </c>
      <c r="AR286" s="5">
        <v>1024.4000000000001</v>
      </c>
      <c r="AS286" s="5">
        <v>0</v>
      </c>
      <c r="AT286" s="5">
        <v>0</v>
      </c>
      <c r="AU286" s="5">
        <v>0</v>
      </c>
      <c r="AV286" s="5">
        <v>0</v>
      </c>
      <c r="AW286" s="5">
        <v>0</v>
      </c>
      <c r="AX286">
        <v>0.1</v>
      </c>
      <c r="AY286">
        <v>162.69999999999999</v>
      </c>
      <c r="AZ286">
        <v>-3</v>
      </c>
      <c r="BA286">
        <v>-2.2999999999999998</v>
      </c>
      <c r="BB286" s="55">
        <v>0.19236111111111101</v>
      </c>
    </row>
    <row r="287" spans="2:54" x14ac:dyDescent="0.25">
      <c r="B287">
        <v>-1.7</v>
      </c>
      <c r="C287">
        <v>94</v>
      </c>
      <c r="D287">
        <v>-2.6</v>
      </c>
      <c r="E287">
        <v>-1.7</v>
      </c>
      <c r="F287">
        <v>0</v>
      </c>
      <c r="G287">
        <v>0</v>
      </c>
      <c r="H287">
        <v>1025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0.1</v>
      </c>
      <c r="O287">
        <v>162.69999999999999</v>
      </c>
      <c r="P287">
        <v>-2.8</v>
      </c>
      <c r="Q287">
        <v>-2</v>
      </c>
      <c r="R287" s="54">
        <v>0.19305555555555601</v>
      </c>
      <c r="T287" s="93"/>
      <c r="U287" s="96"/>
      <c r="V287" s="92" t="str">
        <f t="shared" si="6"/>
        <v/>
      </c>
      <c r="W287" s="96"/>
      <c r="X287" s="93"/>
      <c r="Z287" s="5"/>
      <c r="AA287"/>
      <c r="AC287" s="375"/>
      <c r="AD287" s="54">
        <v>0.19305555555555601</v>
      </c>
      <c r="AL287" s="364">
        <v>-1.7</v>
      </c>
      <c r="AM287" s="5">
        <v>94</v>
      </c>
      <c r="AN287" s="5">
        <v>-2.6</v>
      </c>
      <c r="AO287" s="363">
        <v>-1.7</v>
      </c>
      <c r="AP287" s="5">
        <v>0</v>
      </c>
      <c r="AQ287" s="5">
        <v>3.2</v>
      </c>
      <c r="AR287" s="5">
        <v>1024.5999999999999</v>
      </c>
      <c r="AS287" s="5">
        <v>0</v>
      </c>
      <c r="AT287" s="5">
        <v>0</v>
      </c>
      <c r="AU287" s="5">
        <v>0</v>
      </c>
      <c r="AV287" s="5">
        <v>0</v>
      </c>
      <c r="AW287" s="5">
        <v>0</v>
      </c>
      <c r="AX287">
        <v>0.1</v>
      </c>
      <c r="AY287">
        <v>162.69999999999999</v>
      </c>
      <c r="AZ287">
        <v>-3</v>
      </c>
      <c r="BA287">
        <v>-2.4</v>
      </c>
      <c r="BB287" s="55">
        <v>0.19305555555555601</v>
      </c>
    </row>
    <row r="288" spans="2:54" x14ac:dyDescent="0.25">
      <c r="B288">
        <v>-1.7</v>
      </c>
      <c r="C288">
        <v>94</v>
      </c>
      <c r="D288">
        <v>-2.6</v>
      </c>
      <c r="E288">
        <v>-1.7</v>
      </c>
      <c r="F288">
        <v>0</v>
      </c>
      <c r="G288">
        <v>1.8</v>
      </c>
      <c r="H288">
        <v>1024.9000000000001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0.1</v>
      </c>
      <c r="O288">
        <v>162.69999999999999</v>
      </c>
      <c r="P288">
        <v>-2.8</v>
      </c>
      <c r="Q288">
        <v>-2</v>
      </c>
      <c r="R288" s="54">
        <v>0.19375000000000001</v>
      </c>
      <c r="T288" s="93"/>
      <c r="U288" s="96"/>
      <c r="V288" s="92" t="str">
        <f t="shared" si="6"/>
        <v/>
      </c>
      <c r="W288" s="96"/>
      <c r="X288" s="93"/>
      <c r="Z288" s="5"/>
      <c r="AA288"/>
      <c r="AC288" s="375"/>
      <c r="AD288" s="54">
        <v>0.19375000000000001</v>
      </c>
      <c r="AL288" s="364">
        <v>-1.7</v>
      </c>
      <c r="AM288" s="5">
        <v>94</v>
      </c>
      <c r="AN288" s="5">
        <v>-2.6</v>
      </c>
      <c r="AO288" s="363">
        <v>-1.7</v>
      </c>
      <c r="AP288" s="5">
        <v>0</v>
      </c>
      <c r="AQ288" s="5">
        <v>0</v>
      </c>
      <c r="AR288" s="5">
        <v>1024.4000000000001</v>
      </c>
      <c r="AS288" s="5">
        <v>0</v>
      </c>
      <c r="AT288" s="5">
        <v>0</v>
      </c>
      <c r="AU288" s="5">
        <v>0</v>
      </c>
      <c r="AV288" s="5">
        <v>0</v>
      </c>
      <c r="AW288" s="5">
        <v>0</v>
      </c>
      <c r="AX288">
        <v>0.1</v>
      </c>
      <c r="AY288">
        <v>162.69999999999999</v>
      </c>
      <c r="AZ288">
        <v>-3</v>
      </c>
      <c r="BA288">
        <v>-2.4</v>
      </c>
      <c r="BB288" s="55">
        <v>0.19375000000000001</v>
      </c>
    </row>
    <row r="289" spans="2:54" x14ac:dyDescent="0.25">
      <c r="B289">
        <v>-1.7</v>
      </c>
      <c r="C289">
        <v>94</v>
      </c>
      <c r="D289">
        <v>-2.6</v>
      </c>
      <c r="E289">
        <v>-1.7</v>
      </c>
      <c r="F289">
        <v>0</v>
      </c>
      <c r="G289">
        <v>0</v>
      </c>
      <c r="H289">
        <v>1025.0999999999999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0.1</v>
      </c>
      <c r="O289">
        <v>162.69999999999999</v>
      </c>
      <c r="P289">
        <v>-2.8</v>
      </c>
      <c r="Q289">
        <v>-2</v>
      </c>
      <c r="R289" s="54">
        <v>0.194444444444444</v>
      </c>
      <c r="T289" s="93"/>
      <c r="U289" s="96"/>
      <c r="V289" s="92" t="str">
        <f t="shared" si="6"/>
        <v/>
      </c>
      <c r="W289" s="96"/>
      <c r="X289" s="93"/>
      <c r="Z289" s="5"/>
      <c r="AA289"/>
      <c r="AC289" s="375"/>
      <c r="AD289" s="54">
        <v>0.194444444444444</v>
      </c>
      <c r="AL289" s="364">
        <v>-1.7</v>
      </c>
      <c r="AM289" s="5">
        <v>94</v>
      </c>
      <c r="AN289" s="5">
        <v>-2.6</v>
      </c>
      <c r="AO289" s="363">
        <v>-1.7</v>
      </c>
      <c r="AP289" s="5">
        <v>0</v>
      </c>
      <c r="AQ289" s="5">
        <v>1.8</v>
      </c>
      <c r="AR289" s="5">
        <v>1024.5999999999999</v>
      </c>
      <c r="AS289" s="5">
        <v>0</v>
      </c>
      <c r="AT289" s="5">
        <v>0</v>
      </c>
      <c r="AU289" s="5">
        <v>0</v>
      </c>
      <c r="AV289" s="5">
        <v>0</v>
      </c>
      <c r="AW289" s="5">
        <v>0</v>
      </c>
      <c r="AX289">
        <v>0.1</v>
      </c>
      <c r="AY289">
        <v>162.69999999999999</v>
      </c>
      <c r="AZ289">
        <v>-3</v>
      </c>
      <c r="BA289">
        <v>-2.4</v>
      </c>
      <c r="BB289" s="55">
        <v>0.194444444444444</v>
      </c>
    </row>
    <row r="290" spans="2:54" x14ac:dyDescent="0.25">
      <c r="B290">
        <v>-1.7</v>
      </c>
      <c r="C290">
        <v>94</v>
      </c>
      <c r="D290">
        <v>-2.6</v>
      </c>
      <c r="E290">
        <v>-1.7</v>
      </c>
      <c r="F290">
        <v>0</v>
      </c>
      <c r="G290">
        <v>0</v>
      </c>
      <c r="H290">
        <v>1024.9000000000001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0.1</v>
      </c>
      <c r="O290">
        <v>162.69999999999999</v>
      </c>
      <c r="P290">
        <v>-2.8</v>
      </c>
      <c r="Q290">
        <v>-2</v>
      </c>
      <c r="R290" s="54">
        <v>0.195138888888889</v>
      </c>
      <c r="T290" s="93"/>
      <c r="U290" s="96"/>
      <c r="V290" s="92" t="str">
        <f t="shared" si="6"/>
        <v/>
      </c>
      <c r="W290" s="96"/>
      <c r="X290" s="93"/>
      <c r="Z290" s="5"/>
      <c r="AA290"/>
      <c r="AC290" s="375"/>
      <c r="AD290" s="54">
        <v>0.195138888888889</v>
      </c>
      <c r="AL290" s="364">
        <v>-1.7</v>
      </c>
      <c r="AM290" s="5">
        <v>94</v>
      </c>
      <c r="AN290" s="5">
        <v>-2.6</v>
      </c>
      <c r="AO290" s="363">
        <v>-1.7</v>
      </c>
      <c r="AP290" s="5">
        <v>1.8</v>
      </c>
      <c r="AQ290" s="5">
        <v>2.5</v>
      </c>
      <c r="AR290" s="5">
        <v>1024.5999999999999</v>
      </c>
      <c r="AS290" s="5">
        <v>0</v>
      </c>
      <c r="AT290" s="5">
        <v>0</v>
      </c>
      <c r="AU290" s="5">
        <v>0</v>
      </c>
      <c r="AV290" s="5">
        <v>0</v>
      </c>
      <c r="AW290" s="5">
        <v>0</v>
      </c>
      <c r="AX290">
        <v>0.1</v>
      </c>
      <c r="AY290">
        <v>162.69999999999999</v>
      </c>
      <c r="AZ290">
        <v>-3</v>
      </c>
      <c r="BA290">
        <v>-2.4</v>
      </c>
      <c r="BB290" s="55">
        <v>0.195138888888889</v>
      </c>
    </row>
    <row r="291" spans="2:54" x14ac:dyDescent="0.25">
      <c r="B291">
        <v>-1.7</v>
      </c>
      <c r="C291">
        <v>94</v>
      </c>
      <c r="D291">
        <v>-2.6</v>
      </c>
      <c r="E291">
        <v>-1.7</v>
      </c>
      <c r="F291">
        <v>0</v>
      </c>
      <c r="G291">
        <v>1.8</v>
      </c>
      <c r="H291">
        <v>1024.9000000000001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0.1</v>
      </c>
      <c r="O291">
        <v>162.69999999999999</v>
      </c>
      <c r="P291">
        <v>-2.8</v>
      </c>
      <c r="Q291">
        <v>-2</v>
      </c>
      <c r="R291" s="54">
        <v>0.195833333333333</v>
      </c>
      <c r="T291" s="93"/>
      <c r="U291" s="96"/>
      <c r="V291" s="92" t="str">
        <f t="shared" si="6"/>
        <v/>
      </c>
      <c r="W291" s="96"/>
      <c r="X291" s="93"/>
      <c r="Z291" s="5"/>
      <c r="AA291"/>
      <c r="AC291" s="375"/>
      <c r="AD291" s="54">
        <v>0.195833333333333</v>
      </c>
      <c r="AL291" s="364">
        <v>-1.7</v>
      </c>
      <c r="AM291" s="5">
        <v>94</v>
      </c>
      <c r="AN291" s="5">
        <v>-2.6</v>
      </c>
      <c r="AO291" s="363">
        <v>-1.7</v>
      </c>
      <c r="AP291" s="5">
        <v>0</v>
      </c>
      <c r="AQ291" s="5">
        <v>2.2000000000000002</v>
      </c>
      <c r="AR291" s="5">
        <v>1024.5999999999999</v>
      </c>
      <c r="AS291" s="5">
        <v>0</v>
      </c>
      <c r="AT291" s="5">
        <v>0</v>
      </c>
      <c r="AU291" s="5">
        <v>0</v>
      </c>
      <c r="AV291" s="5">
        <v>0</v>
      </c>
      <c r="AW291" s="5">
        <v>0</v>
      </c>
      <c r="AX291">
        <v>0.1</v>
      </c>
      <c r="AY291">
        <v>162.69999999999999</v>
      </c>
      <c r="AZ291">
        <v>-3</v>
      </c>
      <c r="BA291">
        <v>-2.4</v>
      </c>
      <c r="BB291" s="55">
        <v>0.195833333333333</v>
      </c>
    </row>
    <row r="292" spans="2:54" x14ac:dyDescent="0.25">
      <c r="B292">
        <v>-1.7</v>
      </c>
      <c r="C292">
        <v>94</v>
      </c>
      <c r="D292">
        <v>-2.6</v>
      </c>
      <c r="E292">
        <v>-1.7</v>
      </c>
      <c r="F292">
        <v>0</v>
      </c>
      <c r="G292">
        <v>0</v>
      </c>
      <c r="H292">
        <v>1025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0.1</v>
      </c>
      <c r="O292">
        <v>162.69999999999999</v>
      </c>
      <c r="P292">
        <v>-2.8</v>
      </c>
      <c r="Q292">
        <v>-2</v>
      </c>
      <c r="R292" s="54">
        <v>0.196527777777778</v>
      </c>
      <c r="T292" s="93"/>
      <c r="U292" s="96"/>
      <c r="V292" s="92" t="str">
        <f t="shared" si="6"/>
        <v/>
      </c>
      <c r="W292" s="96"/>
      <c r="X292" s="93"/>
      <c r="Z292" s="5"/>
      <c r="AA292"/>
      <c r="AC292" s="375"/>
      <c r="AD292" s="54">
        <v>0.196527777777778</v>
      </c>
      <c r="AL292" s="364">
        <v>-1.7</v>
      </c>
      <c r="AM292" s="5">
        <v>94</v>
      </c>
      <c r="AN292" s="5">
        <v>-2.6</v>
      </c>
      <c r="AO292" s="363">
        <v>-1.7</v>
      </c>
      <c r="AP292" s="5">
        <v>0</v>
      </c>
      <c r="AQ292" s="5">
        <v>0</v>
      </c>
      <c r="AR292" s="5">
        <v>1024.4000000000001</v>
      </c>
      <c r="AS292" s="5">
        <v>0</v>
      </c>
      <c r="AT292" s="5">
        <v>0</v>
      </c>
      <c r="AU292" s="5">
        <v>0</v>
      </c>
      <c r="AV292" s="5">
        <v>0</v>
      </c>
      <c r="AW292" s="5">
        <v>0</v>
      </c>
      <c r="AX292">
        <v>0.1</v>
      </c>
      <c r="AY292">
        <v>162.69999999999999</v>
      </c>
      <c r="AZ292">
        <v>-3</v>
      </c>
      <c r="BA292">
        <v>-2.4</v>
      </c>
      <c r="BB292" s="55">
        <v>0.196527777777778</v>
      </c>
    </row>
    <row r="293" spans="2:54" x14ac:dyDescent="0.25">
      <c r="B293">
        <v>-1.8</v>
      </c>
      <c r="C293">
        <v>94</v>
      </c>
      <c r="D293">
        <v>-2.7</v>
      </c>
      <c r="E293">
        <v>-1.8</v>
      </c>
      <c r="F293">
        <v>2.2000000000000002</v>
      </c>
      <c r="G293">
        <v>2.2000000000000002</v>
      </c>
      <c r="H293">
        <v>1025.0999999999999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0.1</v>
      </c>
      <c r="O293">
        <v>162.69999999999999</v>
      </c>
      <c r="P293">
        <v>-2.8</v>
      </c>
      <c r="Q293">
        <v>-2</v>
      </c>
      <c r="R293" s="54">
        <v>0.19722222222222199</v>
      </c>
      <c r="T293" s="93"/>
      <c r="U293" s="96"/>
      <c r="V293" s="92" t="str">
        <f t="shared" si="6"/>
        <v/>
      </c>
      <c r="W293" s="96"/>
      <c r="X293" s="93"/>
      <c r="Z293" s="5"/>
      <c r="AA293"/>
      <c r="AC293" s="375"/>
      <c r="AD293" s="54">
        <v>0.19722222222222199</v>
      </c>
      <c r="AL293" s="364">
        <v>-1.8</v>
      </c>
      <c r="AM293" s="5">
        <v>94</v>
      </c>
      <c r="AN293" s="5">
        <v>-2.7</v>
      </c>
      <c r="AO293" s="363">
        <v>-1.8</v>
      </c>
      <c r="AP293" s="5">
        <v>1.8</v>
      </c>
      <c r="AQ293" s="5">
        <v>2.5</v>
      </c>
      <c r="AR293" s="5">
        <v>1024.5</v>
      </c>
      <c r="AS293" s="5">
        <v>0</v>
      </c>
      <c r="AT293" s="5">
        <v>0</v>
      </c>
      <c r="AU293" s="5">
        <v>0</v>
      </c>
      <c r="AV293" s="5">
        <v>0</v>
      </c>
      <c r="AW293" s="5">
        <v>0</v>
      </c>
      <c r="AX293">
        <v>0.1</v>
      </c>
      <c r="AY293">
        <v>162.69999999999999</v>
      </c>
      <c r="AZ293">
        <v>-3</v>
      </c>
      <c r="BA293">
        <v>-2.4</v>
      </c>
      <c r="BB293" s="55">
        <v>0.19722222222222199</v>
      </c>
    </row>
    <row r="294" spans="2:54" x14ac:dyDescent="0.25">
      <c r="B294">
        <v>-1.8</v>
      </c>
      <c r="C294">
        <v>94</v>
      </c>
      <c r="D294">
        <v>-2.7</v>
      </c>
      <c r="E294">
        <v>-1.8</v>
      </c>
      <c r="F294">
        <v>0</v>
      </c>
      <c r="G294">
        <v>2.5</v>
      </c>
      <c r="H294">
        <v>1024.9000000000001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0.1</v>
      </c>
      <c r="O294">
        <v>162.69999999999999</v>
      </c>
      <c r="P294">
        <v>-2.8</v>
      </c>
      <c r="Q294">
        <v>-2</v>
      </c>
      <c r="R294" s="54">
        <v>0.19791666666666699</v>
      </c>
      <c r="T294" s="93"/>
      <c r="U294" s="96"/>
      <c r="V294" s="92" t="str">
        <f t="shared" si="6"/>
        <v/>
      </c>
      <c r="W294" s="96"/>
      <c r="X294" s="93"/>
      <c r="Z294" s="5"/>
      <c r="AA294"/>
      <c r="AC294" s="375"/>
      <c r="AD294" s="54">
        <v>0.19791666666666699</v>
      </c>
      <c r="AL294" s="364">
        <v>-1.8</v>
      </c>
      <c r="AM294" s="5">
        <v>94</v>
      </c>
      <c r="AN294" s="5">
        <v>-2.7</v>
      </c>
      <c r="AO294" s="363">
        <v>-1.8</v>
      </c>
      <c r="AP294" s="5">
        <v>2.2000000000000002</v>
      </c>
      <c r="AQ294" s="5">
        <v>3.2</v>
      </c>
      <c r="AR294" s="5">
        <v>1024.5999999999999</v>
      </c>
      <c r="AS294" s="5">
        <v>0</v>
      </c>
      <c r="AT294" s="5">
        <v>0</v>
      </c>
      <c r="AU294" s="5">
        <v>0</v>
      </c>
      <c r="AV294" s="5">
        <v>0</v>
      </c>
      <c r="AW294" s="5">
        <v>0</v>
      </c>
      <c r="AX294">
        <v>0.1</v>
      </c>
      <c r="AY294">
        <v>162.69999999999999</v>
      </c>
      <c r="AZ294">
        <v>-3.1</v>
      </c>
      <c r="BA294">
        <v>-2.4</v>
      </c>
      <c r="BB294" s="55">
        <v>0.19791666666666699</v>
      </c>
    </row>
    <row r="295" spans="2:54" x14ac:dyDescent="0.25">
      <c r="B295">
        <v>-1.8</v>
      </c>
      <c r="C295">
        <v>94</v>
      </c>
      <c r="D295">
        <v>-2.7</v>
      </c>
      <c r="E295">
        <v>-1.8</v>
      </c>
      <c r="F295">
        <v>2.2000000000000002</v>
      </c>
      <c r="G295">
        <v>2.9</v>
      </c>
      <c r="H295">
        <v>1025.0999999999999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0.1</v>
      </c>
      <c r="O295">
        <v>162.69999999999999</v>
      </c>
      <c r="P295">
        <v>-2.8</v>
      </c>
      <c r="Q295">
        <v>-2</v>
      </c>
      <c r="R295" s="54">
        <v>0.19861111111111099</v>
      </c>
      <c r="T295" s="93"/>
      <c r="U295" s="96"/>
      <c r="V295" s="92" t="str">
        <f t="shared" si="6"/>
        <v/>
      </c>
      <c r="W295" s="96"/>
      <c r="X295" s="93"/>
      <c r="Z295" s="5"/>
      <c r="AA295"/>
      <c r="AC295" s="375"/>
      <c r="AD295" s="54">
        <v>0.19861111111111099</v>
      </c>
      <c r="AL295" s="364">
        <v>-1.8</v>
      </c>
      <c r="AM295" s="5">
        <v>94</v>
      </c>
      <c r="AN295" s="5">
        <v>-2.7</v>
      </c>
      <c r="AO295" s="363">
        <v>-1.8</v>
      </c>
      <c r="AP295" s="5">
        <v>4.3</v>
      </c>
      <c r="AQ295" s="5">
        <v>4.3</v>
      </c>
      <c r="AR295" s="5">
        <v>1024.7</v>
      </c>
      <c r="AS295" s="5">
        <v>0</v>
      </c>
      <c r="AT295" s="5">
        <v>0</v>
      </c>
      <c r="AU295" s="5">
        <v>0</v>
      </c>
      <c r="AV295" s="5">
        <v>0</v>
      </c>
      <c r="AW295" s="5">
        <v>0</v>
      </c>
      <c r="AX295">
        <v>0.1</v>
      </c>
      <c r="AY295">
        <v>162.69999999999999</v>
      </c>
      <c r="AZ295">
        <v>-3.1</v>
      </c>
      <c r="BA295">
        <v>-2.4</v>
      </c>
      <c r="BB295" s="55">
        <v>0.19861111111111099</v>
      </c>
    </row>
    <row r="296" spans="2:54" x14ac:dyDescent="0.25">
      <c r="B296">
        <v>-1.8</v>
      </c>
      <c r="C296">
        <v>94</v>
      </c>
      <c r="D296">
        <v>-2.7</v>
      </c>
      <c r="E296">
        <v>-1.8</v>
      </c>
      <c r="F296">
        <v>1.8</v>
      </c>
      <c r="G296">
        <v>2.5</v>
      </c>
      <c r="H296">
        <v>1025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0.1</v>
      </c>
      <c r="O296">
        <v>162.69999999999999</v>
      </c>
      <c r="P296">
        <v>-2.8</v>
      </c>
      <c r="Q296">
        <v>-2</v>
      </c>
      <c r="R296" s="54">
        <v>0.19930555555555601</v>
      </c>
      <c r="T296" s="93"/>
      <c r="U296" s="96"/>
      <c r="V296" s="92" t="str">
        <f t="shared" si="6"/>
        <v/>
      </c>
      <c r="W296" s="96"/>
      <c r="X296" s="93"/>
      <c r="Z296" s="5"/>
      <c r="AA296"/>
      <c r="AC296" s="375"/>
      <c r="AD296" s="54">
        <v>0.19930555555555601</v>
      </c>
      <c r="AL296" s="364">
        <v>-1.8</v>
      </c>
      <c r="AM296" s="5">
        <v>94</v>
      </c>
      <c r="AN296" s="5">
        <v>-2.7</v>
      </c>
      <c r="AO296" s="363">
        <v>-1.8</v>
      </c>
      <c r="AP296" s="5">
        <v>2.2000000000000002</v>
      </c>
      <c r="AQ296" s="5">
        <v>3.6</v>
      </c>
      <c r="AR296" s="5">
        <v>1024.5999999999999</v>
      </c>
      <c r="AS296" s="5">
        <v>0</v>
      </c>
      <c r="AT296" s="5">
        <v>0</v>
      </c>
      <c r="AU296" s="5">
        <v>0</v>
      </c>
      <c r="AV296" s="5">
        <v>0</v>
      </c>
      <c r="AW296" s="5">
        <v>0</v>
      </c>
      <c r="AX296">
        <v>0.1</v>
      </c>
      <c r="AY296">
        <v>162.69999999999999</v>
      </c>
      <c r="AZ296">
        <v>-3.1</v>
      </c>
      <c r="BA296">
        <v>-2.4</v>
      </c>
      <c r="BB296" s="55">
        <v>0.19930555555555601</v>
      </c>
    </row>
    <row r="297" spans="2:54" x14ac:dyDescent="0.25">
      <c r="B297">
        <v>-1.8</v>
      </c>
      <c r="C297">
        <v>94</v>
      </c>
      <c r="D297">
        <v>-2.7</v>
      </c>
      <c r="E297">
        <v>-1.8</v>
      </c>
      <c r="F297">
        <v>0</v>
      </c>
      <c r="G297">
        <v>2.2000000000000002</v>
      </c>
      <c r="H297">
        <v>1025.0999999999999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0.1</v>
      </c>
      <c r="O297">
        <v>162.69999999999999</v>
      </c>
      <c r="P297">
        <v>-2.8</v>
      </c>
      <c r="Q297">
        <v>-2</v>
      </c>
      <c r="R297" s="54">
        <v>0.2</v>
      </c>
      <c r="T297" s="93"/>
      <c r="U297" s="96"/>
      <c r="V297" s="92" t="str">
        <f t="shared" si="6"/>
        <v/>
      </c>
      <c r="W297" s="96"/>
      <c r="X297" s="93"/>
      <c r="Z297" s="5"/>
      <c r="AA297"/>
      <c r="AC297" s="375"/>
      <c r="AD297" s="54">
        <v>0.2</v>
      </c>
      <c r="AL297" s="364">
        <v>-1.8</v>
      </c>
      <c r="AM297" s="5">
        <v>94</v>
      </c>
      <c r="AN297" s="5">
        <v>-2.7</v>
      </c>
      <c r="AO297" s="363">
        <v>-1.8</v>
      </c>
      <c r="AP297" s="5">
        <v>2.9</v>
      </c>
      <c r="AQ297" s="5">
        <v>4</v>
      </c>
      <c r="AR297" s="5">
        <v>1024.5</v>
      </c>
      <c r="AS297" s="5">
        <v>0</v>
      </c>
      <c r="AT297" s="5">
        <v>0</v>
      </c>
      <c r="AU297" s="5">
        <v>0</v>
      </c>
      <c r="AV297" s="5">
        <v>0</v>
      </c>
      <c r="AW297" s="5">
        <v>0</v>
      </c>
      <c r="AX297">
        <v>0.1</v>
      </c>
      <c r="AY297">
        <v>162.69999999999999</v>
      </c>
      <c r="AZ297">
        <v>-3.1</v>
      </c>
      <c r="BA297">
        <v>-2.5</v>
      </c>
      <c r="BB297" s="55">
        <v>0.2</v>
      </c>
    </row>
    <row r="298" spans="2:54" x14ac:dyDescent="0.25">
      <c r="B298">
        <v>-1.8</v>
      </c>
      <c r="C298">
        <v>94</v>
      </c>
      <c r="D298">
        <v>-2.7</v>
      </c>
      <c r="E298">
        <v>-1.8</v>
      </c>
      <c r="F298">
        <v>1.8</v>
      </c>
      <c r="G298">
        <v>2.2000000000000002</v>
      </c>
      <c r="H298">
        <v>1025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0.1</v>
      </c>
      <c r="O298">
        <v>162.69999999999999</v>
      </c>
      <c r="P298">
        <v>-2.8</v>
      </c>
      <c r="Q298">
        <v>-2</v>
      </c>
      <c r="R298" s="54">
        <v>0.20069444444444401</v>
      </c>
      <c r="T298" s="93"/>
      <c r="U298" s="96"/>
      <c r="V298" s="92" t="str">
        <f t="shared" si="6"/>
        <v/>
      </c>
      <c r="W298" s="96"/>
      <c r="X298" s="93"/>
      <c r="Z298" s="5"/>
      <c r="AA298"/>
      <c r="AC298" s="375"/>
      <c r="AD298" s="54">
        <v>0.20069444444444401</v>
      </c>
      <c r="AL298" s="364">
        <v>-1.8</v>
      </c>
      <c r="AM298" s="5">
        <v>94</v>
      </c>
      <c r="AN298" s="5">
        <v>-2.7</v>
      </c>
      <c r="AO298" s="363">
        <v>-1.8</v>
      </c>
      <c r="AP298" s="5">
        <v>4.3</v>
      </c>
      <c r="AQ298" s="5">
        <v>4.7</v>
      </c>
      <c r="AR298" s="5">
        <v>1024.5</v>
      </c>
      <c r="AS298" s="5">
        <v>0</v>
      </c>
      <c r="AT298" s="5">
        <v>0</v>
      </c>
      <c r="AU298" s="5">
        <v>0</v>
      </c>
      <c r="AV298" s="5">
        <v>0</v>
      </c>
      <c r="AW298" s="5">
        <v>0</v>
      </c>
      <c r="AX298">
        <v>0.1</v>
      </c>
      <c r="AY298">
        <v>162.69999999999999</v>
      </c>
      <c r="AZ298">
        <v>-3.1</v>
      </c>
      <c r="BA298">
        <v>-2.5</v>
      </c>
      <c r="BB298" s="55">
        <v>0.20069444444444401</v>
      </c>
    </row>
    <row r="299" spans="2:54" x14ac:dyDescent="0.25">
      <c r="B299">
        <v>-1.8</v>
      </c>
      <c r="C299">
        <v>94</v>
      </c>
      <c r="D299">
        <v>-2.7</v>
      </c>
      <c r="E299">
        <v>-4</v>
      </c>
      <c r="F299">
        <v>2.2000000000000002</v>
      </c>
      <c r="G299">
        <v>2.9</v>
      </c>
      <c r="H299">
        <v>1025.0999999999999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0.1</v>
      </c>
      <c r="O299">
        <v>162.69999999999999</v>
      </c>
      <c r="P299">
        <v>-2.8</v>
      </c>
      <c r="Q299">
        <v>-2</v>
      </c>
      <c r="R299" s="54">
        <v>0.20138888888888901</v>
      </c>
      <c r="T299" s="93"/>
      <c r="U299" s="96"/>
      <c r="V299" s="92" t="str">
        <f t="shared" si="6"/>
        <v/>
      </c>
      <c r="W299" s="96"/>
      <c r="X299" s="93"/>
      <c r="Z299" s="5"/>
      <c r="AA299"/>
      <c r="AC299" s="375"/>
      <c r="AD299" s="54">
        <v>0.20138888888888901</v>
      </c>
      <c r="AL299" s="364">
        <v>-1.8</v>
      </c>
      <c r="AM299" s="5">
        <v>94</v>
      </c>
      <c r="AN299" s="5">
        <v>-2.7</v>
      </c>
      <c r="AO299" s="363">
        <v>-4</v>
      </c>
      <c r="AP299" s="5">
        <v>5.8</v>
      </c>
      <c r="AQ299" s="5">
        <v>6.1</v>
      </c>
      <c r="AR299" s="5">
        <v>1024.8</v>
      </c>
      <c r="AS299" s="5">
        <v>0</v>
      </c>
      <c r="AT299" s="5">
        <v>0</v>
      </c>
      <c r="AU299" s="5">
        <v>0</v>
      </c>
      <c r="AV299" s="5">
        <v>0</v>
      </c>
      <c r="AW299" s="5">
        <v>0</v>
      </c>
      <c r="AX299">
        <v>0.1</v>
      </c>
      <c r="AY299">
        <v>162.69999999999999</v>
      </c>
      <c r="AZ299">
        <v>-3.1</v>
      </c>
      <c r="BA299">
        <v>-2.5</v>
      </c>
      <c r="BB299" s="55">
        <v>0.20138888888888901</v>
      </c>
    </row>
    <row r="300" spans="2:54" x14ac:dyDescent="0.25">
      <c r="B300">
        <v>-1.8</v>
      </c>
      <c r="C300">
        <v>94</v>
      </c>
      <c r="D300">
        <v>-2.7</v>
      </c>
      <c r="E300">
        <v>-1.8</v>
      </c>
      <c r="F300">
        <v>1.8</v>
      </c>
      <c r="G300">
        <v>2.5</v>
      </c>
      <c r="H300">
        <v>1025.0999999999999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0.1</v>
      </c>
      <c r="O300">
        <v>162.69999999999999</v>
      </c>
      <c r="P300">
        <v>-2.8</v>
      </c>
      <c r="Q300">
        <v>-2</v>
      </c>
      <c r="R300" s="54">
        <v>0.202083333333333</v>
      </c>
      <c r="T300" s="93"/>
      <c r="U300" s="96"/>
      <c r="V300" s="92" t="str">
        <f t="shared" si="6"/>
        <v/>
      </c>
      <c r="W300" s="96"/>
      <c r="X300" s="93"/>
      <c r="Z300" s="5"/>
      <c r="AA300"/>
      <c r="AC300" s="375"/>
      <c r="AD300" s="54">
        <v>0.202083333333333</v>
      </c>
      <c r="AL300" s="364">
        <v>-1.8</v>
      </c>
      <c r="AM300" s="5">
        <v>94</v>
      </c>
      <c r="AN300" s="5">
        <v>-2.7</v>
      </c>
      <c r="AO300" s="363">
        <v>-1.8</v>
      </c>
      <c r="AP300" s="5">
        <v>4</v>
      </c>
      <c r="AQ300" s="5">
        <v>5.8</v>
      </c>
      <c r="AR300" s="5">
        <v>1024.7</v>
      </c>
      <c r="AS300" s="5">
        <v>0</v>
      </c>
      <c r="AT300" s="5">
        <v>0</v>
      </c>
      <c r="AU300" s="5">
        <v>0</v>
      </c>
      <c r="AV300" s="5">
        <v>0</v>
      </c>
      <c r="AW300" s="5">
        <v>0</v>
      </c>
      <c r="AX300">
        <v>0.1</v>
      </c>
      <c r="AY300">
        <v>162.69999999999999</v>
      </c>
      <c r="AZ300">
        <v>-3.1</v>
      </c>
      <c r="BA300">
        <v>-2.5</v>
      </c>
      <c r="BB300" s="55">
        <v>0.202083333333333</v>
      </c>
    </row>
    <row r="301" spans="2:54" x14ac:dyDescent="0.25">
      <c r="B301">
        <v>-1.7</v>
      </c>
      <c r="C301">
        <v>94</v>
      </c>
      <c r="D301">
        <v>-2.6</v>
      </c>
      <c r="E301">
        <v>-1.7</v>
      </c>
      <c r="F301">
        <v>2.5</v>
      </c>
      <c r="G301">
        <v>2.5</v>
      </c>
      <c r="H301">
        <v>1025.0999999999999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0.1</v>
      </c>
      <c r="O301">
        <v>162.69999999999999</v>
      </c>
      <c r="P301">
        <v>-2.8</v>
      </c>
      <c r="Q301">
        <v>-2</v>
      </c>
      <c r="R301" s="54">
        <v>0.202777777777778</v>
      </c>
      <c r="T301" s="93"/>
      <c r="U301" s="96"/>
      <c r="V301" s="92" t="str">
        <f t="shared" si="6"/>
        <v/>
      </c>
      <c r="W301" s="96"/>
      <c r="X301" s="93"/>
      <c r="Z301" s="5"/>
      <c r="AA301"/>
      <c r="AC301" s="375"/>
      <c r="AD301" s="54">
        <v>0.202777777777778</v>
      </c>
      <c r="AL301" s="364">
        <v>-1.7</v>
      </c>
      <c r="AM301" s="5">
        <v>94</v>
      </c>
      <c r="AN301" s="5">
        <v>-2.6</v>
      </c>
      <c r="AO301" s="363">
        <v>-1.7</v>
      </c>
      <c r="AP301" s="5">
        <v>4</v>
      </c>
      <c r="AQ301" s="5">
        <v>4.3</v>
      </c>
      <c r="AR301" s="5">
        <v>1024.9000000000001</v>
      </c>
      <c r="AS301" s="5">
        <v>0</v>
      </c>
      <c r="AT301" s="5">
        <v>0</v>
      </c>
      <c r="AU301" s="5">
        <v>0</v>
      </c>
      <c r="AV301" s="5">
        <v>0</v>
      </c>
      <c r="AW301" s="5">
        <v>0</v>
      </c>
      <c r="AX301">
        <v>0.1</v>
      </c>
      <c r="AY301">
        <v>162.69999999999999</v>
      </c>
      <c r="AZ301">
        <v>-3.1</v>
      </c>
      <c r="BA301">
        <v>-2.5</v>
      </c>
      <c r="BB301" s="55">
        <v>0.202777777777778</v>
      </c>
    </row>
    <row r="302" spans="2:54" x14ac:dyDescent="0.25">
      <c r="B302">
        <v>-1.7</v>
      </c>
      <c r="C302">
        <v>94</v>
      </c>
      <c r="D302">
        <v>-2.6</v>
      </c>
      <c r="E302">
        <v>-1.7</v>
      </c>
      <c r="F302">
        <v>4</v>
      </c>
      <c r="G302">
        <v>4</v>
      </c>
      <c r="H302">
        <v>1024.9000000000001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0.1</v>
      </c>
      <c r="O302">
        <v>162.69999999999999</v>
      </c>
      <c r="P302">
        <v>-2.8</v>
      </c>
      <c r="Q302">
        <v>-2</v>
      </c>
      <c r="R302" s="54">
        <v>0.203472222222222</v>
      </c>
      <c r="T302" s="93"/>
      <c r="U302" s="96"/>
      <c r="V302" s="92" t="str">
        <f t="shared" si="6"/>
        <v/>
      </c>
      <c r="W302" s="96"/>
      <c r="X302" s="93"/>
      <c r="Z302" s="5"/>
      <c r="AA302"/>
      <c r="AC302" s="375"/>
      <c r="AD302" s="54">
        <v>0.203472222222222</v>
      </c>
      <c r="AL302" s="364">
        <v>-1.7</v>
      </c>
      <c r="AM302" s="5">
        <v>94</v>
      </c>
      <c r="AN302" s="5">
        <v>-2.6</v>
      </c>
      <c r="AO302" s="363">
        <v>-1.7</v>
      </c>
      <c r="AP302" s="5">
        <v>0</v>
      </c>
      <c r="AQ302" s="5">
        <v>3.2</v>
      </c>
      <c r="AR302" s="5">
        <v>1024.8</v>
      </c>
      <c r="AS302" s="5">
        <v>0</v>
      </c>
      <c r="AT302" s="5">
        <v>0</v>
      </c>
      <c r="AU302" s="5">
        <v>0</v>
      </c>
      <c r="AV302" s="5">
        <v>0</v>
      </c>
      <c r="AW302" s="5">
        <v>0</v>
      </c>
      <c r="AX302">
        <v>0.1</v>
      </c>
      <c r="AY302">
        <v>162.69999999999999</v>
      </c>
      <c r="AZ302">
        <v>-3.1</v>
      </c>
      <c r="BA302">
        <v>-2.5</v>
      </c>
      <c r="BB302" s="55">
        <v>0.203472222222222</v>
      </c>
    </row>
    <row r="303" spans="2:54" x14ac:dyDescent="0.25">
      <c r="B303">
        <v>-1.7</v>
      </c>
      <c r="C303">
        <v>94</v>
      </c>
      <c r="D303">
        <v>-2.6</v>
      </c>
      <c r="E303">
        <v>-1.7</v>
      </c>
      <c r="F303">
        <v>2.2000000000000002</v>
      </c>
      <c r="G303">
        <v>2.9</v>
      </c>
      <c r="H303">
        <v>1025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0.1</v>
      </c>
      <c r="O303">
        <v>162.69999999999999</v>
      </c>
      <c r="P303">
        <v>-2.7</v>
      </c>
      <c r="Q303">
        <v>-2</v>
      </c>
      <c r="R303" s="54">
        <v>0.204166666666667</v>
      </c>
      <c r="T303" s="93"/>
      <c r="U303" s="96"/>
      <c r="V303" s="92" t="str">
        <f t="shared" si="6"/>
        <v/>
      </c>
      <c r="W303" s="96"/>
      <c r="X303" s="93"/>
      <c r="Z303" s="5"/>
      <c r="AA303"/>
      <c r="AC303" s="375"/>
      <c r="AD303" s="54">
        <v>0.204166666666667</v>
      </c>
      <c r="AL303" s="364">
        <v>-1.7</v>
      </c>
      <c r="AM303" s="5">
        <v>94</v>
      </c>
      <c r="AN303" s="5">
        <v>-2.6</v>
      </c>
      <c r="AO303" s="363">
        <v>-1.7</v>
      </c>
      <c r="AP303" s="5">
        <v>2.9</v>
      </c>
      <c r="AQ303" s="5">
        <v>5</v>
      </c>
      <c r="AR303" s="5">
        <v>1024.5999999999999</v>
      </c>
      <c r="AS303" s="5">
        <v>0</v>
      </c>
      <c r="AT303" s="5">
        <v>0</v>
      </c>
      <c r="AU303" s="5">
        <v>0</v>
      </c>
      <c r="AV303" s="5">
        <v>0</v>
      </c>
      <c r="AW303" s="5">
        <v>0</v>
      </c>
      <c r="AX303">
        <v>0.1</v>
      </c>
      <c r="AY303">
        <v>162.69999999999999</v>
      </c>
      <c r="AZ303">
        <v>-3.1</v>
      </c>
      <c r="BA303">
        <v>-2.5</v>
      </c>
      <c r="BB303" s="55">
        <v>0.204166666666667</v>
      </c>
    </row>
    <row r="304" spans="2:54" ht="12.75" customHeight="1" x14ac:dyDescent="0.25">
      <c r="B304">
        <v>-1.7</v>
      </c>
      <c r="C304">
        <v>94</v>
      </c>
      <c r="D304">
        <v>-2.6</v>
      </c>
      <c r="E304">
        <v>-1.7</v>
      </c>
      <c r="F304">
        <v>2.5</v>
      </c>
      <c r="G304">
        <v>2.5</v>
      </c>
      <c r="H304">
        <v>1025.0999999999999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0.1</v>
      </c>
      <c r="O304">
        <v>162.69999999999999</v>
      </c>
      <c r="P304">
        <v>-2.7</v>
      </c>
      <c r="Q304">
        <v>-2</v>
      </c>
      <c r="R304" s="54">
        <v>0.20486111111111099</v>
      </c>
      <c r="T304" s="93"/>
      <c r="U304" s="96"/>
      <c r="V304" s="92" t="str">
        <f t="shared" si="6"/>
        <v/>
      </c>
      <c r="W304" s="96"/>
      <c r="X304" s="93"/>
      <c r="Z304" s="5"/>
      <c r="AA304"/>
      <c r="AC304" s="375"/>
      <c r="AD304" s="54">
        <v>0.20486111111111099</v>
      </c>
      <c r="AL304" s="364">
        <v>-1.7</v>
      </c>
      <c r="AM304" s="5">
        <v>94</v>
      </c>
      <c r="AN304" s="5">
        <v>-2.6</v>
      </c>
      <c r="AO304" s="363">
        <v>-1.7</v>
      </c>
      <c r="AP304" s="5">
        <v>2.2000000000000002</v>
      </c>
      <c r="AQ304" s="5">
        <v>5.4</v>
      </c>
      <c r="AR304" s="5">
        <v>1024.5999999999999</v>
      </c>
      <c r="AS304" s="5">
        <v>0</v>
      </c>
      <c r="AT304" s="5">
        <v>0</v>
      </c>
      <c r="AU304" s="5">
        <v>0</v>
      </c>
      <c r="AV304" s="5">
        <v>0</v>
      </c>
      <c r="AW304" s="5">
        <v>0</v>
      </c>
      <c r="AX304">
        <v>0.1</v>
      </c>
      <c r="AY304">
        <v>162.69999999999999</v>
      </c>
      <c r="AZ304">
        <v>-3</v>
      </c>
      <c r="BA304">
        <v>-2.5</v>
      </c>
      <c r="BB304" s="55">
        <v>0.20486111111111099</v>
      </c>
    </row>
    <row r="305" spans="2:54" x14ac:dyDescent="0.25">
      <c r="B305">
        <v>-1.7</v>
      </c>
      <c r="C305">
        <v>94</v>
      </c>
      <c r="D305">
        <v>-2.6</v>
      </c>
      <c r="E305">
        <v>-1.7</v>
      </c>
      <c r="F305">
        <v>0</v>
      </c>
      <c r="G305">
        <v>2.5</v>
      </c>
      <c r="H305">
        <v>1025.2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0.1</v>
      </c>
      <c r="O305">
        <v>162.69999999999999</v>
      </c>
      <c r="P305">
        <v>-2.7</v>
      </c>
      <c r="Q305">
        <v>-2</v>
      </c>
      <c r="R305" s="54">
        <v>0.20555555555555599</v>
      </c>
      <c r="T305" s="93"/>
      <c r="U305" s="96"/>
      <c r="V305" s="92" t="str">
        <f>IF($K305&gt;0,1,"")</f>
        <v/>
      </c>
      <c r="W305" s="96"/>
      <c r="X305" s="93"/>
      <c r="Z305" s="5"/>
      <c r="AA305"/>
      <c r="AC305" s="375"/>
      <c r="AD305" s="54">
        <v>0.20555555555555599</v>
      </c>
      <c r="AL305" s="364">
        <v>-1.7</v>
      </c>
      <c r="AM305" s="5">
        <v>94</v>
      </c>
      <c r="AN305" s="5">
        <v>-2.6</v>
      </c>
      <c r="AO305" s="363">
        <v>-1.7</v>
      </c>
      <c r="AP305" s="5">
        <v>2.9</v>
      </c>
      <c r="AQ305" s="5">
        <v>3.6</v>
      </c>
      <c r="AR305" s="5">
        <v>1024.5</v>
      </c>
      <c r="AS305" s="5">
        <v>0</v>
      </c>
      <c r="AT305" s="5">
        <v>0</v>
      </c>
      <c r="AU305" s="5">
        <v>0</v>
      </c>
      <c r="AV305" s="5">
        <v>0</v>
      </c>
      <c r="AW305" s="5">
        <v>0</v>
      </c>
      <c r="AX305">
        <v>0.1</v>
      </c>
      <c r="AY305">
        <v>162.69999999999999</v>
      </c>
      <c r="AZ305">
        <v>-3</v>
      </c>
      <c r="BA305">
        <v>-2.4</v>
      </c>
      <c r="BB305" s="55">
        <v>0.20555555555555599</v>
      </c>
    </row>
    <row r="306" spans="2:54" x14ac:dyDescent="0.25">
      <c r="B306">
        <v>-1.7</v>
      </c>
      <c r="C306">
        <v>94</v>
      </c>
      <c r="D306">
        <v>-2.6</v>
      </c>
      <c r="E306">
        <v>-1.7</v>
      </c>
      <c r="F306">
        <v>2.2000000000000002</v>
      </c>
      <c r="G306">
        <v>2.5</v>
      </c>
      <c r="H306">
        <v>1025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0.1</v>
      </c>
      <c r="O306">
        <v>162.69999999999999</v>
      </c>
      <c r="P306">
        <v>-2.7</v>
      </c>
      <c r="Q306">
        <v>-2</v>
      </c>
      <c r="R306" s="54">
        <v>0.20624999999999999</v>
      </c>
      <c r="T306" s="93"/>
      <c r="U306" s="96"/>
      <c r="V306" s="92" t="str">
        <f t="shared" si="6"/>
        <v/>
      </c>
      <c r="W306" s="96"/>
      <c r="X306" s="93"/>
      <c r="Z306" s="5"/>
      <c r="AA306"/>
      <c r="AC306" s="375"/>
      <c r="AD306" s="54">
        <v>0.20624999999999999</v>
      </c>
      <c r="AL306" s="364">
        <v>-1.7</v>
      </c>
      <c r="AM306" s="5">
        <v>94</v>
      </c>
      <c r="AN306" s="5">
        <v>-2.6</v>
      </c>
      <c r="AO306" s="363">
        <v>-1.7</v>
      </c>
      <c r="AP306" s="5">
        <v>4</v>
      </c>
      <c r="AQ306" s="5">
        <v>4.7</v>
      </c>
      <c r="AR306" s="5">
        <v>1024.7</v>
      </c>
      <c r="AS306" s="5">
        <v>0</v>
      </c>
      <c r="AT306" s="5">
        <v>0</v>
      </c>
      <c r="AU306" s="5">
        <v>0</v>
      </c>
      <c r="AV306" s="5">
        <v>0</v>
      </c>
      <c r="AW306" s="5">
        <v>0</v>
      </c>
      <c r="AX306">
        <v>0.1</v>
      </c>
      <c r="AY306">
        <v>162.69999999999999</v>
      </c>
      <c r="AZ306">
        <v>-3</v>
      </c>
      <c r="BA306">
        <v>-2.5</v>
      </c>
      <c r="BB306" s="55">
        <v>0.20624999999999999</v>
      </c>
    </row>
    <row r="307" spans="2:54" x14ac:dyDescent="0.25">
      <c r="B307">
        <v>-1.7</v>
      </c>
      <c r="C307">
        <v>94</v>
      </c>
      <c r="D307">
        <v>-2.6</v>
      </c>
      <c r="E307">
        <v>-1.7</v>
      </c>
      <c r="F307">
        <v>0</v>
      </c>
      <c r="G307">
        <v>2.5</v>
      </c>
      <c r="H307">
        <v>1025.0999999999999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0.1</v>
      </c>
      <c r="O307">
        <v>162.69999999999999</v>
      </c>
      <c r="P307">
        <v>-2.6</v>
      </c>
      <c r="Q307">
        <v>-2</v>
      </c>
      <c r="R307" s="54">
        <v>0.20694444444444399</v>
      </c>
      <c r="T307" s="93"/>
      <c r="U307" s="96"/>
      <c r="V307" s="92" t="str">
        <f t="shared" si="6"/>
        <v/>
      </c>
      <c r="W307" s="96"/>
      <c r="X307" s="93"/>
      <c r="Z307" s="5"/>
      <c r="AA307"/>
      <c r="AC307" s="375"/>
      <c r="AD307" s="54">
        <v>0.20694444444444399</v>
      </c>
      <c r="AL307" s="364">
        <v>-1.7</v>
      </c>
      <c r="AM307" s="5">
        <v>94</v>
      </c>
      <c r="AN307" s="5">
        <v>-2.6</v>
      </c>
      <c r="AO307" s="363">
        <v>-1.7</v>
      </c>
      <c r="AP307" s="5">
        <v>4.3</v>
      </c>
      <c r="AQ307" s="5">
        <v>4.7</v>
      </c>
      <c r="AR307" s="5">
        <v>1024.8</v>
      </c>
      <c r="AS307" s="5">
        <v>0</v>
      </c>
      <c r="AT307" s="5">
        <v>0</v>
      </c>
      <c r="AU307" s="5">
        <v>0</v>
      </c>
      <c r="AV307" s="5">
        <v>0</v>
      </c>
      <c r="AW307" s="5">
        <v>0</v>
      </c>
      <c r="AX307">
        <v>0.1</v>
      </c>
      <c r="AY307">
        <v>162.69999999999999</v>
      </c>
      <c r="AZ307">
        <v>-3</v>
      </c>
      <c r="BA307">
        <v>-2.4</v>
      </c>
      <c r="BB307" s="55">
        <v>0.20694444444444399</v>
      </c>
    </row>
    <row r="308" spans="2:54" x14ac:dyDescent="0.25">
      <c r="B308">
        <v>-1.7</v>
      </c>
      <c r="C308">
        <v>94</v>
      </c>
      <c r="D308">
        <v>-2.6</v>
      </c>
      <c r="E308">
        <v>-3.5</v>
      </c>
      <c r="F308">
        <v>0</v>
      </c>
      <c r="G308">
        <v>0</v>
      </c>
      <c r="H308">
        <v>1025.0999999999999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0.1</v>
      </c>
      <c r="O308">
        <v>162.69999999999999</v>
      </c>
      <c r="P308">
        <v>-2.6</v>
      </c>
      <c r="Q308">
        <v>-2</v>
      </c>
      <c r="R308" s="54">
        <v>0.20763888888888901</v>
      </c>
      <c r="T308" s="93"/>
      <c r="U308" s="96"/>
      <c r="V308" s="92" t="str">
        <f t="shared" si="6"/>
        <v/>
      </c>
      <c r="W308" s="96"/>
      <c r="X308" s="93"/>
      <c r="Z308" s="5"/>
      <c r="AA308"/>
      <c r="AC308" s="375"/>
      <c r="AD308" s="54">
        <v>0.20763888888888901</v>
      </c>
      <c r="AL308" s="364">
        <v>-1.7</v>
      </c>
      <c r="AM308" s="5">
        <v>94</v>
      </c>
      <c r="AN308" s="5">
        <v>-2.6</v>
      </c>
      <c r="AO308" s="363">
        <v>-3.5</v>
      </c>
      <c r="AP308" s="5">
        <v>5</v>
      </c>
      <c r="AQ308" s="5">
        <v>5</v>
      </c>
      <c r="AR308" s="5">
        <v>1024.8</v>
      </c>
      <c r="AS308" s="5">
        <v>0</v>
      </c>
      <c r="AT308" s="5">
        <v>0</v>
      </c>
      <c r="AU308" s="5">
        <v>0</v>
      </c>
      <c r="AV308" s="5">
        <v>0</v>
      </c>
      <c r="AW308" s="5">
        <v>0</v>
      </c>
      <c r="AX308">
        <v>0.1</v>
      </c>
      <c r="AY308">
        <v>162.69999999999999</v>
      </c>
      <c r="AZ308">
        <v>-3</v>
      </c>
      <c r="BA308">
        <v>-2.4</v>
      </c>
      <c r="BB308" s="55">
        <v>0.20763888888888901</v>
      </c>
    </row>
    <row r="309" spans="2:54" x14ac:dyDescent="0.25">
      <c r="B309">
        <v>-1.7</v>
      </c>
      <c r="C309">
        <v>94</v>
      </c>
      <c r="D309">
        <v>-2.6</v>
      </c>
      <c r="E309">
        <v>-1.7</v>
      </c>
      <c r="F309">
        <v>2.5</v>
      </c>
      <c r="G309">
        <v>2.9</v>
      </c>
      <c r="H309">
        <v>1025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0.1</v>
      </c>
      <c r="O309">
        <v>162.69999999999999</v>
      </c>
      <c r="P309">
        <v>-2.7</v>
      </c>
      <c r="Q309">
        <v>-1.9</v>
      </c>
      <c r="R309" s="54">
        <v>0.20833333333333301</v>
      </c>
      <c r="T309" s="93"/>
      <c r="U309" s="96"/>
      <c r="V309" s="92" t="str">
        <f t="shared" si="6"/>
        <v/>
      </c>
      <c r="W309" s="96"/>
      <c r="X309" s="93"/>
      <c r="Z309" s="5"/>
      <c r="AA309"/>
      <c r="AC309" s="375"/>
      <c r="AD309" s="54">
        <v>0.20833333333333301</v>
      </c>
      <c r="AL309" s="364">
        <v>-1.7</v>
      </c>
      <c r="AM309" s="5">
        <v>94</v>
      </c>
      <c r="AN309" s="5">
        <v>-2.6</v>
      </c>
      <c r="AO309" s="363">
        <v>-1.7</v>
      </c>
      <c r="AP309" s="5">
        <v>4</v>
      </c>
      <c r="AQ309" s="5">
        <v>5</v>
      </c>
      <c r="AR309" s="5">
        <v>1024.8</v>
      </c>
      <c r="AS309" s="5">
        <v>0</v>
      </c>
      <c r="AT309" s="5">
        <v>0</v>
      </c>
      <c r="AU309" s="5">
        <v>0</v>
      </c>
      <c r="AV309" s="5">
        <v>0</v>
      </c>
      <c r="AW309" s="5">
        <v>0</v>
      </c>
      <c r="AX309">
        <v>0.1</v>
      </c>
      <c r="AY309">
        <v>162.69999999999999</v>
      </c>
      <c r="AZ309">
        <v>-3</v>
      </c>
      <c r="BA309">
        <v>-2.4</v>
      </c>
      <c r="BB309" s="55">
        <v>0.20833333333333301</v>
      </c>
    </row>
    <row r="310" spans="2:54" x14ac:dyDescent="0.25">
      <c r="B310">
        <v>-1.7</v>
      </c>
      <c r="C310">
        <v>94</v>
      </c>
      <c r="D310">
        <v>-2.6</v>
      </c>
      <c r="E310">
        <v>-1.7</v>
      </c>
      <c r="F310">
        <v>2.2000000000000002</v>
      </c>
      <c r="G310">
        <v>2.5</v>
      </c>
      <c r="H310">
        <v>1025.2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0.1</v>
      </c>
      <c r="O310">
        <v>162.69999999999999</v>
      </c>
      <c r="P310">
        <v>-2.7</v>
      </c>
      <c r="Q310">
        <v>-2</v>
      </c>
      <c r="R310" s="54">
        <v>0.20902777777777801</v>
      </c>
      <c r="T310" s="93"/>
      <c r="U310" s="96"/>
      <c r="V310" s="92" t="str">
        <f t="shared" si="6"/>
        <v/>
      </c>
      <c r="W310" s="96"/>
      <c r="X310" s="93"/>
      <c r="Z310" s="5"/>
      <c r="AA310"/>
      <c r="AC310" s="375"/>
      <c r="AD310" s="54">
        <v>0.20902777777777801</v>
      </c>
      <c r="AL310" s="364">
        <v>-1.7</v>
      </c>
      <c r="AM310" s="5">
        <v>94</v>
      </c>
      <c r="AN310" s="5">
        <v>-2.6</v>
      </c>
      <c r="AO310" s="363">
        <v>-1.7</v>
      </c>
      <c r="AP310" s="5">
        <v>2.9</v>
      </c>
      <c r="AQ310" s="5">
        <v>5.8</v>
      </c>
      <c r="AR310" s="5">
        <v>1024.8</v>
      </c>
      <c r="AS310" s="5">
        <v>0</v>
      </c>
      <c r="AT310" s="5">
        <v>0</v>
      </c>
      <c r="AU310" s="5">
        <v>0</v>
      </c>
      <c r="AV310" s="5">
        <v>0</v>
      </c>
      <c r="AW310" s="5">
        <v>0</v>
      </c>
      <c r="AX310">
        <v>0.1</v>
      </c>
      <c r="AY310">
        <v>162.69999999999999</v>
      </c>
      <c r="AZ310">
        <v>-3</v>
      </c>
      <c r="BA310">
        <v>-2.4</v>
      </c>
      <c r="BB310" s="55">
        <v>0.20902777777777801</v>
      </c>
    </row>
    <row r="311" spans="2:54" x14ac:dyDescent="0.25">
      <c r="B311">
        <v>-1.8</v>
      </c>
      <c r="C311">
        <v>94</v>
      </c>
      <c r="D311">
        <v>-2.7</v>
      </c>
      <c r="E311">
        <v>-1.8</v>
      </c>
      <c r="F311">
        <v>2.5</v>
      </c>
      <c r="G311">
        <v>2.9</v>
      </c>
      <c r="H311">
        <v>1025.0999999999999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0.1</v>
      </c>
      <c r="O311">
        <v>162.69999999999999</v>
      </c>
      <c r="P311">
        <v>-2.7</v>
      </c>
      <c r="Q311">
        <v>-2</v>
      </c>
      <c r="R311" s="54">
        <v>0.209722222222222</v>
      </c>
      <c r="T311" s="93"/>
      <c r="U311" s="96"/>
      <c r="V311" s="92" t="str">
        <f t="shared" si="6"/>
        <v/>
      </c>
      <c r="W311" s="96"/>
      <c r="X311" s="93"/>
      <c r="Z311" s="5"/>
      <c r="AA311"/>
      <c r="AC311" s="375"/>
      <c r="AD311" s="54">
        <v>0.209722222222222</v>
      </c>
      <c r="AL311" s="364">
        <v>-1.8</v>
      </c>
      <c r="AM311" s="5">
        <v>94</v>
      </c>
      <c r="AN311" s="5">
        <v>-2.7</v>
      </c>
      <c r="AO311" s="363">
        <v>-1.8</v>
      </c>
      <c r="AP311" s="5">
        <v>3.6</v>
      </c>
      <c r="AQ311" s="5">
        <v>3.6</v>
      </c>
      <c r="AR311" s="5">
        <v>1024.8</v>
      </c>
      <c r="AS311" s="5">
        <v>0</v>
      </c>
      <c r="AT311" s="5">
        <v>0</v>
      </c>
      <c r="AU311" s="5">
        <v>0</v>
      </c>
      <c r="AV311" s="5">
        <v>0</v>
      </c>
      <c r="AW311" s="5">
        <v>0</v>
      </c>
      <c r="AX311">
        <v>0.1</v>
      </c>
      <c r="AY311">
        <v>162.69999999999999</v>
      </c>
      <c r="AZ311">
        <v>-2.9</v>
      </c>
      <c r="BA311">
        <v>-2.4</v>
      </c>
      <c r="BB311" s="55">
        <v>0.209722222222222</v>
      </c>
    </row>
    <row r="312" spans="2:54" x14ac:dyDescent="0.25">
      <c r="B312">
        <v>-1.8</v>
      </c>
      <c r="C312">
        <v>94</v>
      </c>
      <c r="D312">
        <v>-2.7</v>
      </c>
      <c r="E312">
        <v>-1.8</v>
      </c>
      <c r="F312">
        <v>2.2000000000000002</v>
      </c>
      <c r="G312">
        <v>2.5</v>
      </c>
      <c r="H312">
        <v>1025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0.1</v>
      </c>
      <c r="O312">
        <v>162.69999999999999</v>
      </c>
      <c r="P312">
        <v>-2.7</v>
      </c>
      <c r="Q312">
        <v>-2</v>
      </c>
      <c r="R312" s="54">
        <v>0.210416666666667</v>
      </c>
      <c r="T312" s="93"/>
      <c r="U312" s="96"/>
      <c r="V312" s="92" t="str">
        <f t="shared" si="6"/>
        <v/>
      </c>
      <c r="W312" s="96"/>
      <c r="X312" s="93"/>
      <c r="Z312" s="5"/>
      <c r="AA312"/>
      <c r="AC312" s="375"/>
      <c r="AD312" s="54">
        <v>0.210416666666667</v>
      </c>
      <c r="AL312" s="364">
        <v>-1.8</v>
      </c>
      <c r="AM312" s="5">
        <v>94</v>
      </c>
      <c r="AN312" s="5">
        <v>-2.7</v>
      </c>
      <c r="AO312" s="363">
        <v>-1.8</v>
      </c>
      <c r="AP312" s="5">
        <v>1.8</v>
      </c>
      <c r="AQ312" s="5">
        <v>4</v>
      </c>
      <c r="AR312" s="5">
        <v>1024.5999999999999</v>
      </c>
      <c r="AS312" s="5">
        <v>0</v>
      </c>
      <c r="AT312" s="5">
        <v>0</v>
      </c>
      <c r="AU312" s="5">
        <v>0</v>
      </c>
      <c r="AV312" s="5">
        <v>0</v>
      </c>
      <c r="AW312" s="5">
        <v>0</v>
      </c>
      <c r="AX312">
        <v>0.1</v>
      </c>
      <c r="AY312">
        <v>162.69999999999999</v>
      </c>
      <c r="AZ312">
        <v>-2.9</v>
      </c>
      <c r="BA312">
        <v>-2.4</v>
      </c>
      <c r="BB312" s="55">
        <v>0.210416666666667</v>
      </c>
    </row>
    <row r="313" spans="2:54" x14ac:dyDescent="0.25">
      <c r="B313">
        <v>-1.8</v>
      </c>
      <c r="C313">
        <v>94</v>
      </c>
      <c r="D313">
        <v>-2.7</v>
      </c>
      <c r="E313">
        <v>-1.8</v>
      </c>
      <c r="F313">
        <v>1.8</v>
      </c>
      <c r="G313">
        <v>1.8</v>
      </c>
      <c r="H313">
        <v>1025.0999999999999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0.1</v>
      </c>
      <c r="O313">
        <v>162.69999999999999</v>
      </c>
      <c r="P313">
        <v>-2.7</v>
      </c>
      <c r="Q313">
        <v>-2</v>
      </c>
      <c r="R313" s="54">
        <v>0.211111111111111</v>
      </c>
      <c r="T313" s="93"/>
      <c r="U313" s="96"/>
      <c r="V313" s="92" t="str">
        <f t="shared" si="6"/>
        <v/>
      </c>
      <c r="W313" s="96"/>
      <c r="X313" s="93"/>
      <c r="Z313" s="5"/>
      <c r="AA313"/>
      <c r="AC313" s="375"/>
      <c r="AD313" s="54">
        <v>0.211111111111111</v>
      </c>
      <c r="AL313" s="364">
        <v>-1.8</v>
      </c>
      <c r="AM313" s="5">
        <v>94</v>
      </c>
      <c r="AN313" s="5">
        <v>-2.7</v>
      </c>
      <c r="AO313" s="363">
        <v>-1.8</v>
      </c>
      <c r="AP313" s="5">
        <v>3.6</v>
      </c>
      <c r="AQ313" s="5">
        <v>4</v>
      </c>
      <c r="AR313" s="5">
        <v>1024.8</v>
      </c>
      <c r="AS313" s="5">
        <v>0</v>
      </c>
      <c r="AT313" s="5">
        <v>0</v>
      </c>
      <c r="AU313" s="5">
        <v>0</v>
      </c>
      <c r="AV313" s="5">
        <v>0</v>
      </c>
      <c r="AW313" s="5">
        <v>0</v>
      </c>
      <c r="AX313">
        <v>0.1</v>
      </c>
      <c r="AY313">
        <v>162.69999999999999</v>
      </c>
      <c r="AZ313">
        <v>-2.9</v>
      </c>
      <c r="BA313">
        <v>-2.4</v>
      </c>
      <c r="BB313" s="55">
        <v>0.211111111111111</v>
      </c>
    </row>
    <row r="314" spans="2:54" x14ac:dyDescent="0.25">
      <c r="B314">
        <v>-1.8</v>
      </c>
      <c r="C314">
        <v>94</v>
      </c>
      <c r="D314">
        <v>-2.7</v>
      </c>
      <c r="E314">
        <v>-1.8</v>
      </c>
      <c r="F314">
        <v>2.9</v>
      </c>
      <c r="G314">
        <v>2.9</v>
      </c>
      <c r="H314">
        <v>1025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0.1</v>
      </c>
      <c r="O314">
        <v>162.69999999999999</v>
      </c>
      <c r="P314">
        <v>-2.7</v>
      </c>
      <c r="Q314">
        <v>-2</v>
      </c>
      <c r="R314" s="54">
        <v>0.211805555555556</v>
      </c>
      <c r="T314" s="93"/>
      <c r="U314" s="96"/>
      <c r="V314" s="92" t="str">
        <f t="shared" si="6"/>
        <v/>
      </c>
      <c r="W314" s="96"/>
      <c r="X314" s="93"/>
      <c r="Z314" s="5"/>
      <c r="AA314"/>
      <c r="AC314" s="375"/>
      <c r="AD314" s="54">
        <v>0.211805555555556</v>
      </c>
      <c r="AL314" s="364">
        <v>-1.8</v>
      </c>
      <c r="AM314" s="5">
        <v>94</v>
      </c>
      <c r="AN314" s="5">
        <v>-2.7</v>
      </c>
      <c r="AO314" s="363">
        <v>-1.8</v>
      </c>
      <c r="AP314" s="5">
        <v>2.9</v>
      </c>
      <c r="AQ314" s="5">
        <v>4.7</v>
      </c>
      <c r="AR314" s="5">
        <v>1024.7</v>
      </c>
      <c r="AS314" s="5">
        <v>0</v>
      </c>
      <c r="AT314" s="5">
        <v>0</v>
      </c>
      <c r="AU314" s="5">
        <v>0</v>
      </c>
      <c r="AV314" s="5">
        <v>0</v>
      </c>
      <c r="AW314" s="5">
        <v>0</v>
      </c>
      <c r="AX314">
        <v>0.1</v>
      </c>
      <c r="AY314">
        <v>162.69999999999999</v>
      </c>
      <c r="AZ314">
        <v>-2.9</v>
      </c>
      <c r="BA314">
        <v>-2.2999999999999998</v>
      </c>
      <c r="BB314" s="55">
        <v>0.211805555555556</v>
      </c>
    </row>
    <row r="315" spans="2:54" x14ac:dyDescent="0.25">
      <c r="B315">
        <v>-1.8</v>
      </c>
      <c r="C315">
        <v>94</v>
      </c>
      <c r="D315">
        <v>-2.7</v>
      </c>
      <c r="E315">
        <v>-1.8</v>
      </c>
      <c r="F315">
        <v>2.5</v>
      </c>
      <c r="G315">
        <v>3.6</v>
      </c>
      <c r="H315">
        <v>1024.9000000000001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0.1</v>
      </c>
      <c r="O315">
        <v>162.69999999999999</v>
      </c>
      <c r="P315">
        <v>-2.7</v>
      </c>
      <c r="Q315">
        <v>-2</v>
      </c>
      <c r="R315" s="54">
        <v>0.21249999999999999</v>
      </c>
      <c r="T315" s="93"/>
      <c r="U315" s="96"/>
      <c r="V315" s="92" t="str">
        <f t="shared" si="6"/>
        <v/>
      </c>
      <c r="W315" s="96"/>
      <c r="X315" s="93"/>
      <c r="Z315" s="5"/>
      <c r="AA315"/>
      <c r="AC315" s="375"/>
      <c r="AD315" s="54">
        <v>0.21249999999999999</v>
      </c>
      <c r="AL315" s="364">
        <v>-1.8</v>
      </c>
      <c r="AM315" s="5">
        <v>94</v>
      </c>
      <c r="AN315" s="5">
        <v>-2.7</v>
      </c>
      <c r="AO315" s="363">
        <v>-1.8</v>
      </c>
      <c r="AP315" s="5">
        <v>2.5</v>
      </c>
      <c r="AQ315" s="5">
        <v>4.7</v>
      </c>
      <c r="AR315" s="5">
        <v>1024.7</v>
      </c>
      <c r="AS315" s="5">
        <v>0</v>
      </c>
      <c r="AT315" s="5">
        <v>0</v>
      </c>
      <c r="AU315" s="5">
        <v>0</v>
      </c>
      <c r="AV315" s="5">
        <v>0</v>
      </c>
      <c r="AW315" s="5">
        <v>0</v>
      </c>
      <c r="AX315">
        <v>0.1</v>
      </c>
      <c r="AY315">
        <v>162.69999999999999</v>
      </c>
      <c r="AZ315">
        <v>-2.9</v>
      </c>
      <c r="BA315">
        <v>-2.4</v>
      </c>
      <c r="BB315" s="55">
        <v>0.21249999999999999</v>
      </c>
    </row>
    <row r="316" spans="2:54" x14ac:dyDescent="0.25">
      <c r="B316">
        <v>-1.8</v>
      </c>
      <c r="C316">
        <v>94</v>
      </c>
      <c r="D316">
        <v>-2.7</v>
      </c>
      <c r="E316">
        <v>-1.8</v>
      </c>
      <c r="F316">
        <v>2.2000000000000002</v>
      </c>
      <c r="G316">
        <v>2.2000000000000002</v>
      </c>
      <c r="H316">
        <v>1025.0999999999999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0.1</v>
      </c>
      <c r="O316">
        <v>162.69999999999999</v>
      </c>
      <c r="P316">
        <v>-2.7</v>
      </c>
      <c r="Q316">
        <v>-2</v>
      </c>
      <c r="R316" s="54">
        <v>0.21319444444444399</v>
      </c>
      <c r="T316" s="93"/>
      <c r="U316" s="96"/>
      <c r="V316" s="92" t="str">
        <f t="shared" si="6"/>
        <v/>
      </c>
      <c r="W316" s="96"/>
      <c r="X316" s="93"/>
      <c r="Z316" s="5"/>
      <c r="AA316"/>
      <c r="AC316" s="375"/>
      <c r="AD316" s="54">
        <v>0.21319444444444399</v>
      </c>
      <c r="AL316" s="364">
        <v>-1.8</v>
      </c>
      <c r="AM316" s="5">
        <v>94</v>
      </c>
      <c r="AN316" s="5">
        <v>-2.7</v>
      </c>
      <c r="AO316" s="363">
        <v>-1.8</v>
      </c>
      <c r="AP316" s="5">
        <v>2.9</v>
      </c>
      <c r="AQ316" s="5">
        <v>4.7</v>
      </c>
      <c r="AR316" s="5">
        <v>1024.8</v>
      </c>
      <c r="AS316" s="5">
        <v>0</v>
      </c>
      <c r="AT316" s="5">
        <v>0</v>
      </c>
      <c r="AU316" s="5">
        <v>0</v>
      </c>
      <c r="AV316" s="5">
        <v>0</v>
      </c>
      <c r="AW316" s="5">
        <v>0</v>
      </c>
      <c r="AX316">
        <v>0.1</v>
      </c>
      <c r="AY316">
        <v>162.69999999999999</v>
      </c>
      <c r="AZ316">
        <v>-2.9</v>
      </c>
      <c r="BA316">
        <v>-2.4</v>
      </c>
      <c r="BB316" s="55">
        <v>0.21319444444444399</v>
      </c>
    </row>
    <row r="317" spans="2:54" x14ac:dyDescent="0.25">
      <c r="B317">
        <v>-1.8</v>
      </c>
      <c r="C317">
        <v>94</v>
      </c>
      <c r="D317">
        <v>-2.7</v>
      </c>
      <c r="E317">
        <v>-3.6</v>
      </c>
      <c r="F317">
        <v>2.5</v>
      </c>
      <c r="G317">
        <v>2.9</v>
      </c>
      <c r="H317">
        <v>1025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0.1</v>
      </c>
      <c r="O317">
        <v>162.69999999999999</v>
      </c>
      <c r="P317">
        <v>-2.7</v>
      </c>
      <c r="Q317">
        <v>-2</v>
      </c>
      <c r="R317" s="54">
        <v>0.21388888888888899</v>
      </c>
      <c r="T317" s="93"/>
      <c r="U317" s="96"/>
      <c r="V317" s="92" t="str">
        <f t="shared" si="6"/>
        <v/>
      </c>
      <c r="W317" s="96"/>
      <c r="X317" s="93"/>
      <c r="Z317" s="5"/>
      <c r="AA317"/>
      <c r="AC317" s="375"/>
      <c r="AD317" s="54">
        <v>0.21388888888888899</v>
      </c>
      <c r="AL317" s="364">
        <v>-1.8</v>
      </c>
      <c r="AM317" s="5">
        <v>94</v>
      </c>
      <c r="AN317" s="5">
        <v>-2.7</v>
      </c>
      <c r="AO317" s="363">
        <v>-3.6</v>
      </c>
      <c r="AP317" s="5">
        <v>5</v>
      </c>
      <c r="AQ317" s="5">
        <v>5.8</v>
      </c>
      <c r="AR317" s="5">
        <v>1024.8</v>
      </c>
      <c r="AS317" s="5">
        <v>0</v>
      </c>
      <c r="AT317" s="5">
        <v>0</v>
      </c>
      <c r="AU317" s="5">
        <v>0</v>
      </c>
      <c r="AV317" s="5">
        <v>0</v>
      </c>
      <c r="AW317" s="5">
        <v>0</v>
      </c>
      <c r="AX317">
        <v>0.1</v>
      </c>
      <c r="AY317">
        <v>162.69999999999999</v>
      </c>
      <c r="AZ317">
        <v>-2.9</v>
      </c>
      <c r="BA317">
        <v>-2.4</v>
      </c>
      <c r="BB317" s="55">
        <v>0.21388888888888899</v>
      </c>
    </row>
    <row r="318" spans="2:54" x14ac:dyDescent="0.25">
      <c r="B318">
        <v>-1.9</v>
      </c>
      <c r="C318">
        <v>94</v>
      </c>
      <c r="D318">
        <v>-2.8</v>
      </c>
      <c r="E318">
        <v>-1.9</v>
      </c>
      <c r="F318">
        <v>2.9</v>
      </c>
      <c r="G318">
        <v>3.6</v>
      </c>
      <c r="H318">
        <v>1025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0.1</v>
      </c>
      <c r="O318">
        <v>162.69999999999999</v>
      </c>
      <c r="P318">
        <v>-2.7</v>
      </c>
      <c r="Q318">
        <v>-2</v>
      </c>
      <c r="R318" s="54">
        <v>0.21458333333333299</v>
      </c>
      <c r="T318" s="93"/>
      <c r="U318" s="96"/>
      <c r="V318" s="92" t="str">
        <f t="shared" si="6"/>
        <v/>
      </c>
      <c r="W318" s="96"/>
      <c r="X318" s="93"/>
      <c r="Z318" s="5"/>
      <c r="AA318"/>
      <c r="AC318" s="375"/>
      <c r="AD318" s="54">
        <v>0.21458333333333299</v>
      </c>
      <c r="AL318" s="364">
        <v>-1.9</v>
      </c>
      <c r="AM318" s="5">
        <v>94</v>
      </c>
      <c r="AN318" s="5">
        <v>-2.8</v>
      </c>
      <c r="AO318" s="363">
        <v>-1.9</v>
      </c>
      <c r="AP318" s="5">
        <v>3.2</v>
      </c>
      <c r="AQ318" s="5">
        <v>5</v>
      </c>
      <c r="AR318" s="5">
        <v>1024.5</v>
      </c>
      <c r="AS318" s="5">
        <v>0</v>
      </c>
      <c r="AT318" s="5">
        <v>0</v>
      </c>
      <c r="AU318" s="5">
        <v>0</v>
      </c>
      <c r="AV318" s="5">
        <v>0</v>
      </c>
      <c r="AW318" s="5">
        <v>0</v>
      </c>
      <c r="AX318">
        <v>0.1</v>
      </c>
      <c r="AY318">
        <v>162.69999999999999</v>
      </c>
      <c r="AZ318">
        <v>-2.9</v>
      </c>
      <c r="BA318">
        <v>-2.4</v>
      </c>
      <c r="BB318" s="55">
        <v>0.21458333333333299</v>
      </c>
    </row>
    <row r="319" spans="2:54" x14ac:dyDescent="0.25">
      <c r="B319">
        <v>-1.9</v>
      </c>
      <c r="C319">
        <v>94</v>
      </c>
      <c r="D319">
        <v>-2.8</v>
      </c>
      <c r="E319">
        <v>-1.9</v>
      </c>
      <c r="F319">
        <v>3.2</v>
      </c>
      <c r="G319">
        <v>4</v>
      </c>
      <c r="H319">
        <v>1025.2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0.1</v>
      </c>
      <c r="O319">
        <v>162.69999999999999</v>
      </c>
      <c r="P319">
        <v>-2.7</v>
      </c>
      <c r="Q319">
        <v>-2</v>
      </c>
      <c r="R319" s="54">
        <v>0.21527777777777801</v>
      </c>
      <c r="T319" s="93"/>
      <c r="U319" s="96"/>
      <c r="V319" s="92" t="str">
        <f t="shared" si="6"/>
        <v/>
      </c>
      <c r="W319" s="96"/>
      <c r="X319" s="93"/>
      <c r="Z319" s="5"/>
      <c r="AA319"/>
      <c r="AC319" s="375"/>
      <c r="AD319" s="54">
        <v>0.21527777777777801</v>
      </c>
      <c r="AL319" s="364">
        <v>-1.9</v>
      </c>
      <c r="AM319" s="5">
        <v>94</v>
      </c>
      <c r="AN319" s="5">
        <v>-2.8</v>
      </c>
      <c r="AO319" s="363">
        <v>-1.9</v>
      </c>
      <c r="AP319" s="5">
        <v>4.3</v>
      </c>
      <c r="AQ319" s="5">
        <v>4.7</v>
      </c>
      <c r="AR319" s="5">
        <v>1024.7</v>
      </c>
      <c r="AS319" s="5">
        <v>0</v>
      </c>
      <c r="AT319" s="5">
        <v>0</v>
      </c>
      <c r="AU319" s="5">
        <v>0</v>
      </c>
      <c r="AV319" s="5">
        <v>0</v>
      </c>
      <c r="AW319" s="5">
        <v>0</v>
      </c>
      <c r="AX319">
        <v>0.1</v>
      </c>
      <c r="AY319">
        <v>162.69999999999999</v>
      </c>
      <c r="AZ319">
        <v>-2.9</v>
      </c>
      <c r="BA319">
        <v>-2.4</v>
      </c>
      <c r="BB319" s="55">
        <v>0.21527777777777801</v>
      </c>
    </row>
    <row r="320" spans="2:54" x14ac:dyDescent="0.25">
      <c r="B320">
        <v>-1.9</v>
      </c>
      <c r="C320">
        <v>94</v>
      </c>
      <c r="D320">
        <v>-2.8</v>
      </c>
      <c r="E320">
        <v>-1.9</v>
      </c>
      <c r="F320">
        <v>2.2000000000000002</v>
      </c>
      <c r="G320">
        <v>4.3</v>
      </c>
      <c r="H320">
        <v>1025.2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0.1</v>
      </c>
      <c r="O320">
        <v>162.69999999999999</v>
      </c>
      <c r="P320">
        <v>-2.7</v>
      </c>
      <c r="Q320">
        <v>-2</v>
      </c>
      <c r="R320" s="54">
        <v>0.21597222222222201</v>
      </c>
      <c r="T320" s="93"/>
      <c r="U320" s="96"/>
      <c r="V320" s="92" t="str">
        <f t="shared" si="6"/>
        <v/>
      </c>
      <c r="W320" s="96"/>
      <c r="X320" s="93"/>
      <c r="Z320" s="5"/>
      <c r="AA320"/>
      <c r="AC320" s="375"/>
      <c r="AD320" s="54">
        <v>0.21597222222222201</v>
      </c>
      <c r="AL320" s="364">
        <v>-1.9</v>
      </c>
      <c r="AM320" s="5">
        <v>94</v>
      </c>
      <c r="AN320" s="5">
        <v>-2.8</v>
      </c>
      <c r="AO320" s="363">
        <v>-1.9</v>
      </c>
      <c r="AP320" s="5">
        <v>2.5</v>
      </c>
      <c r="AQ320" s="5">
        <v>3.6</v>
      </c>
      <c r="AR320" s="5">
        <v>1024.5</v>
      </c>
      <c r="AS320" s="5">
        <v>0</v>
      </c>
      <c r="AT320" s="5">
        <v>0</v>
      </c>
      <c r="AU320" s="5">
        <v>0</v>
      </c>
      <c r="AV320" s="5">
        <v>0</v>
      </c>
      <c r="AW320" s="5">
        <v>0</v>
      </c>
      <c r="AX320">
        <v>0.1</v>
      </c>
      <c r="AY320">
        <v>162.69999999999999</v>
      </c>
      <c r="AZ320">
        <v>-2.9</v>
      </c>
      <c r="BA320">
        <v>-2.4</v>
      </c>
      <c r="BB320" s="55">
        <v>0.21597222222222201</v>
      </c>
    </row>
    <row r="321" spans="2:54" x14ac:dyDescent="0.25">
      <c r="B321">
        <v>-1.9</v>
      </c>
      <c r="C321">
        <v>94</v>
      </c>
      <c r="D321">
        <v>-2.8</v>
      </c>
      <c r="E321">
        <v>-1.9</v>
      </c>
      <c r="F321">
        <v>2.2000000000000002</v>
      </c>
      <c r="G321">
        <v>2.5</v>
      </c>
      <c r="H321">
        <v>1025.2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0.1</v>
      </c>
      <c r="O321">
        <v>162.69999999999999</v>
      </c>
      <c r="P321">
        <v>-2.7</v>
      </c>
      <c r="Q321">
        <v>-2</v>
      </c>
      <c r="R321" s="54">
        <v>0.21666666666666701</v>
      </c>
      <c r="T321" s="93"/>
      <c r="U321" s="96"/>
      <c r="V321" s="92" t="str">
        <f t="shared" si="6"/>
        <v/>
      </c>
      <c r="W321" s="96"/>
      <c r="X321" s="93"/>
      <c r="Z321" s="5"/>
      <c r="AA321"/>
      <c r="AC321" s="375"/>
      <c r="AD321" s="54">
        <v>0.21666666666666701</v>
      </c>
      <c r="AL321" s="364">
        <v>-1.9</v>
      </c>
      <c r="AM321" s="5">
        <v>94</v>
      </c>
      <c r="AN321" s="5">
        <v>-2.8</v>
      </c>
      <c r="AO321" s="363">
        <v>-1.9</v>
      </c>
      <c r="AP321" s="5">
        <v>4</v>
      </c>
      <c r="AQ321" s="5">
        <v>4.3</v>
      </c>
      <c r="AR321" s="5">
        <v>1024.8</v>
      </c>
      <c r="AS321" s="5">
        <v>0</v>
      </c>
      <c r="AT321" s="5">
        <v>0</v>
      </c>
      <c r="AU321" s="5">
        <v>0</v>
      </c>
      <c r="AV321" s="5">
        <v>0</v>
      </c>
      <c r="AW321" s="5">
        <v>0</v>
      </c>
      <c r="AX321">
        <v>0.1</v>
      </c>
      <c r="AY321">
        <v>162.69999999999999</v>
      </c>
      <c r="AZ321">
        <v>-2.9</v>
      </c>
      <c r="BA321">
        <v>-2.4</v>
      </c>
      <c r="BB321" s="55">
        <v>0.21666666666666701</v>
      </c>
    </row>
    <row r="322" spans="2:54" x14ac:dyDescent="0.25">
      <c r="B322">
        <v>-1.9</v>
      </c>
      <c r="C322">
        <v>94</v>
      </c>
      <c r="D322">
        <v>-2.8</v>
      </c>
      <c r="E322">
        <v>-1.9</v>
      </c>
      <c r="F322">
        <v>1.8</v>
      </c>
      <c r="G322">
        <v>3.2</v>
      </c>
      <c r="H322">
        <v>1025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0.1</v>
      </c>
      <c r="O322">
        <v>162.69999999999999</v>
      </c>
      <c r="P322">
        <v>-2.8</v>
      </c>
      <c r="Q322">
        <v>-2</v>
      </c>
      <c r="R322" s="54">
        <v>0.21736111111111101</v>
      </c>
      <c r="T322" s="93"/>
      <c r="U322" s="96"/>
      <c r="V322" s="92" t="str">
        <f t="shared" si="6"/>
        <v/>
      </c>
      <c r="W322" s="96"/>
      <c r="X322" s="93"/>
      <c r="Z322" s="5"/>
      <c r="AA322"/>
      <c r="AC322" s="375"/>
      <c r="AD322" s="54">
        <v>0.21736111111111101</v>
      </c>
      <c r="AL322" s="364">
        <v>-1.9</v>
      </c>
      <c r="AM322" s="5">
        <v>94</v>
      </c>
      <c r="AN322" s="5">
        <v>-2.8</v>
      </c>
      <c r="AO322" s="363">
        <v>-1.9</v>
      </c>
      <c r="AP322" s="5">
        <v>2.5</v>
      </c>
      <c r="AQ322" s="5">
        <v>2.9</v>
      </c>
      <c r="AR322" s="5">
        <v>1024.7</v>
      </c>
      <c r="AS322" s="5">
        <v>0</v>
      </c>
      <c r="AT322" s="5">
        <v>0</v>
      </c>
      <c r="AU322" s="5">
        <v>0</v>
      </c>
      <c r="AV322" s="5">
        <v>0</v>
      </c>
      <c r="AW322" s="5">
        <v>0</v>
      </c>
      <c r="AX322">
        <v>0.1</v>
      </c>
      <c r="AY322">
        <v>162.69999999999999</v>
      </c>
      <c r="AZ322">
        <v>-2.9</v>
      </c>
      <c r="BA322">
        <v>-2.4</v>
      </c>
      <c r="BB322" s="55">
        <v>0.21736111111111101</v>
      </c>
    </row>
    <row r="323" spans="2:54" x14ac:dyDescent="0.25">
      <c r="B323">
        <v>-1.9</v>
      </c>
      <c r="C323">
        <v>94</v>
      </c>
      <c r="D323">
        <v>-2.8</v>
      </c>
      <c r="E323">
        <v>-1.9</v>
      </c>
      <c r="F323">
        <v>2.9</v>
      </c>
      <c r="G323">
        <v>3.6</v>
      </c>
      <c r="H323">
        <v>1024.9000000000001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0.1</v>
      </c>
      <c r="O323">
        <v>162.69999999999999</v>
      </c>
      <c r="P323">
        <v>-2.7</v>
      </c>
      <c r="Q323">
        <v>-2</v>
      </c>
      <c r="R323" s="54">
        <v>0.218055555555556</v>
      </c>
      <c r="T323" s="93"/>
      <c r="U323" s="96"/>
      <c r="V323" s="92" t="str">
        <f t="shared" si="6"/>
        <v/>
      </c>
      <c r="W323" s="96"/>
      <c r="X323" s="93"/>
      <c r="Z323" s="5"/>
      <c r="AA323"/>
      <c r="AC323" s="375"/>
      <c r="AD323" s="54">
        <v>0.218055555555556</v>
      </c>
      <c r="AL323" s="364">
        <v>-1.9</v>
      </c>
      <c r="AM323" s="5">
        <v>94</v>
      </c>
      <c r="AN323" s="5">
        <v>-2.8</v>
      </c>
      <c r="AO323" s="363">
        <v>-1.9</v>
      </c>
      <c r="AP323" s="5">
        <v>2.2000000000000002</v>
      </c>
      <c r="AQ323" s="5">
        <v>4</v>
      </c>
      <c r="AR323" s="5">
        <v>1024.5</v>
      </c>
      <c r="AS323" s="5">
        <v>0</v>
      </c>
      <c r="AT323" s="5">
        <v>0</v>
      </c>
      <c r="AU323" s="5">
        <v>0</v>
      </c>
      <c r="AV323" s="5">
        <v>0</v>
      </c>
      <c r="AW323" s="5">
        <v>0</v>
      </c>
      <c r="AX323">
        <v>0.1</v>
      </c>
      <c r="AY323">
        <v>162.69999999999999</v>
      </c>
      <c r="AZ323">
        <v>-2.9</v>
      </c>
      <c r="BA323">
        <v>-2.4</v>
      </c>
      <c r="BB323" s="55">
        <v>0.218055555555556</v>
      </c>
    </row>
    <row r="324" spans="2:54" x14ac:dyDescent="0.25">
      <c r="B324">
        <v>-1.9</v>
      </c>
      <c r="C324">
        <v>94</v>
      </c>
      <c r="D324">
        <v>-2.8</v>
      </c>
      <c r="E324">
        <v>-1.9</v>
      </c>
      <c r="F324">
        <v>0</v>
      </c>
      <c r="G324">
        <v>4</v>
      </c>
      <c r="H324">
        <v>1025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0.1</v>
      </c>
      <c r="O324">
        <v>162.69999999999999</v>
      </c>
      <c r="P324">
        <v>-2.8</v>
      </c>
      <c r="Q324">
        <v>-2</v>
      </c>
      <c r="R324" s="54">
        <v>0.21875</v>
      </c>
      <c r="T324" s="93"/>
      <c r="U324" s="96"/>
      <c r="V324" s="92" t="str">
        <f t="shared" si="6"/>
        <v/>
      </c>
      <c r="W324" s="96"/>
      <c r="X324" s="93"/>
      <c r="Z324" s="5"/>
      <c r="AA324"/>
      <c r="AC324" s="375"/>
      <c r="AD324" s="54">
        <v>0.21875</v>
      </c>
      <c r="AL324" s="364">
        <v>-1.9</v>
      </c>
      <c r="AM324" s="5">
        <v>94</v>
      </c>
      <c r="AN324" s="5">
        <v>-2.8</v>
      </c>
      <c r="AO324" s="363">
        <v>-1.9</v>
      </c>
      <c r="AP324" s="5">
        <v>3.2</v>
      </c>
      <c r="AQ324" s="5">
        <v>3.6</v>
      </c>
      <c r="AR324" s="5">
        <v>1024.7</v>
      </c>
      <c r="AS324" s="5">
        <v>0</v>
      </c>
      <c r="AT324" s="5">
        <v>0</v>
      </c>
      <c r="AU324" s="5">
        <v>0</v>
      </c>
      <c r="AV324" s="5">
        <v>0</v>
      </c>
      <c r="AW324" s="5">
        <v>0</v>
      </c>
      <c r="AX324">
        <v>0.1</v>
      </c>
      <c r="AY324">
        <v>162.69999999999999</v>
      </c>
      <c r="AZ324">
        <v>-2.9</v>
      </c>
      <c r="BA324">
        <v>-2.4</v>
      </c>
      <c r="BB324" s="55">
        <v>0.21875</v>
      </c>
    </row>
    <row r="325" spans="2:54" x14ac:dyDescent="0.25">
      <c r="B325">
        <v>-1.9</v>
      </c>
      <c r="C325">
        <v>94</v>
      </c>
      <c r="D325">
        <v>-2.8</v>
      </c>
      <c r="E325">
        <v>-1.9</v>
      </c>
      <c r="F325">
        <v>0</v>
      </c>
      <c r="G325">
        <v>0</v>
      </c>
      <c r="H325">
        <v>1025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0.1</v>
      </c>
      <c r="O325">
        <v>162.69999999999999</v>
      </c>
      <c r="P325">
        <v>-2.8</v>
      </c>
      <c r="Q325">
        <v>-2</v>
      </c>
      <c r="R325" s="54">
        <v>0.219444444444444</v>
      </c>
      <c r="T325" s="93"/>
      <c r="U325" s="96"/>
      <c r="V325" s="92" t="str">
        <f t="shared" si="6"/>
        <v/>
      </c>
      <c r="W325" s="96"/>
      <c r="X325" s="93"/>
      <c r="Z325" s="5"/>
      <c r="AA325"/>
      <c r="AC325" s="375"/>
      <c r="AD325" s="54">
        <v>0.219444444444444</v>
      </c>
      <c r="AL325" s="364">
        <v>-1.9</v>
      </c>
      <c r="AM325" s="5">
        <v>94</v>
      </c>
      <c r="AN325" s="5">
        <v>-2.8</v>
      </c>
      <c r="AO325" s="363">
        <v>-1.9</v>
      </c>
      <c r="AP325" s="5">
        <v>0</v>
      </c>
      <c r="AQ325" s="5">
        <v>2.2000000000000002</v>
      </c>
      <c r="AR325" s="5">
        <v>1024.7</v>
      </c>
      <c r="AS325" s="5">
        <v>0</v>
      </c>
      <c r="AT325" s="5">
        <v>0</v>
      </c>
      <c r="AU325" s="5">
        <v>0</v>
      </c>
      <c r="AV325" s="5">
        <v>0</v>
      </c>
      <c r="AW325" s="5">
        <v>0</v>
      </c>
      <c r="AX325">
        <v>0.1</v>
      </c>
      <c r="AY325">
        <v>162.69999999999999</v>
      </c>
      <c r="AZ325">
        <v>-2.9</v>
      </c>
      <c r="BA325">
        <v>-2.4</v>
      </c>
      <c r="BB325" s="55">
        <v>0.219444444444444</v>
      </c>
    </row>
    <row r="326" spans="2:54" x14ac:dyDescent="0.25">
      <c r="B326">
        <v>-1.9</v>
      </c>
      <c r="C326">
        <v>94</v>
      </c>
      <c r="D326">
        <v>-2.8</v>
      </c>
      <c r="E326">
        <v>-1.9</v>
      </c>
      <c r="F326">
        <v>2.9</v>
      </c>
      <c r="G326">
        <v>2.9</v>
      </c>
      <c r="H326">
        <v>1025.0999999999999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0.1</v>
      </c>
      <c r="O326">
        <v>162.69999999999999</v>
      </c>
      <c r="P326">
        <v>-2.8</v>
      </c>
      <c r="Q326">
        <v>-2</v>
      </c>
      <c r="R326" s="54">
        <v>0.22013888888888899</v>
      </c>
      <c r="T326" s="93"/>
      <c r="U326" s="96"/>
      <c r="V326" s="92" t="str">
        <f t="shared" si="6"/>
        <v/>
      </c>
      <c r="W326" s="96"/>
      <c r="X326" s="93"/>
      <c r="Z326" s="5"/>
      <c r="AA326"/>
      <c r="AC326" s="375"/>
      <c r="AD326" s="54">
        <v>0.22013888888888899</v>
      </c>
      <c r="AL326" s="364">
        <v>-1.9</v>
      </c>
      <c r="AM326" s="5">
        <v>94</v>
      </c>
      <c r="AN326" s="5">
        <v>-2.8</v>
      </c>
      <c r="AO326" s="363">
        <v>-1.9</v>
      </c>
      <c r="AP326" s="5">
        <v>0</v>
      </c>
      <c r="AQ326" s="5">
        <v>0</v>
      </c>
      <c r="AR326" s="5">
        <v>1024.5</v>
      </c>
      <c r="AS326" s="5">
        <v>0</v>
      </c>
      <c r="AT326" s="5">
        <v>0</v>
      </c>
      <c r="AU326" s="5">
        <v>0</v>
      </c>
      <c r="AV326" s="5">
        <v>0</v>
      </c>
      <c r="AW326" s="5">
        <v>0</v>
      </c>
      <c r="AX326">
        <v>0.1</v>
      </c>
      <c r="AY326">
        <v>162.69999999999999</v>
      </c>
      <c r="AZ326">
        <v>-2.9</v>
      </c>
      <c r="BA326">
        <v>-2.4</v>
      </c>
      <c r="BB326" s="55">
        <v>0.22013888888888899</v>
      </c>
    </row>
    <row r="327" spans="2:54" x14ac:dyDescent="0.25">
      <c r="B327">
        <v>-1.9</v>
      </c>
      <c r="C327">
        <v>94</v>
      </c>
      <c r="D327">
        <v>-2.8</v>
      </c>
      <c r="E327">
        <v>-1.9</v>
      </c>
      <c r="F327">
        <v>0</v>
      </c>
      <c r="G327">
        <v>1.8</v>
      </c>
      <c r="H327">
        <v>1025.0999999999999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0.1</v>
      </c>
      <c r="O327">
        <v>162.69999999999999</v>
      </c>
      <c r="P327">
        <v>-2.8</v>
      </c>
      <c r="Q327">
        <v>-2</v>
      </c>
      <c r="R327" s="54">
        <v>0.22083333333333299</v>
      </c>
      <c r="T327" s="93"/>
      <c r="U327" s="96"/>
      <c r="V327" s="92" t="str">
        <f t="shared" si="6"/>
        <v/>
      </c>
      <c r="W327" s="96"/>
      <c r="X327" s="93"/>
      <c r="Z327" s="5"/>
      <c r="AA327"/>
      <c r="AC327" s="375"/>
      <c r="AD327" s="54">
        <v>0.22083333333333299</v>
      </c>
      <c r="AL327" s="364">
        <v>-1.9</v>
      </c>
      <c r="AM327" s="5">
        <v>94</v>
      </c>
      <c r="AN327" s="5">
        <v>-2.8</v>
      </c>
      <c r="AO327" s="363">
        <v>-1.9</v>
      </c>
      <c r="AP327" s="5">
        <v>2.5</v>
      </c>
      <c r="AQ327" s="5">
        <v>2.9</v>
      </c>
      <c r="AR327" s="5">
        <v>1024.7</v>
      </c>
      <c r="AS327" s="5">
        <v>0</v>
      </c>
      <c r="AT327" s="5">
        <v>0</v>
      </c>
      <c r="AU327" s="5">
        <v>0</v>
      </c>
      <c r="AV327" s="5">
        <v>0</v>
      </c>
      <c r="AW327" s="5">
        <v>0</v>
      </c>
      <c r="AX327">
        <v>0.1</v>
      </c>
      <c r="AY327">
        <v>162.69999999999999</v>
      </c>
      <c r="AZ327">
        <v>-3</v>
      </c>
      <c r="BA327">
        <v>-2.4</v>
      </c>
      <c r="BB327" s="55">
        <v>0.22083333333333299</v>
      </c>
    </row>
    <row r="328" spans="2:54" x14ac:dyDescent="0.25">
      <c r="B328">
        <v>-1.9</v>
      </c>
      <c r="C328">
        <v>94</v>
      </c>
      <c r="D328">
        <v>-2.8</v>
      </c>
      <c r="E328">
        <v>-1.9</v>
      </c>
      <c r="F328">
        <v>2.2000000000000002</v>
      </c>
      <c r="G328">
        <v>2.5</v>
      </c>
      <c r="H328">
        <v>1025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0.1</v>
      </c>
      <c r="O328">
        <v>162.69999999999999</v>
      </c>
      <c r="P328">
        <v>-2.8</v>
      </c>
      <c r="Q328">
        <v>-2</v>
      </c>
      <c r="R328" s="54">
        <v>0.22152777777777799</v>
      </c>
      <c r="T328" s="93"/>
      <c r="U328" s="96"/>
      <c r="V328" s="92" t="str">
        <f t="shared" si="6"/>
        <v/>
      </c>
      <c r="W328" s="96"/>
      <c r="X328" s="93"/>
      <c r="Z328" s="5"/>
      <c r="AA328"/>
      <c r="AC328" s="375"/>
      <c r="AD328" s="54">
        <v>0.22152777777777799</v>
      </c>
      <c r="AL328" s="364">
        <v>-1.9</v>
      </c>
      <c r="AM328" s="5">
        <v>94</v>
      </c>
      <c r="AN328" s="5">
        <v>-2.8</v>
      </c>
      <c r="AO328" s="363">
        <v>-1.9</v>
      </c>
      <c r="AP328" s="5">
        <v>4.3</v>
      </c>
      <c r="AQ328" s="5">
        <v>4.3</v>
      </c>
      <c r="AR328" s="5">
        <v>1024.8</v>
      </c>
      <c r="AS328" s="5">
        <v>0</v>
      </c>
      <c r="AT328" s="5">
        <v>0</v>
      </c>
      <c r="AU328" s="5">
        <v>0</v>
      </c>
      <c r="AV328" s="5">
        <v>0</v>
      </c>
      <c r="AW328" s="5">
        <v>0</v>
      </c>
      <c r="AX328">
        <v>0.1</v>
      </c>
      <c r="AY328">
        <v>162.69999999999999</v>
      </c>
      <c r="AZ328">
        <v>-3</v>
      </c>
      <c r="BA328">
        <v>-2.4</v>
      </c>
      <c r="BB328" s="55">
        <v>0.22152777777777799</v>
      </c>
    </row>
    <row r="329" spans="2:54" x14ac:dyDescent="0.25">
      <c r="B329">
        <v>-1.9</v>
      </c>
      <c r="C329">
        <v>94</v>
      </c>
      <c r="D329">
        <v>-2.8</v>
      </c>
      <c r="E329">
        <v>-1.9</v>
      </c>
      <c r="F329">
        <v>0</v>
      </c>
      <c r="G329">
        <v>1.8</v>
      </c>
      <c r="H329">
        <v>1025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0.1</v>
      </c>
      <c r="O329">
        <v>162.69999999999999</v>
      </c>
      <c r="P329">
        <v>-2.8</v>
      </c>
      <c r="Q329">
        <v>-2</v>
      </c>
      <c r="R329" s="54">
        <v>0.22222222222222199</v>
      </c>
      <c r="T329" s="93"/>
      <c r="U329" s="96"/>
      <c r="V329" s="92" t="str">
        <f t="shared" si="6"/>
        <v/>
      </c>
      <c r="W329" s="96"/>
      <c r="X329" s="93"/>
      <c r="Z329" s="5"/>
      <c r="AA329"/>
      <c r="AC329" s="375"/>
      <c r="AD329" s="54">
        <v>0.22222222222222199</v>
      </c>
      <c r="AL329" s="364">
        <v>-1.9</v>
      </c>
      <c r="AM329" s="5">
        <v>94</v>
      </c>
      <c r="AN329" s="5">
        <v>-2.8</v>
      </c>
      <c r="AO329" s="363">
        <v>-1.9</v>
      </c>
      <c r="AP329" s="5">
        <v>3.2</v>
      </c>
      <c r="AQ329" s="5">
        <v>4.3</v>
      </c>
      <c r="AR329" s="5">
        <v>1024.7</v>
      </c>
      <c r="AS329" s="5">
        <v>0</v>
      </c>
      <c r="AT329" s="5">
        <v>0</v>
      </c>
      <c r="AU329" s="5">
        <v>0</v>
      </c>
      <c r="AV329" s="5">
        <v>0</v>
      </c>
      <c r="AW329" s="5">
        <v>0</v>
      </c>
      <c r="AX329">
        <v>0.1</v>
      </c>
      <c r="AY329">
        <v>162.69999999999999</v>
      </c>
      <c r="AZ329">
        <v>-3</v>
      </c>
      <c r="BA329">
        <v>-2.5</v>
      </c>
      <c r="BB329" s="55">
        <v>0.22222222222222199</v>
      </c>
    </row>
    <row r="330" spans="2:54" x14ac:dyDescent="0.25">
      <c r="B330">
        <v>-1.9</v>
      </c>
      <c r="C330">
        <v>94</v>
      </c>
      <c r="D330">
        <v>-2.8</v>
      </c>
      <c r="E330">
        <v>-1.9</v>
      </c>
      <c r="F330">
        <v>2.5</v>
      </c>
      <c r="G330">
        <v>3.2</v>
      </c>
      <c r="H330">
        <v>1024.9000000000001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0.1</v>
      </c>
      <c r="O330">
        <v>162.69999999999999</v>
      </c>
      <c r="P330">
        <v>-2.8</v>
      </c>
      <c r="Q330">
        <v>-2</v>
      </c>
      <c r="R330" s="54">
        <v>0.22291666666666701</v>
      </c>
      <c r="T330" s="93"/>
      <c r="U330" s="96"/>
      <c r="V330" s="92" t="str">
        <f t="shared" si="6"/>
        <v/>
      </c>
      <c r="W330" s="96"/>
      <c r="X330" s="93"/>
      <c r="Z330" s="5"/>
      <c r="AA330"/>
      <c r="AC330" s="375"/>
      <c r="AD330" s="54">
        <v>0.22291666666666701</v>
      </c>
      <c r="AL330" s="364">
        <v>-1.9</v>
      </c>
      <c r="AM330" s="5">
        <v>94</v>
      </c>
      <c r="AN330" s="5">
        <v>-2.8</v>
      </c>
      <c r="AO330" s="363">
        <v>-1.9</v>
      </c>
      <c r="AP330" s="5">
        <v>2.5</v>
      </c>
      <c r="AQ330" s="5">
        <v>5.4</v>
      </c>
      <c r="AR330" s="5">
        <v>1024.7</v>
      </c>
      <c r="AS330" s="5">
        <v>0</v>
      </c>
      <c r="AT330" s="5">
        <v>0</v>
      </c>
      <c r="AU330" s="5">
        <v>0</v>
      </c>
      <c r="AV330" s="5">
        <v>0</v>
      </c>
      <c r="AW330" s="5">
        <v>0</v>
      </c>
      <c r="AX330">
        <v>0.1</v>
      </c>
      <c r="AY330">
        <v>162.69999999999999</v>
      </c>
      <c r="AZ330">
        <v>-3</v>
      </c>
      <c r="BA330">
        <v>-2.5</v>
      </c>
      <c r="BB330" s="55">
        <v>0.22291666666666701</v>
      </c>
    </row>
    <row r="331" spans="2:54" x14ac:dyDescent="0.25">
      <c r="B331">
        <v>-1.9</v>
      </c>
      <c r="C331">
        <v>94</v>
      </c>
      <c r="D331">
        <v>-2.8</v>
      </c>
      <c r="E331">
        <v>-1.9</v>
      </c>
      <c r="F331">
        <v>2.2000000000000002</v>
      </c>
      <c r="G331">
        <v>2.5</v>
      </c>
      <c r="H331">
        <v>1025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0.1</v>
      </c>
      <c r="O331">
        <v>162.69999999999999</v>
      </c>
      <c r="P331">
        <v>-2.8</v>
      </c>
      <c r="Q331">
        <v>-2</v>
      </c>
      <c r="R331" s="54">
        <v>0.22361111111111101</v>
      </c>
      <c r="T331" s="93"/>
      <c r="U331" s="96"/>
      <c r="V331" s="92" t="str">
        <f t="shared" ref="V331:V394" si="7">IF($K331&gt;0,1,"")</f>
        <v/>
      </c>
      <c r="W331" s="96"/>
      <c r="X331" s="93"/>
      <c r="Z331" s="5"/>
      <c r="AA331"/>
      <c r="AC331" s="375"/>
      <c r="AD331" s="54">
        <v>0.22361111111111101</v>
      </c>
      <c r="AL331" s="364">
        <v>-1.9</v>
      </c>
      <c r="AM331" s="5">
        <v>94</v>
      </c>
      <c r="AN331" s="5">
        <v>-2.8</v>
      </c>
      <c r="AO331" s="363">
        <v>-1.9</v>
      </c>
      <c r="AP331" s="5">
        <v>2.9</v>
      </c>
      <c r="AQ331" s="5">
        <v>4</v>
      </c>
      <c r="AR331" s="5">
        <v>1024.8</v>
      </c>
      <c r="AS331" s="5">
        <v>0</v>
      </c>
      <c r="AT331" s="5">
        <v>0</v>
      </c>
      <c r="AU331" s="5">
        <v>0</v>
      </c>
      <c r="AV331" s="5">
        <v>0</v>
      </c>
      <c r="AW331" s="5">
        <v>0</v>
      </c>
      <c r="AX331">
        <v>0.1</v>
      </c>
      <c r="AY331">
        <v>162.69999999999999</v>
      </c>
      <c r="AZ331">
        <v>-3</v>
      </c>
      <c r="BA331">
        <v>-2.5</v>
      </c>
      <c r="BB331" s="55">
        <v>0.22361111111111101</v>
      </c>
    </row>
    <row r="332" spans="2:54" x14ac:dyDescent="0.25">
      <c r="B332">
        <v>-1.9</v>
      </c>
      <c r="C332">
        <v>94</v>
      </c>
      <c r="D332">
        <v>-2.8</v>
      </c>
      <c r="E332">
        <v>-1.9</v>
      </c>
      <c r="F332">
        <v>0</v>
      </c>
      <c r="G332">
        <v>2.9</v>
      </c>
      <c r="H332">
        <v>1024.8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0.1</v>
      </c>
      <c r="O332">
        <v>162.69999999999999</v>
      </c>
      <c r="P332">
        <v>-2.8</v>
      </c>
      <c r="Q332">
        <v>-2</v>
      </c>
      <c r="R332" s="54">
        <v>0.22430555555555601</v>
      </c>
      <c r="T332" s="93"/>
      <c r="U332" s="96"/>
      <c r="V332" s="92" t="str">
        <f t="shared" si="7"/>
        <v/>
      </c>
      <c r="W332" s="96"/>
      <c r="X332" s="93"/>
      <c r="Z332" s="5"/>
      <c r="AA332"/>
      <c r="AC332" s="375"/>
      <c r="AD332" s="54">
        <v>0.22430555555555601</v>
      </c>
      <c r="AL332" s="364">
        <v>-1.9</v>
      </c>
      <c r="AM332" s="5">
        <v>94</v>
      </c>
      <c r="AN332" s="5">
        <v>-2.8</v>
      </c>
      <c r="AO332" s="363">
        <v>-1.9</v>
      </c>
      <c r="AP332" s="5">
        <v>3.6</v>
      </c>
      <c r="AQ332" s="5">
        <v>4.3</v>
      </c>
      <c r="AR332" s="5">
        <v>1024.9000000000001</v>
      </c>
      <c r="AS332" s="5">
        <v>0</v>
      </c>
      <c r="AT332" s="5">
        <v>0</v>
      </c>
      <c r="AU332" s="5">
        <v>0</v>
      </c>
      <c r="AV332" s="5">
        <v>0</v>
      </c>
      <c r="AW332" s="5">
        <v>0</v>
      </c>
      <c r="AX332">
        <v>0.1</v>
      </c>
      <c r="AY332">
        <v>162.69999999999999</v>
      </c>
      <c r="AZ332">
        <v>-3</v>
      </c>
      <c r="BA332">
        <v>-2.5</v>
      </c>
      <c r="BB332" s="55">
        <v>0.22430555555555601</v>
      </c>
    </row>
    <row r="333" spans="2:54" x14ac:dyDescent="0.25">
      <c r="B333">
        <v>-2</v>
      </c>
      <c r="C333">
        <v>94</v>
      </c>
      <c r="D333">
        <v>-2.9</v>
      </c>
      <c r="E333">
        <v>-2</v>
      </c>
      <c r="F333">
        <v>2.9</v>
      </c>
      <c r="G333">
        <v>2.9</v>
      </c>
      <c r="H333">
        <v>1025.2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0.1</v>
      </c>
      <c r="O333">
        <v>162.69999999999999</v>
      </c>
      <c r="P333">
        <v>-2.8</v>
      </c>
      <c r="Q333">
        <v>-2.1</v>
      </c>
      <c r="R333" s="54">
        <v>0.22500000000000001</v>
      </c>
      <c r="T333" s="93"/>
      <c r="U333" s="96"/>
      <c r="V333" s="92" t="str">
        <f t="shared" si="7"/>
        <v/>
      </c>
      <c r="W333" s="96"/>
      <c r="X333" s="93"/>
      <c r="Z333" s="5"/>
      <c r="AA333"/>
      <c r="AC333" s="375"/>
      <c r="AD333" s="54">
        <v>0.22500000000000001</v>
      </c>
      <c r="AL333" s="364">
        <v>-2</v>
      </c>
      <c r="AM333" s="5">
        <v>94</v>
      </c>
      <c r="AN333" s="5">
        <v>-2.9</v>
      </c>
      <c r="AO333" s="363">
        <v>-2</v>
      </c>
      <c r="AP333" s="5">
        <v>4.3</v>
      </c>
      <c r="AQ333" s="5">
        <v>4.3</v>
      </c>
      <c r="AR333" s="5">
        <v>1024.7</v>
      </c>
      <c r="AS333" s="5">
        <v>0</v>
      </c>
      <c r="AT333" s="5">
        <v>0</v>
      </c>
      <c r="AU333" s="5">
        <v>0</v>
      </c>
      <c r="AV333" s="5">
        <v>0</v>
      </c>
      <c r="AW333" s="5">
        <v>0</v>
      </c>
      <c r="AX333">
        <v>0.1</v>
      </c>
      <c r="AY333">
        <v>162.69999999999999</v>
      </c>
      <c r="AZ333">
        <v>-3</v>
      </c>
      <c r="BA333">
        <v>-2.5</v>
      </c>
      <c r="BB333" s="55">
        <v>0.22500000000000001</v>
      </c>
    </row>
    <row r="334" spans="2:54" x14ac:dyDescent="0.25">
      <c r="B334">
        <v>-2</v>
      </c>
      <c r="C334">
        <v>94</v>
      </c>
      <c r="D334">
        <v>-2.9</v>
      </c>
      <c r="E334">
        <v>-2</v>
      </c>
      <c r="F334">
        <v>3.2</v>
      </c>
      <c r="G334">
        <v>3.2</v>
      </c>
      <c r="H334">
        <v>1024.8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0.1</v>
      </c>
      <c r="O334">
        <v>162.69999999999999</v>
      </c>
      <c r="P334">
        <v>-2.8</v>
      </c>
      <c r="Q334">
        <v>-2.1</v>
      </c>
      <c r="R334" s="54">
        <v>0.225694444444444</v>
      </c>
      <c r="T334" s="93"/>
      <c r="U334" s="96"/>
      <c r="V334" s="92" t="str">
        <f t="shared" si="7"/>
        <v/>
      </c>
      <c r="W334" s="96"/>
      <c r="X334" s="93"/>
      <c r="Z334" s="5"/>
      <c r="AA334"/>
      <c r="AC334" s="375"/>
      <c r="AD334" s="54">
        <v>0.225694444444444</v>
      </c>
      <c r="AL334" s="364">
        <v>-2</v>
      </c>
      <c r="AM334" s="5">
        <v>94</v>
      </c>
      <c r="AN334" s="5">
        <v>-2.9</v>
      </c>
      <c r="AO334" s="363">
        <v>-2</v>
      </c>
      <c r="AP334" s="5">
        <v>3.2</v>
      </c>
      <c r="AQ334" s="5">
        <v>3.6</v>
      </c>
      <c r="AR334" s="5">
        <v>1024.9000000000001</v>
      </c>
      <c r="AS334" s="5">
        <v>0</v>
      </c>
      <c r="AT334" s="5">
        <v>0</v>
      </c>
      <c r="AU334" s="5">
        <v>0</v>
      </c>
      <c r="AV334" s="5">
        <v>0</v>
      </c>
      <c r="AW334" s="5">
        <v>0</v>
      </c>
      <c r="AX334">
        <v>0.1</v>
      </c>
      <c r="AY334">
        <v>162.69999999999999</v>
      </c>
      <c r="AZ334">
        <v>-3</v>
      </c>
      <c r="BA334">
        <v>-2.5</v>
      </c>
      <c r="BB334" s="55">
        <v>0.225694444444444</v>
      </c>
    </row>
    <row r="335" spans="2:54" x14ac:dyDescent="0.25">
      <c r="B335">
        <v>-2</v>
      </c>
      <c r="C335">
        <v>94</v>
      </c>
      <c r="D335">
        <v>-2.9</v>
      </c>
      <c r="E335">
        <v>-2</v>
      </c>
      <c r="F335">
        <v>0</v>
      </c>
      <c r="G335">
        <v>3.2</v>
      </c>
      <c r="H335">
        <v>1025.0999999999999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0.1</v>
      </c>
      <c r="O335">
        <v>162.69999999999999</v>
      </c>
      <c r="P335">
        <v>-2.8</v>
      </c>
      <c r="Q335">
        <v>-2.1</v>
      </c>
      <c r="R335" s="54">
        <v>0.226388888888889</v>
      </c>
      <c r="T335" s="93"/>
      <c r="U335" s="96"/>
      <c r="V335" s="92" t="str">
        <f t="shared" si="7"/>
        <v/>
      </c>
      <c r="W335" s="96"/>
      <c r="X335" s="93"/>
      <c r="Z335" s="5"/>
      <c r="AA335"/>
      <c r="AC335" s="375"/>
      <c r="AD335" s="54">
        <v>0.226388888888889</v>
      </c>
      <c r="AL335" s="364">
        <v>-2</v>
      </c>
      <c r="AM335" s="5">
        <v>94</v>
      </c>
      <c r="AN335" s="5">
        <v>-2.9</v>
      </c>
      <c r="AO335" s="363">
        <v>-2</v>
      </c>
      <c r="AP335" s="5">
        <v>1.8</v>
      </c>
      <c r="AQ335" s="5">
        <v>2.5</v>
      </c>
      <c r="AR335" s="5">
        <v>1024.8</v>
      </c>
      <c r="AS335" s="5">
        <v>0</v>
      </c>
      <c r="AT335" s="5">
        <v>0</v>
      </c>
      <c r="AU335" s="5">
        <v>0</v>
      </c>
      <c r="AV335" s="5">
        <v>0</v>
      </c>
      <c r="AW335" s="5">
        <v>0</v>
      </c>
      <c r="AX335">
        <v>0.1</v>
      </c>
      <c r="AY335">
        <v>162.69999999999999</v>
      </c>
      <c r="AZ335">
        <v>-3.1</v>
      </c>
      <c r="BA335">
        <v>-2.5</v>
      </c>
      <c r="BB335" s="55">
        <v>0.226388888888889</v>
      </c>
    </row>
    <row r="336" spans="2:54" x14ac:dyDescent="0.25">
      <c r="B336">
        <v>-2</v>
      </c>
      <c r="C336">
        <v>94</v>
      </c>
      <c r="D336">
        <v>-2.9</v>
      </c>
      <c r="E336">
        <v>-2</v>
      </c>
      <c r="F336">
        <v>0</v>
      </c>
      <c r="G336">
        <v>2.2000000000000002</v>
      </c>
      <c r="H336">
        <v>1025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0.1</v>
      </c>
      <c r="O336">
        <v>162.69999999999999</v>
      </c>
      <c r="P336">
        <v>-2.8</v>
      </c>
      <c r="Q336">
        <v>-2.1</v>
      </c>
      <c r="R336" s="54">
        <v>0.227083333333333</v>
      </c>
      <c r="T336" s="93"/>
      <c r="U336" s="96"/>
      <c r="V336" s="92" t="str">
        <f t="shared" si="7"/>
        <v/>
      </c>
      <c r="W336" s="96"/>
      <c r="X336" s="93"/>
      <c r="Z336" s="5"/>
      <c r="AA336"/>
      <c r="AC336" s="375"/>
      <c r="AD336" s="54">
        <v>0.227083333333333</v>
      </c>
      <c r="AL336" s="364">
        <v>-2</v>
      </c>
      <c r="AM336" s="5">
        <v>94</v>
      </c>
      <c r="AN336" s="5">
        <v>-2.9</v>
      </c>
      <c r="AO336" s="363">
        <v>-2</v>
      </c>
      <c r="AP336" s="5">
        <v>1.8</v>
      </c>
      <c r="AQ336" s="5">
        <v>3.2</v>
      </c>
      <c r="AR336" s="5">
        <v>1024.9000000000001</v>
      </c>
      <c r="AS336" s="5">
        <v>0</v>
      </c>
      <c r="AT336" s="5">
        <v>0</v>
      </c>
      <c r="AU336" s="5">
        <v>0</v>
      </c>
      <c r="AV336" s="5">
        <v>0</v>
      </c>
      <c r="AW336" s="5">
        <v>0</v>
      </c>
      <c r="AX336">
        <v>0.1</v>
      </c>
      <c r="AY336">
        <v>162.69999999999999</v>
      </c>
      <c r="AZ336">
        <v>-3</v>
      </c>
      <c r="BA336">
        <v>-2.5</v>
      </c>
      <c r="BB336" s="55">
        <v>0.227083333333333</v>
      </c>
    </row>
    <row r="337" spans="2:54" x14ac:dyDescent="0.25">
      <c r="B337">
        <v>-2</v>
      </c>
      <c r="C337">
        <v>94</v>
      </c>
      <c r="D337">
        <v>-2.9</v>
      </c>
      <c r="E337">
        <v>-2</v>
      </c>
      <c r="F337">
        <v>0</v>
      </c>
      <c r="G337">
        <v>1.8</v>
      </c>
      <c r="H337">
        <v>1025.0999999999999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0.1</v>
      </c>
      <c r="O337">
        <v>162.69999999999999</v>
      </c>
      <c r="P337">
        <v>-2.7</v>
      </c>
      <c r="Q337">
        <v>-2.1</v>
      </c>
      <c r="R337" s="54">
        <v>0.227777777777778</v>
      </c>
      <c r="T337" s="93"/>
      <c r="U337" s="96"/>
      <c r="V337" s="92" t="str">
        <f t="shared" si="7"/>
        <v/>
      </c>
      <c r="W337" s="96"/>
      <c r="X337" s="93"/>
      <c r="Z337" s="5"/>
      <c r="AA337"/>
      <c r="AC337" s="375"/>
      <c r="AD337" s="54">
        <v>0.227777777777778</v>
      </c>
      <c r="AL337" s="364">
        <v>-2</v>
      </c>
      <c r="AM337" s="5">
        <v>94</v>
      </c>
      <c r="AN337" s="5">
        <v>-2.9</v>
      </c>
      <c r="AO337" s="363">
        <v>-2</v>
      </c>
      <c r="AP337" s="5">
        <v>2.2000000000000002</v>
      </c>
      <c r="AQ337" s="5">
        <v>2.9</v>
      </c>
      <c r="AR337" s="5">
        <v>1025</v>
      </c>
      <c r="AS337" s="5">
        <v>0</v>
      </c>
      <c r="AT337" s="5">
        <v>0</v>
      </c>
      <c r="AU337" s="5">
        <v>0</v>
      </c>
      <c r="AV337" s="5">
        <v>0</v>
      </c>
      <c r="AW337" s="5">
        <v>0</v>
      </c>
      <c r="AX337">
        <v>0.1</v>
      </c>
      <c r="AY337">
        <v>162.69999999999999</v>
      </c>
      <c r="AZ337">
        <v>-3.1</v>
      </c>
      <c r="BA337">
        <v>-2.6</v>
      </c>
      <c r="BB337" s="55">
        <v>0.227777777777778</v>
      </c>
    </row>
    <row r="338" spans="2:54" x14ac:dyDescent="0.25">
      <c r="B338">
        <v>-2</v>
      </c>
      <c r="C338">
        <v>94</v>
      </c>
      <c r="D338">
        <v>-2.9</v>
      </c>
      <c r="E338">
        <v>-2</v>
      </c>
      <c r="F338">
        <v>0</v>
      </c>
      <c r="G338">
        <v>1.8</v>
      </c>
      <c r="H338">
        <v>1025.2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0.1</v>
      </c>
      <c r="O338">
        <v>162.69999999999999</v>
      </c>
      <c r="P338">
        <v>-2.6</v>
      </c>
      <c r="Q338">
        <v>-2.1</v>
      </c>
      <c r="R338" s="54">
        <v>0.22847222222222199</v>
      </c>
      <c r="T338" s="93"/>
      <c r="U338" s="96"/>
      <c r="V338" s="92" t="str">
        <f t="shared" si="7"/>
        <v/>
      </c>
      <c r="W338" s="96"/>
      <c r="X338" s="93"/>
      <c r="Z338" s="5"/>
      <c r="AA338"/>
      <c r="AC338" s="375"/>
      <c r="AD338" s="54">
        <v>0.22847222222222199</v>
      </c>
      <c r="AL338" s="364">
        <v>-2</v>
      </c>
      <c r="AM338" s="5">
        <v>94</v>
      </c>
      <c r="AN338" s="5">
        <v>-2.9</v>
      </c>
      <c r="AO338" s="363">
        <v>-2</v>
      </c>
      <c r="AP338" s="5">
        <v>2.5</v>
      </c>
      <c r="AQ338" s="5">
        <v>3.6</v>
      </c>
      <c r="AR338" s="5">
        <v>1025</v>
      </c>
      <c r="AS338" s="5">
        <v>0</v>
      </c>
      <c r="AT338" s="5">
        <v>0</v>
      </c>
      <c r="AU338" s="5">
        <v>0</v>
      </c>
      <c r="AV338" s="5">
        <v>0</v>
      </c>
      <c r="AW338" s="5">
        <v>0</v>
      </c>
      <c r="AX338">
        <v>0.1</v>
      </c>
      <c r="AY338">
        <v>162.69999999999999</v>
      </c>
      <c r="AZ338">
        <v>-3.1</v>
      </c>
      <c r="BA338">
        <v>-2.5</v>
      </c>
      <c r="BB338" s="55">
        <v>0.22847222222222199</v>
      </c>
    </row>
    <row r="339" spans="2:54" x14ac:dyDescent="0.25">
      <c r="B339">
        <v>-2</v>
      </c>
      <c r="C339">
        <v>94</v>
      </c>
      <c r="D339">
        <v>-2.9</v>
      </c>
      <c r="E339">
        <v>-2</v>
      </c>
      <c r="F339">
        <v>1.8</v>
      </c>
      <c r="G339">
        <v>2.5</v>
      </c>
      <c r="H339">
        <v>1025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0.1</v>
      </c>
      <c r="O339">
        <v>162.69999999999999</v>
      </c>
      <c r="P339">
        <v>-2.6</v>
      </c>
      <c r="Q339">
        <v>-2.1</v>
      </c>
      <c r="R339" s="54">
        <v>0.22916666666666699</v>
      </c>
      <c r="T339" s="93"/>
      <c r="U339" s="96"/>
      <c r="V339" s="92" t="str">
        <f t="shared" si="7"/>
        <v/>
      </c>
      <c r="W339" s="96"/>
      <c r="X339" s="93"/>
      <c r="Z339" s="5"/>
      <c r="AA339"/>
      <c r="AC339" s="375"/>
      <c r="AD339" s="54">
        <v>0.22916666666666699</v>
      </c>
      <c r="AL339" s="364">
        <v>-2</v>
      </c>
      <c r="AM339" s="5">
        <v>94</v>
      </c>
      <c r="AN339" s="5">
        <v>-2.9</v>
      </c>
      <c r="AO339" s="363">
        <v>-2</v>
      </c>
      <c r="AP339" s="5">
        <v>2.2000000000000002</v>
      </c>
      <c r="AQ339" s="5">
        <v>3.6</v>
      </c>
      <c r="AR339" s="5">
        <v>1024.8</v>
      </c>
      <c r="AS339" s="5">
        <v>0</v>
      </c>
      <c r="AT339" s="5">
        <v>0</v>
      </c>
      <c r="AU339" s="5">
        <v>0</v>
      </c>
      <c r="AV339" s="5">
        <v>0</v>
      </c>
      <c r="AW339" s="5">
        <v>0</v>
      </c>
      <c r="AX339">
        <v>0.1</v>
      </c>
      <c r="AY339">
        <v>162.69999999999999</v>
      </c>
      <c r="AZ339">
        <v>-3.1</v>
      </c>
      <c r="BA339">
        <v>-2.6</v>
      </c>
      <c r="BB339" s="55">
        <v>0.22916666666666699</v>
      </c>
    </row>
    <row r="340" spans="2:54" x14ac:dyDescent="0.25">
      <c r="B340">
        <v>-2</v>
      </c>
      <c r="C340">
        <v>94</v>
      </c>
      <c r="D340">
        <v>-2.9</v>
      </c>
      <c r="E340">
        <v>-2</v>
      </c>
      <c r="F340">
        <v>2.2000000000000002</v>
      </c>
      <c r="G340">
        <v>2.9</v>
      </c>
      <c r="H340">
        <v>1025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0.1</v>
      </c>
      <c r="O340">
        <v>162.69999999999999</v>
      </c>
      <c r="P340">
        <v>-2.6</v>
      </c>
      <c r="Q340">
        <v>-2.1</v>
      </c>
      <c r="R340" s="54">
        <v>0.22986111111111099</v>
      </c>
      <c r="T340" s="93"/>
      <c r="U340" s="96"/>
      <c r="V340" s="92" t="str">
        <f t="shared" si="7"/>
        <v/>
      </c>
      <c r="W340" s="96"/>
      <c r="X340" s="93"/>
      <c r="Z340" s="5"/>
      <c r="AA340"/>
      <c r="AC340" s="375"/>
      <c r="AD340" s="54">
        <v>0.22986111111111099</v>
      </c>
      <c r="AL340" s="364">
        <v>-2</v>
      </c>
      <c r="AM340" s="5">
        <v>94</v>
      </c>
      <c r="AN340" s="5">
        <v>-2.9</v>
      </c>
      <c r="AO340" s="363">
        <v>-2</v>
      </c>
      <c r="AP340" s="5">
        <v>0</v>
      </c>
      <c r="AQ340" s="5">
        <v>2.9</v>
      </c>
      <c r="AR340" s="5">
        <v>1024.9000000000001</v>
      </c>
      <c r="AS340" s="5">
        <v>0</v>
      </c>
      <c r="AT340" s="5">
        <v>0</v>
      </c>
      <c r="AU340" s="5">
        <v>0</v>
      </c>
      <c r="AV340" s="5">
        <v>0</v>
      </c>
      <c r="AW340" s="5">
        <v>0</v>
      </c>
      <c r="AX340">
        <v>0.1</v>
      </c>
      <c r="AY340">
        <v>162.69999999999999</v>
      </c>
      <c r="AZ340">
        <v>-3.1</v>
      </c>
      <c r="BA340">
        <v>-2.6</v>
      </c>
      <c r="BB340" s="55">
        <v>0.22986111111111099</v>
      </c>
    </row>
    <row r="341" spans="2:54" x14ac:dyDescent="0.25">
      <c r="B341">
        <v>-2</v>
      </c>
      <c r="C341">
        <v>94</v>
      </c>
      <c r="D341">
        <v>-2.9</v>
      </c>
      <c r="E341">
        <v>-2</v>
      </c>
      <c r="F341">
        <v>1.8</v>
      </c>
      <c r="G341">
        <v>2.5</v>
      </c>
      <c r="H341">
        <v>1024.9000000000001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0.1</v>
      </c>
      <c r="O341">
        <v>162.69999999999999</v>
      </c>
      <c r="P341">
        <v>-2.5</v>
      </c>
      <c r="Q341">
        <v>-2.1</v>
      </c>
      <c r="R341" s="54">
        <v>0.23055555555555601</v>
      </c>
      <c r="T341" s="93"/>
      <c r="U341" s="96"/>
      <c r="V341" s="92" t="str">
        <f t="shared" si="7"/>
        <v/>
      </c>
      <c r="W341" s="96"/>
      <c r="X341" s="93"/>
      <c r="Z341" s="5"/>
      <c r="AA341"/>
      <c r="AC341" s="375"/>
      <c r="AD341" s="54">
        <v>0.23055555555555601</v>
      </c>
      <c r="AL341" s="364">
        <v>-2</v>
      </c>
      <c r="AM341" s="5">
        <v>94</v>
      </c>
      <c r="AN341" s="5">
        <v>-2.9</v>
      </c>
      <c r="AO341" s="363">
        <v>-2</v>
      </c>
      <c r="AP341" s="5">
        <v>2.9</v>
      </c>
      <c r="AQ341" s="5">
        <v>2.9</v>
      </c>
      <c r="AR341" s="5">
        <v>1025</v>
      </c>
      <c r="AS341" s="5">
        <v>0</v>
      </c>
      <c r="AT341" s="5">
        <v>0</v>
      </c>
      <c r="AU341" s="5">
        <v>0</v>
      </c>
      <c r="AV341" s="5">
        <v>0</v>
      </c>
      <c r="AW341" s="5">
        <v>0</v>
      </c>
      <c r="AX341">
        <v>0.1</v>
      </c>
      <c r="AY341">
        <v>162.69999999999999</v>
      </c>
      <c r="AZ341">
        <v>-3.1</v>
      </c>
      <c r="BA341">
        <v>-2.6</v>
      </c>
      <c r="BB341" s="55">
        <v>0.23055555555555601</v>
      </c>
    </row>
    <row r="342" spans="2:54" x14ac:dyDescent="0.25">
      <c r="B342">
        <v>-2</v>
      </c>
      <c r="C342">
        <v>94</v>
      </c>
      <c r="D342">
        <v>-2.9</v>
      </c>
      <c r="E342">
        <v>-2</v>
      </c>
      <c r="F342">
        <v>0</v>
      </c>
      <c r="G342">
        <v>0</v>
      </c>
      <c r="H342">
        <v>1025.0999999999999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0.1</v>
      </c>
      <c r="O342">
        <v>162.69999999999999</v>
      </c>
      <c r="P342">
        <v>-2.5</v>
      </c>
      <c r="Q342">
        <v>-2.1</v>
      </c>
      <c r="R342" s="54">
        <v>0.23125000000000001</v>
      </c>
      <c r="T342" s="93"/>
      <c r="U342" s="96"/>
      <c r="V342" s="92" t="str">
        <f t="shared" si="7"/>
        <v/>
      </c>
      <c r="W342" s="96"/>
      <c r="X342" s="93"/>
      <c r="Z342" s="5"/>
      <c r="AA342"/>
      <c r="AC342" s="375"/>
      <c r="AD342" s="54">
        <v>0.23125000000000001</v>
      </c>
      <c r="AL342" s="364">
        <v>-2</v>
      </c>
      <c r="AM342" s="5">
        <v>94</v>
      </c>
      <c r="AN342" s="5">
        <v>-2.9</v>
      </c>
      <c r="AO342" s="363">
        <v>-2</v>
      </c>
      <c r="AP342" s="5">
        <v>0</v>
      </c>
      <c r="AQ342" s="5">
        <v>3.2</v>
      </c>
      <c r="AR342" s="5">
        <v>1025</v>
      </c>
      <c r="AS342" s="5">
        <v>0</v>
      </c>
      <c r="AT342" s="5">
        <v>0</v>
      </c>
      <c r="AU342" s="5">
        <v>0</v>
      </c>
      <c r="AV342" s="5">
        <v>0</v>
      </c>
      <c r="AW342" s="5">
        <v>0</v>
      </c>
      <c r="AX342">
        <v>0.1</v>
      </c>
      <c r="AY342">
        <v>162.69999999999999</v>
      </c>
      <c r="AZ342">
        <v>-3.1</v>
      </c>
      <c r="BA342">
        <v>-2.6</v>
      </c>
      <c r="BB342" s="55">
        <v>0.23125000000000001</v>
      </c>
    </row>
    <row r="343" spans="2:54" x14ac:dyDescent="0.25">
      <c r="B343">
        <v>-2</v>
      </c>
      <c r="C343">
        <v>94</v>
      </c>
      <c r="D343">
        <v>-2.9</v>
      </c>
      <c r="E343">
        <v>-2</v>
      </c>
      <c r="F343">
        <v>0</v>
      </c>
      <c r="G343">
        <v>0</v>
      </c>
      <c r="H343">
        <v>1025.0999999999999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0.1</v>
      </c>
      <c r="O343">
        <v>162.69999999999999</v>
      </c>
      <c r="P343">
        <v>-2.5</v>
      </c>
      <c r="Q343">
        <v>-2.1</v>
      </c>
      <c r="R343" s="54">
        <v>0.23194444444444401</v>
      </c>
      <c r="T343" s="93"/>
      <c r="U343" s="96"/>
      <c r="V343" s="92" t="str">
        <f t="shared" si="7"/>
        <v/>
      </c>
      <c r="W343" s="96"/>
      <c r="X343" s="93"/>
      <c r="Z343" s="5"/>
      <c r="AA343"/>
      <c r="AC343" s="375"/>
      <c r="AD343" s="54">
        <v>0.23194444444444401</v>
      </c>
      <c r="AL343" s="364">
        <v>-2</v>
      </c>
      <c r="AM343" s="5">
        <v>94</v>
      </c>
      <c r="AN343" s="5">
        <v>-2.9</v>
      </c>
      <c r="AO343" s="363">
        <v>-2</v>
      </c>
      <c r="AP343" s="5">
        <v>2.2000000000000002</v>
      </c>
      <c r="AQ343" s="5">
        <v>4</v>
      </c>
      <c r="AR343" s="5">
        <v>1025.0999999999999</v>
      </c>
      <c r="AS343" s="5">
        <v>0</v>
      </c>
      <c r="AT343" s="5">
        <v>0</v>
      </c>
      <c r="AU343" s="5">
        <v>0</v>
      </c>
      <c r="AV343" s="5">
        <v>0</v>
      </c>
      <c r="AW343" s="5">
        <v>0</v>
      </c>
      <c r="AX343">
        <v>0.1</v>
      </c>
      <c r="AY343">
        <v>162.69999999999999</v>
      </c>
      <c r="AZ343">
        <v>-3.1</v>
      </c>
      <c r="BA343">
        <v>-2.6</v>
      </c>
      <c r="BB343" s="55">
        <v>0.23194444444444401</v>
      </c>
    </row>
    <row r="344" spans="2:54" x14ac:dyDescent="0.25">
      <c r="B344">
        <v>-2</v>
      </c>
      <c r="C344">
        <v>94</v>
      </c>
      <c r="D344">
        <v>-2.9</v>
      </c>
      <c r="E344">
        <v>-2</v>
      </c>
      <c r="F344">
        <v>0</v>
      </c>
      <c r="G344">
        <v>0</v>
      </c>
      <c r="H344">
        <v>1025.0999999999999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0.1</v>
      </c>
      <c r="O344">
        <v>162.69999999999999</v>
      </c>
      <c r="P344">
        <v>-2.5</v>
      </c>
      <c r="Q344">
        <v>-2.1</v>
      </c>
      <c r="R344" s="54">
        <v>0.23263888888888901</v>
      </c>
      <c r="T344" s="93"/>
      <c r="U344" s="96"/>
      <c r="V344" s="92" t="str">
        <f t="shared" si="7"/>
        <v/>
      </c>
      <c r="W344" s="96"/>
      <c r="X344" s="93"/>
      <c r="Z344" s="5"/>
      <c r="AA344"/>
      <c r="AC344" s="375"/>
      <c r="AD344" s="54">
        <v>0.23263888888888901</v>
      </c>
      <c r="AL344" s="364">
        <v>-2</v>
      </c>
      <c r="AM344" s="5">
        <v>94</v>
      </c>
      <c r="AN344" s="5">
        <v>-2.9</v>
      </c>
      <c r="AO344" s="363">
        <v>-2</v>
      </c>
      <c r="AP344" s="5">
        <v>3.2</v>
      </c>
      <c r="AQ344" s="5">
        <v>3.2</v>
      </c>
      <c r="AR344" s="5">
        <v>1025.0999999999999</v>
      </c>
      <c r="AS344" s="5">
        <v>0</v>
      </c>
      <c r="AT344" s="5">
        <v>0</v>
      </c>
      <c r="AU344" s="5">
        <v>0</v>
      </c>
      <c r="AV344" s="5">
        <v>0</v>
      </c>
      <c r="AW344" s="5">
        <v>0</v>
      </c>
      <c r="AX344">
        <v>0.1</v>
      </c>
      <c r="AY344">
        <v>162.69999999999999</v>
      </c>
      <c r="AZ344">
        <v>-3.1</v>
      </c>
      <c r="BA344">
        <v>-2.6</v>
      </c>
      <c r="BB344" s="55">
        <v>0.23263888888888901</v>
      </c>
    </row>
    <row r="345" spans="2:54" x14ac:dyDescent="0.25">
      <c r="B345">
        <v>-1.9</v>
      </c>
      <c r="C345">
        <v>94</v>
      </c>
      <c r="D345">
        <v>-2.8</v>
      </c>
      <c r="E345">
        <v>-1.9</v>
      </c>
      <c r="F345">
        <v>0</v>
      </c>
      <c r="G345">
        <v>0</v>
      </c>
      <c r="H345">
        <v>1025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0.1</v>
      </c>
      <c r="O345">
        <v>162.69999999999999</v>
      </c>
      <c r="P345">
        <v>-2.5</v>
      </c>
      <c r="Q345">
        <v>-2.1</v>
      </c>
      <c r="R345" s="54">
        <v>0.233333333333333</v>
      </c>
      <c r="T345" s="93"/>
      <c r="U345" s="96"/>
      <c r="V345" s="92" t="str">
        <f t="shared" si="7"/>
        <v/>
      </c>
      <c r="W345" s="96"/>
      <c r="X345" s="93"/>
      <c r="Z345" s="5"/>
      <c r="AA345"/>
      <c r="AC345" s="375"/>
      <c r="AD345" s="54">
        <v>0.233333333333333</v>
      </c>
      <c r="AL345" s="364">
        <v>-1.9</v>
      </c>
      <c r="AM345" s="5">
        <v>94</v>
      </c>
      <c r="AN345" s="5">
        <v>-2.8</v>
      </c>
      <c r="AO345" s="363">
        <v>-1.9</v>
      </c>
      <c r="AP345" s="5">
        <v>2.2000000000000002</v>
      </c>
      <c r="AQ345" s="5">
        <v>2.9</v>
      </c>
      <c r="AR345" s="5">
        <v>1025</v>
      </c>
      <c r="AS345" s="5">
        <v>0</v>
      </c>
      <c r="AT345" s="5">
        <v>0</v>
      </c>
      <c r="AU345" s="5">
        <v>0</v>
      </c>
      <c r="AV345" s="5">
        <v>0</v>
      </c>
      <c r="AW345" s="5">
        <v>0</v>
      </c>
      <c r="AX345">
        <v>0.1</v>
      </c>
      <c r="AY345">
        <v>162.69999999999999</v>
      </c>
      <c r="AZ345">
        <v>-3.1</v>
      </c>
      <c r="BA345">
        <v>-2.6</v>
      </c>
      <c r="BB345" s="55">
        <v>0.233333333333333</v>
      </c>
    </row>
    <row r="346" spans="2:54" x14ac:dyDescent="0.25">
      <c r="B346">
        <v>-1.9</v>
      </c>
      <c r="C346">
        <v>94</v>
      </c>
      <c r="D346">
        <v>-2.8</v>
      </c>
      <c r="E346">
        <v>-1.9</v>
      </c>
      <c r="F346">
        <v>0</v>
      </c>
      <c r="G346">
        <v>2.2000000000000002</v>
      </c>
      <c r="H346">
        <v>1025.0999999999999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0.1</v>
      </c>
      <c r="O346">
        <v>162.69999999999999</v>
      </c>
      <c r="P346">
        <v>-2.6</v>
      </c>
      <c r="Q346">
        <v>-2.1</v>
      </c>
      <c r="R346" s="54">
        <v>0.234027777777778</v>
      </c>
      <c r="T346" s="93"/>
      <c r="U346" s="96"/>
      <c r="V346" s="92" t="str">
        <f t="shared" si="7"/>
        <v/>
      </c>
      <c r="W346" s="96"/>
      <c r="X346" s="93"/>
      <c r="Z346" s="5"/>
      <c r="AA346"/>
      <c r="AC346" s="375"/>
      <c r="AD346" s="54">
        <v>0.234027777777778</v>
      </c>
      <c r="AL346" s="364">
        <v>-1.9</v>
      </c>
      <c r="AM346" s="5">
        <v>94</v>
      </c>
      <c r="AN346" s="5">
        <v>-2.8</v>
      </c>
      <c r="AO346" s="363">
        <v>-1.9</v>
      </c>
      <c r="AP346" s="5">
        <v>4.3</v>
      </c>
      <c r="AQ346" s="5">
        <v>4.3</v>
      </c>
      <c r="AR346" s="5">
        <v>1024.9000000000001</v>
      </c>
      <c r="AS346" s="5">
        <v>0</v>
      </c>
      <c r="AT346" s="5">
        <v>0</v>
      </c>
      <c r="AU346" s="5">
        <v>0</v>
      </c>
      <c r="AV346" s="5">
        <v>0</v>
      </c>
      <c r="AW346" s="5">
        <v>0</v>
      </c>
      <c r="AX346">
        <v>0.1</v>
      </c>
      <c r="AY346">
        <v>162.69999999999999</v>
      </c>
      <c r="AZ346">
        <v>-3.1</v>
      </c>
      <c r="BA346">
        <v>-2.6</v>
      </c>
      <c r="BB346" s="55">
        <v>0.234027777777778</v>
      </c>
    </row>
    <row r="347" spans="2:54" x14ac:dyDescent="0.25">
      <c r="B347">
        <v>-1.9</v>
      </c>
      <c r="C347">
        <v>94</v>
      </c>
      <c r="D347">
        <v>-2.8</v>
      </c>
      <c r="E347">
        <v>-1.9</v>
      </c>
      <c r="F347">
        <v>0</v>
      </c>
      <c r="G347">
        <v>1.8</v>
      </c>
      <c r="H347">
        <v>1025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0.1</v>
      </c>
      <c r="O347">
        <v>162.69999999999999</v>
      </c>
      <c r="P347">
        <v>-2.6</v>
      </c>
      <c r="Q347">
        <v>-2.1</v>
      </c>
      <c r="R347" s="54">
        <v>0.234722222222222</v>
      </c>
      <c r="T347" s="93"/>
      <c r="U347" s="96"/>
      <c r="V347" s="92" t="str">
        <f t="shared" si="7"/>
        <v/>
      </c>
      <c r="W347" s="96"/>
      <c r="X347" s="93"/>
      <c r="Z347" s="5"/>
      <c r="AA347"/>
      <c r="AC347" s="375"/>
      <c r="AD347" s="54">
        <v>0.234722222222222</v>
      </c>
      <c r="AL347" s="364">
        <v>-1.9</v>
      </c>
      <c r="AM347" s="5">
        <v>94</v>
      </c>
      <c r="AN347" s="5">
        <v>-2.8</v>
      </c>
      <c r="AO347" s="363">
        <v>-1.9</v>
      </c>
      <c r="AP347" s="5">
        <v>3.6</v>
      </c>
      <c r="AQ347" s="5">
        <v>6.1</v>
      </c>
      <c r="AR347" s="5">
        <v>1025.0999999999999</v>
      </c>
      <c r="AS347" s="5">
        <v>0</v>
      </c>
      <c r="AT347" s="5">
        <v>0</v>
      </c>
      <c r="AU347" s="5">
        <v>0</v>
      </c>
      <c r="AV347" s="5">
        <v>0</v>
      </c>
      <c r="AW347" s="5">
        <v>0</v>
      </c>
      <c r="AX347">
        <v>0.1</v>
      </c>
      <c r="AY347">
        <v>162.69999999999999</v>
      </c>
      <c r="AZ347">
        <v>-3.1</v>
      </c>
      <c r="BA347">
        <v>-2.6</v>
      </c>
      <c r="BB347" s="55">
        <v>0.234722222222222</v>
      </c>
    </row>
    <row r="348" spans="2:54" x14ac:dyDescent="0.25">
      <c r="B348">
        <v>-1.9</v>
      </c>
      <c r="C348">
        <v>94</v>
      </c>
      <c r="D348">
        <v>-2.8</v>
      </c>
      <c r="E348">
        <v>-1.9</v>
      </c>
      <c r="F348">
        <v>2.2000000000000002</v>
      </c>
      <c r="G348">
        <v>2.5</v>
      </c>
      <c r="H348">
        <v>1025.0999999999999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0.1</v>
      </c>
      <c r="O348">
        <v>162.69999999999999</v>
      </c>
      <c r="P348">
        <v>-2.6</v>
      </c>
      <c r="Q348">
        <v>-2.1</v>
      </c>
      <c r="R348" s="54">
        <v>0.235416666666667</v>
      </c>
      <c r="T348" s="93"/>
      <c r="U348" s="96"/>
      <c r="V348" s="92" t="str">
        <f t="shared" si="7"/>
        <v/>
      </c>
      <c r="W348" s="96"/>
      <c r="X348" s="93"/>
      <c r="Z348" s="5"/>
      <c r="AA348"/>
      <c r="AC348" s="375"/>
      <c r="AD348" s="54">
        <v>0.235416666666667</v>
      </c>
      <c r="AL348" s="364">
        <v>-1.9</v>
      </c>
      <c r="AM348" s="5">
        <v>94</v>
      </c>
      <c r="AN348" s="5">
        <v>-2.8</v>
      </c>
      <c r="AO348" s="363">
        <v>-1.9</v>
      </c>
      <c r="AP348" s="5">
        <v>0</v>
      </c>
      <c r="AQ348" s="5">
        <v>2.2000000000000002</v>
      </c>
      <c r="AR348" s="5">
        <v>1025</v>
      </c>
      <c r="AS348" s="5">
        <v>0</v>
      </c>
      <c r="AT348" s="5">
        <v>0</v>
      </c>
      <c r="AU348" s="5">
        <v>0</v>
      </c>
      <c r="AV348" s="5">
        <v>0</v>
      </c>
      <c r="AW348" s="5">
        <v>0</v>
      </c>
      <c r="AX348">
        <v>0.1</v>
      </c>
      <c r="AY348">
        <v>162.69999999999999</v>
      </c>
      <c r="AZ348">
        <v>-3.1</v>
      </c>
      <c r="BA348">
        <v>-2.5</v>
      </c>
      <c r="BB348" s="55">
        <v>0.235416666666667</v>
      </c>
    </row>
    <row r="349" spans="2:54" x14ac:dyDescent="0.25">
      <c r="B349">
        <v>-1.9</v>
      </c>
      <c r="C349">
        <v>94</v>
      </c>
      <c r="D349">
        <v>-2.8</v>
      </c>
      <c r="E349">
        <v>-1.9</v>
      </c>
      <c r="F349">
        <v>0</v>
      </c>
      <c r="G349">
        <v>1.8</v>
      </c>
      <c r="H349">
        <v>1025.2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0.1</v>
      </c>
      <c r="O349">
        <v>162.69999999999999</v>
      </c>
      <c r="P349">
        <v>-2.6</v>
      </c>
      <c r="Q349">
        <v>-2.1</v>
      </c>
      <c r="R349" s="54">
        <v>0.23611111111111099</v>
      </c>
      <c r="T349" s="93"/>
      <c r="U349" s="96"/>
      <c r="V349" s="92" t="str">
        <f t="shared" si="7"/>
        <v/>
      </c>
      <c r="W349" s="96"/>
      <c r="X349" s="93"/>
      <c r="Z349" s="5"/>
      <c r="AA349"/>
      <c r="AC349" s="375"/>
      <c r="AD349" s="54">
        <v>0.23611111111111099</v>
      </c>
      <c r="AL349" s="364">
        <v>-1.9</v>
      </c>
      <c r="AM349" s="5">
        <v>94</v>
      </c>
      <c r="AN349" s="5">
        <v>-2.8</v>
      </c>
      <c r="AO349" s="363">
        <v>-1.9</v>
      </c>
      <c r="AP349" s="5">
        <v>4.7</v>
      </c>
      <c r="AQ349" s="5">
        <v>4.7</v>
      </c>
      <c r="AR349" s="5">
        <v>1025.3</v>
      </c>
      <c r="AS349" s="5">
        <v>0</v>
      </c>
      <c r="AT349" s="5">
        <v>0</v>
      </c>
      <c r="AU349" s="5">
        <v>0</v>
      </c>
      <c r="AV349" s="5">
        <v>0</v>
      </c>
      <c r="AW349" s="5">
        <v>0</v>
      </c>
      <c r="AX349">
        <v>0.1</v>
      </c>
      <c r="AY349">
        <v>162.69999999999999</v>
      </c>
      <c r="AZ349">
        <v>-3.1</v>
      </c>
      <c r="BA349">
        <v>-2.5</v>
      </c>
      <c r="BB349" s="55">
        <v>0.23611111111111099</v>
      </c>
    </row>
    <row r="350" spans="2:54" x14ac:dyDescent="0.25">
      <c r="B350">
        <v>-2</v>
      </c>
      <c r="C350">
        <v>94</v>
      </c>
      <c r="D350">
        <v>-2.9</v>
      </c>
      <c r="E350">
        <v>-2</v>
      </c>
      <c r="F350">
        <v>0</v>
      </c>
      <c r="G350">
        <v>2.2000000000000002</v>
      </c>
      <c r="H350">
        <v>1025.0999999999999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0.1</v>
      </c>
      <c r="O350">
        <v>162.69999999999999</v>
      </c>
      <c r="P350">
        <v>-2.6</v>
      </c>
      <c r="Q350">
        <v>-2.2000000000000002</v>
      </c>
      <c r="R350" s="54">
        <v>0.23680555555555599</v>
      </c>
      <c r="T350" s="93"/>
      <c r="U350" s="96"/>
      <c r="V350" s="92" t="str">
        <f t="shared" si="7"/>
        <v/>
      </c>
      <c r="W350" s="96"/>
      <c r="X350" s="93"/>
      <c r="Z350" s="5"/>
      <c r="AA350"/>
      <c r="AC350" s="375"/>
      <c r="AD350" s="54">
        <v>0.23680555555555599</v>
      </c>
      <c r="AL350" s="364">
        <v>-2</v>
      </c>
      <c r="AM350" s="5">
        <v>94</v>
      </c>
      <c r="AN350" s="5">
        <v>-2.9</v>
      </c>
      <c r="AO350" s="363">
        <v>-2</v>
      </c>
      <c r="AP350" s="5">
        <v>4.7</v>
      </c>
      <c r="AQ350" s="5">
        <v>6.1</v>
      </c>
      <c r="AR350" s="5">
        <v>1025.2</v>
      </c>
      <c r="AS350" s="5">
        <v>0</v>
      </c>
      <c r="AT350" s="5">
        <v>0</v>
      </c>
      <c r="AU350" s="5">
        <v>0</v>
      </c>
      <c r="AV350" s="5">
        <v>0</v>
      </c>
      <c r="AW350" s="5">
        <v>0</v>
      </c>
      <c r="AX350">
        <v>0.1</v>
      </c>
      <c r="AY350">
        <v>162.69999999999999</v>
      </c>
      <c r="AZ350">
        <v>-3.1</v>
      </c>
      <c r="BA350">
        <v>-2.5</v>
      </c>
      <c r="BB350" s="55">
        <v>0.23680555555555599</v>
      </c>
    </row>
    <row r="351" spans="2:54" x14ac:dyDescent="0.25">
      <c r="B351">
        <v>-2</v>
      </c>
      <c r="C351">
        <v>94</v>
      </c>
      <c r="D351">
        <v>-2.9</v>
      </c>
      <c r="E351">
        <v>-4.8</v>
      </c>
      <c r="F351">
        <v>0</v>
      </c>
      <c r="G351">
        <v>0</v>
      </c>
      <c r="H351">
        <v>1025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0.1</v>
      </c>
      <c r="O351">
        <v>162.69999999999999</v>
      </c>
      <c r="P351">
        <v>-2.6</v>
      </c>
      <c r="Q351">
        <v>-2.2000000000000002</v>
      </c>
      <c r="R351" s="54">
        <v>0.23749999999999999</v>
      </c>
      <c r="T351" s="93"/>
      <c r="U351" s="96"/>
      <c r="V351" s="92" t="str">
        <f t="shared" si="7"/>
        <v/>
      </c>
      <c r="W351" s="96"/>
      <c r="X351" s="93"/>
      <c r="Z351" s="5"/>
      <c r="AA351"/>
      <c r="AC351" s="375"/>
      <c r="AD351" s="54">
        <v>0.23749999999999999</v>
      </c>
      <c r="AL351" s="364">
        <v>-2</v>
      </c>
      <c r="AM351" s="5">
        <v>94</v>
      </c>
      <c r="AN351" s="5">
        <v>-2.9</v>
      </c>
      <c r="AO351" s="363">
        <v>-4.8</v>
      </c>
      <c r="AP351" s="5">
        <v>7.2</v>
      </c>
      <c r="AQ351" s="5">
        <v>7.2</v>
      </c>
      <c r="AR351" s="5">
        <v>1025.2</v>
      </c>
      <c r="AS351" s="5">
        <v>0</v>
      </c>
      <c r="AT351" s="5">
        <v>0</v>
      </c>
      <c r="AU351" s="5">
        <v>0</v>
      </c>
      <c r="AV351" s="5">
        <v>0</v>
      </c>
      <c r="AW351" s="5">
        <v>0</v>
      </c>
      <c r="AX351">
        <v>0.1</v>
      </c>
      <c r="AY351">
        <v>162.69999999999999</v>
      </c>
      <c r="AZ351">
        <v>-3.1</v>
      </c>
      <c r="BA351">
        <v>-2.5</v>
      </c>
      <c r="BB351" s="55">
        <v>0.23749999999999999</v>
      </c>
    </row>
    <row r="352" spans="2:54" x14ac:dyDescent="0.25">
      <c r="B352">
        <v>-2</v>
      </c>
      <c r="C352">
        <v>94</v>
      </c>
      <c r="D352">
        <v>-2.9</v>
      </c>
      <c r="E352">
        <v>-4.2</v>
      </c>
      <c r="F352">
        <v>2.2000000000000002</v>
      </c>
      <c r="G352">
        <v>2.2000000000000002</v>
      </c>
      <c r="H352">
        <v>1025.2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0.1</v>
      </c>
      <c r="O352">
        <v>162.69999999999999</v>
      </c>
      <c r="P352">
        <v>-2.6</v>
      </c>
      <c r="Q352">
        <v>-2.2000000000000002</v>
      </c>
      <c r="R352" s="54">
        <v>0.23819444444444399</v>
      </c>
      <c r="T352" s="93"/>
      <c r="U352" s="96"/>
      <c r="V352" s="92" t="str">
        <f t="shared" si="7"/>
        <v/>
      </c>
      <c r="W352" s="96"/>
      <c r="X352" s="93"/>
      <c r="Z352" s="5"/>
      <c r="AA352"/>
      <c r="AC352" s="375"/>
      <c r="AD352" s="54">
        <v>0.23819444444444399</v>
      </c>
      <c r="AL352" s="364">
        <v>-2</v>
      </c>
      <c r="AM352" s="5">
        <v>94</v>
      </c>
      <c r="AN352" s="5">
        <v>-2.9</v>
      </c>
      <c r="AO352" s="363">
        <v>-4.2</v>
      </c>
      <c r="AP352" s="5">
        <v>5.8</v>
      </c>
      <c r="AQ352" s="5">
        <v>8.3000000000000007</v>
      </c>
      <c r="AR352" s="5">
        <v>1025.4000000000001</v>
      </c>
      <c r="AS352" s="5">
        <v>0</v>
      </c>
      <c r="AT352" s="5">
        <v>0</v>
      </c>
      <c r="AU352" s="5">
        <v>0</v>
      </c>
      <c r="AV352" s="5">
        <v>0</v>
      </c>
      <c r="AW352" s="5">
        <v>0</v>
      </c>
      <c r="AX352">
        <v>0.1</v>
      </c>
      <c r="AY352">
        <v>162.69999999999999</v>
      </c>
      <c r="AZ352">
        <v>-3.1</v>
      </c>
      <c r="BA352">
        <v>-2.5</v>
      </c>
      <c r="BB352" s="55">
        <v>0.23819444444444399</v>
      </c>
    </row>
    <row r="353" spans="2:54" x14ac:dyDescent="0.25">
      <c r="B353">
        <v>-1.9</v>
      </c>
      <c r="C353">
        <v>94</v>
      </c>
      <c r="D353">
        <v>-2.8</v>
      </c>
      <c r="E353">
        <v>-4.2</v>
      </c>
      <c r="F353">
        <v>0</v>
      </c>
      <c r="G353">
        <v>0</v>
      </c>
      <c r="H353">
        <v>1025.0999999999999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0.1</v>
      </c>
      <c r="O353">
        <v>162.69999999999999</v>
      </c>
      <c r="P353">
        <v>-2.6</v>
      </c>
      <c r="Q353">
        <v>-2.2000000000000002</v>
      </c>
      <c r="R353" s="54">
        <v>0.23888888888888901</v>
      </c>
      <c r="T353" s="93"/>
      <c r="U353" s="96"/>
      <c r="V353" s="92" t="str">
        <f t="shared" si="7"/>
        <v/>
      </c>
      <c r="W353" s="96"/>
      <c r="X353" s="93"/>
      <c r="Z353" s="5"/>
      <c r="AA353"/>
      <c r="AC353" s="375"/>
      <c r="AD353" s="54">
        <v>0.23888888888888901</v>
      </c>
      <c r="AL353" s="364">
        <v>-1.9</v>
      </c>
      <c r="AM353" s="5">
        <v>94</v>
      </c>
      <c r="AN353" s="5">
        <v>-2.8</v>
      </c>
      <c r="AO353" s="363">
        <v>-4.2</v>
      </c>
      <c r="AP353" s="5">
        <v>6.1</v>
      </c>
      <c r="AQ353" s="5">
        <v>7.9</v>
      </c>
      <c r="AR353" s="5">
        <v>1025.3</v>
      </c>
      <c r="AS353" s="5">
        <v>0</v>
      </c>
      <c r="AT353" s="5">
        <v>0</v>
      </c>
      <c r="AU353" s="5">
        <v>0</v>
      </c>
      <c r="AV353" s="5">
        <v>0</v>
      </c>
      <c r="AW353" s="5">
        <v>0</v>
      </c>
      <c r="AX353">
        <v>0.1</v>
      </c>
      <c r="AY353">
        <v>162.69999999999999</v>
      </c>
      <c r="AZ353">
        <v>-3.1</v>
      </c>
      <c r="BA353">
        <v>-2.5</v>
      </c>
      <c r="BB353" s="55">
        <v>0.23888888888888901</v>
      </c>
    </row>
    <row r="354" spans="2:54" x14ac:dyDescent="0.25">
      <c r="B354">
        <v>-1.9</v>
      </c>
      <c r="C354">
        <v>94</v>
      </c>
      <c r="D354">
        <v>-2.8</v>
      </c>
      <c r="E354">
        <v>-3.9</v>
      </c>
      <c r="F354">
        <v>2.5</v>
      </c>
      <c r="G354">
        <v>2.5</v>
      </c>
      <c r="H354">
        <v>1025.3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0.1</v>
      </c>
      <c r="O354">
        <v>162.69999999999999</v>
      </c>
      <c r="P354">
        <v>-2.6</v>
      </c>
      <c r="Q354">
        <v>-2.2000000000000002</v>
      </c>
      <c r="R354" s="54">
        <v>0.23958333333333301</v>
      </c>
      <c r="T354" s="93"/>
      <c r="U354" s="96"/>
      <c r="V354" s="92" t="str">
        <f t="shared" si="7"/>
        <v/>
      </c>
      <c r="W354" s="96"/>
      <c r="X354" s="93"/>
      <c r="Z354" s="5"/>
      <c r="AA354"/>
      <c r="AC354" s="375"/>
      <c r="AD354" s="54">
        <v>0.23958333333333301</v>
      </c>
      <c r="AL354" s="364">
        <v>-1.9</v>
      </c>
      <c r="AM354" s="5">
        <v>94</v>
      </c>
      <c r="AN354" s="5">
        <v>-2.8</v>
      </c>
      <c r="AO354" s="363">
        <v>-3.9</v>
      </c>
      <c r="AP354" s="5">
        <v>5.4</v>
      </c>
      <c r="AQ354" s="5">
        <v>6.8</v>
      </c>
      <c r="AR354" s="5">
        <v>1025.3</v>
      </c>
      <c r="AS354" s="5">
        <v>0</v>
      </c>
      <c r="AT354" s="5">
        <v>0</v>
      </c>
      <c r="AU354" s="5">
        <v>0</v>
      </c>
      <c r="AV354" s="5">
        <v>0</v>
      </c>
      <c r="AW354" s="5">
        <v>0</v>
      </c>
      <c r="AX354">
        <v>0.1</v>
      </c>
      <c r="AY354">
        <v>162.69999999999999</v>
      </c>
      <c r="AZ354">
        <v>-3</v>
      </c>
      <c r="BA354">
        <v>-2.5</v>
      </c>
      <c r="BB354" s="55">
        <v>0.23958333333333301</v>
      </c>
    </row>
    <row r="355" spans="2:54" x14ac:dyDescent="0.25">
      <c r="B355">
        <v>-1.9</v>
      </c>
      <c r="C355">
        <v>94</v>
      </c>
      <c r="D355">
        <v>-2.8</v>
      </c>
      <c r="E355">
        <v>-1.9</v>
      </c>
      <c r="F355">
        <v>0</v>
      </c>
      <c r="G355">
        <v>2.2000000000000002</v>
      </c>
      <c r="H355">
        <v>1025.3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0.1</v>
      </c>
      <c r="O355">
        <v>162.69999999999999</v>
      </c>
      <c r="P355">
        <v>-2.6</v>
      </c>
      <c r="Q355">
        <v>-2.2000000000000002</v>
      </c>
      <c r="R355" s="54">
        <v>0.24027777777777801</v>
      </c>
      <c r="T355" s="93"/>
      <c r="U355" s="96"/>
      <c r="V355" s="92" t="str">
        <f t="shared" si="7"/>
        <v/>
      </c>
      <c r="W355" s="96"/>
      <c r="X355" s="93"/>
      <c r="Z355" s="5"/>
      <c r="AA355"/>
      <c r="AC355" s="375"/>
      <c r="AD355" s="54">
        <v>0.24027777777777801</v>
      </c>
      <c r="AL355" s="364">
        <v>-1.9</v>
      </c>
      <c r="AM355" s="5">
        <v>94</v>
      </c>
      <c r="AN355" s="5">
        <v>-2.8</v>
      </c>
      <c r="AO355" s="363">
        <v>-1.9</v>
      </c>
      <c r="AP355" s="5">
        <v>2.5</v>
      </c>
      <c r="AQ355" s="5">
        <v>5.4</v>
      </c>
      <c r="AR355" s="5">
        <v>1025.2</v>
      </c>
      <c r="AS355" s="5">
        <v>0</v>
      </c>
      <c r="AT355" s="5">
        <v>0</v>
      </c>
      <c r="AU355" s="5">
        <v>0</v>
      </c>
      <c r="AV355" s="5">
        <v>0</v>
      </c>
      <c r="AW355" s="5">
        <v>0</v>
      </c>
      <c r="AX355">
        <v>0.1</v>
      </c>
      <c r="AY355">
        <v>162.69999999999999</v>
      </c>
      <c r="AZ355">
        <v>-3</v>
      </c>
      <c r="BA355">
        <v>-2.5</v>
      </c>
      <c r="BB355" s="55">
        <v>0.24027777777777801</v>
      </c>
    </row>
    <row r="356" spans="2:54" x14ac:dyDescent="0.25">
      <c r="B356">
        <v>-2</v>
      </c>
      <c r="C356">
        <v>94</v>
      </c>
      <c r="D356">
        <v>-2.9</v>
      </c>
      <c r="E356">
        <v>-2</v>
      </c>
      <c r="F356">
        <v>0</v>
      </c>
      <c r="G356">
        <v>0</v>
      </c>
      <c r="H356">
        <v>1025.2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0.1</v>
      </c>
      <c r="O356">
        <v>162.69999999999999</v>
      </c>
      <c r="P356">
        <v>-2.6</v>
      </c>
      <c r="Q356">
        <v>-2.2000000000000002</v>
      </c>
      <c r="R356" s="54">
        <v>0.240972222222222</v>
      </c>
      <c r="T356" s="93"/>
      <c r="U356" s="96"/>
      <c r="V356" s="92" t="str">
        <f t="shared" si="7"/>
        <v/>
      </c>
      <c r="W356" s="96"/>
      <c r="X356" s="93"/>
      <c r="Z356" s="5"/>
      <c r="AA356"/>
      <c r="AC356" s="375"/>
      <c r="AD356" s="54">
        <v>0.240972222222222</v>
      </c>
      <c r="AL356" s="364">
        <v>-2</v>
      </c>
      <c r="AM356" s="5">
        <v>94</v>
      </c>
      <c r="AN356" s="5">
        <v>-2.9</v>
      </c>
      <c r="AO356" s="363">
        <v>-2</v>
      </c>
      <c r="AP356" s="5">
        <v>4</v>
      </c>
      <c r="AQ356" s="5">
        <v>4</v>
      </c>
      <c r="AR356" s="5">
        <v>1025.2</v>
      </c>
      <c r="AS356" s="5">
        <v>0</v>
      </c>
      <c r="AT356" s="5">
        <v>0</v>
      </c>
      <c r="AU356" s="5">
        <v>0</v>
      </c>
      <c r="AV356" s="5">
        <v>0</v>
      </c>
      <c r="AW356" s="5">
        <v>0</v>
      </c>
      <c r="AX356">
        <v>0.1</v>
      </c>
      <c r="AY356">
        <v>162.69999999999999</v>
      </c>
      <c r="AZ356">
        <v>-3</v>
      </c>
      <c r="BA356">
        <v>-2.5</v>
      </c>
      <c r="BB356" s="55">
        <v>0.240972222222222</v>
      </c>
    </row>
    <row r="357" spans="2:54" x14ac:dyDescent="0.25">
      <c r="B357">
        <v>-2</v>
      </c>
      <c r="C357">
        <v>94</v>
      </c>
      <c r="D357">
        <v>-2.9</v>
      </c>
      <c r="E357">
        <v>-2</v>
      </c>
      <c r="F357">
        <v>0</v>
      </c>
      <c r="G357">
        <v>0</v>
      </c>
      <c r="H357">
        <v>1025.4000000000001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0.1</v>
      </c>
      <c r="O357">
        <v>162.69999999999999</v>
      </c>
      <c r="P357">
        <v>-2.6</v>
      </c>
      <c r="Q357">
        <v>-2.2000000000000002</v>
      </c>
      <c r="R357" s="54">
        <v>0.241666666666667</v>
      </c>
      <c r="T357" s="93"/>
      <c r="U357" s="96"/>
      <c r="V357" s="92" t="str">
        <f t="shared" si="7"/>
        <v/>
      </c>
      <c r="W357" s="96"/>
      <c r="X357" s="93"/>
      <c r="Z357" s="5"/>
      <c r="AA357"/>
      <c r="AC357" s="375"/>
      <c r="AD357" s="54">
        <v>0.241666666666667</v>
      </c>
      <c r="AL357" s="364">
        <v>-2</v>
      </c>
      <c r="AM357" s="5">
        <v>94</v>
      </c>
      <c r="AN357" s="5">
        <v>-2.9</v>
      </c>
      <c r="AO357" s="363">
        <v>-2</v>
      </c>
      <c r="AP357" s="5">
        <v>0</v>
      </c>
      <c r="AQ357" s="5">
        <v>2.5</v>
      </c>
      <c r="AR357" s="5">
        <v>1025.3</v>
      </c>
      <c r="AS357" s="5">
        <v>0</v>
      </c>
      <c r="AT357" s="5">
        <v>0</v>
      </c>
      <c r="AU357" s="5">
        <v>0</v>
      </c>
      <c r="AV357" s="5">
        <v>0</v>
      </c>
      <c r="AW357" s="5">
        <v>0</v>
      </c>
      <c r="AX357">
        <v>0.1</v>
      </c>
      <c r="AY357">
        <v>162.69999999999999</v>
      </c>
      <c r="AZ357">
        <v>-2.9</v>
      </c>
      <c r="BA357">
        <v>-2.4</v>
      </c>
      <c r="BB357" s="55">
        <v>0.241666666666667</v>
      </c>
    </row>
    <row r="358" spans="2:54" x14ac:dyDescent="0.25">
      <c r="B358">
        <v>-2</v>
      </c>
      <c r="C358">
        <v>94</v>
      </c>
      <c r="D358">
        <v>-2.9</v>
      </c>
      <c r="E358">
        <v>-2</v>
      </c>
      <c r="F358">
        <v>0</v>
      </c>
      <c r="G358">
        <v>2.2000000000000002</v>
      </c>
      <c r="H358">
        <v>1025.3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0.1</v>
      </c>
      <c r="O358">
        <v>162.69999999999999</v>
      </c>
      <c r="P358">
        <v>-2.7</v>
      </c>
      <c r="Q358">
        <v>-2.2000000000000002</v>
      </c>
      <c r="R358" s="54">
        <v>0.242361111111111</v>
      </c>
      <c r="T358" s="93"/>
      <c r="U358" s="96"/>
      <c r="V358" s="92" t="str">
        <f t="shared" si="7"/>
        <v/>
      </c>
      <c r="W358" s="96"/>
      <c r="X358" s="93"/>
      <c r="Z358" s="5"/>
      <c r="AA358"/>
      <c r="AC358" s="375"/>
      <c r="AD358" s="54">
        <v>0.242361111111111</v>
      </c>
      <c r="AL358" s="364">
        <v>-2</v>
      </c>
      <c r="AM358" s="5">
        <v>94</v>
      </c>
      <c r="AN358" s="5">
        <v>-2.9</v>
      </c>
      <c r="AO358" s="363">
        <v>-2</v>
      </c>
      <c r="AP358" s="5">
        <v>3.2</v>
      </c>
      <c r="AQ358" s="5">
        <v>4</v>
      </c>
      <c r="AR358" s="5">
        <v>1025.2</v>
      </c>
      <c r="AS358" s="5">
        <v>0</v>
      </c>
      <c r="AT358" s="5">
        <v>0</v>
      </c>
      <c r="AU358" s="5">
        <v>0</v>
      </c>
      <c r="AV358" s="5">
        <v>0</v>
      </c>
      <c r="AW358" s="5">
        <v>0</v>
      </c>
      <c r="AX358">
        <v>0.1</v>
      </c>
      <c r="AY358">
        <v>162.69999999999999</v>
      </c>
      <c r="AZ358">
        <v>-2.9</v>
      </c>
      <c r="BA358">
        <v>-2.4</v>
      </c>
      <c r="BB358" s="55">
        <v>0.242361111111111</v>
      </c>
    </row>
    <row r="359" spans="2:54" x14ac:dyDescent="0.25">
      <c r="B359">
        <v>-2</v>
      </c>
      <c r="C359">
        <v>94</v>
      </c>
      <c r="D359">
        <v>-2.9</v>
      </c>
      <c r="E359">
        <v>-2</v>
      </c>
      <c r="F359">
        <v>0</v>
      </c>
      <c r="G359">
        <v>2.2000000000000002</v>
      </c>
      <c r="H359">
        <v>1025.4000000000001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0.1</v>
      </c>
      <c r="O359">
        <v>162.69999999999999</v>
      </c>
      <c r="P359">
        <v>-2.7</v>
      </c>
      <c r="Q359">
        <v>-2.2000000000000002</v>
      </c>
      <c r="R359" s="54">
        <v>0.243055555555556</v>
      </c>
      <c r="T359" s="93"/>
      <c r="U359" s="96"/>
      <c r="V359" s="92" t="str">
        <f t="shared" si="7"/>
        <v/>
      </c>
      <c r="W359" s="96"/>
      <c r="X359" s="93"/>
      <c r="Z359" s="5"/>
      <c r="AA359"/>
      <c r="AC359" s="375"/>
      <c r="AD359" s="54">
        <v>0.243055555555556</v>
      </c>
      <c r="AL359" s="364">
        <v>-2</v>
      </c>
      <c r="AM359" s="5">
        <v>94</v>
      </c>
      <c r="AN359" s="5">
        <v>-2.9</v>
      </c>
      <c r="AO359" s="363">
        <v>-2</v>
      </c>
      <c r="AP359" s="5">
        <v>0</v>
      </c>
      <c r="AQ359" s="5">
        <v>2.2000000000000002</v>
      </c>
      <c r="AR359" s="5">
        <v>1025.3</v>
      </c>
      <c r="AS359" s="5">
        <v>0</v>
      </c>
      <c r="AT359" s="5">
        <v>0</v>
      </c>
      <c r="AU359" s="5">
        <v>0</v>
      </c>
      <c r="AV359" s="5">
        <v>0</v>
      </c>
      <c r="AW359" s="5">
        <v>0</v>
      </c>
      <c r="AX359">
        <v>0.1</v>
      </c>
      <c r="AY359">
        <v>162.69999999999999</v>
      </c>
      <c r="AZ359">
        <v>-2.9</v>
      </c>
      <c r="BA359">
        <v>-2.4</v>
      </c>
      <c r="BB359" s="55">
        <v>0.243055555555556</v>
      </c>
    </row>
    <row r="360" spans="2:54" x14ac:dyDescent="0.25">
      <c r="B360">
        <v>-2</v>
      </c>
      <c r="C360">
        <v>94</v>
      </c>
      <c r="D360">
        <v>-2.9</v>
      </c>
      <c r="E360">
        <v>-2</v>
      </c>
      <c r="F360">
        <v>1.8</v>
      </c>
      <c r="G360">
        <v>2.5</v>
      </c>
      <c r="H360">
        <v>1025.4000000000001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0.1</v>
      </c>
      <c r="O360">
        <v>162.69999999999999</v>
      </c>
      <c r="P360">
        <v>-2.7</v>
      </c>
      <c r="Q360">
        <v>-2.2000000000000002</v>
      </c>
      <c r="R360" s="54">
        <v>0.24374999999999999</v>
      </c>
      <c r="T360" s="93"/>
      <c r="U360" s="96"/>
      <c r="V360" s="92" t="str">
        <f t="shared" si="7"/>
        <v/>
      </c>
      <c r="W360" s="96"/>
      <c r="X360" s="93"/>
      <c r="Z360" s="5"/>
      <c r="AA360"/>
      <c r="AC360" s="375"/>
      <c r="AD360" s="54">
        <v>0.24374999999999999</v>
      </c>
      <c r="AL360" s="364">
        <v>-2</v>
      </c>
      <c r="AM360" s="5">
        <v>94</v>
      </c>
      <c r="AN360" s="5">
        <v>-2.9</v>
      </c>
      <c r="AO360" s="363">
        <v>-2</v>
      </c>
      <c r="AP360" s="5">
        <v>2.5</v>
      </c>
      <c r="AQ360" s="5">
        <v>5</v>
      </c>
      <c r="AR360" s="5">
        <v>1025.3</v>
      </c>
      <c r="AS360" s="5">
        <v>0</v>
      </c>
      <c r="AT360" s="5">
        <v>0</v>
      </c>
      <c r="AU360" s="5">
        <v>0</v>
      </c>
      <c r="AV360" s="5">
        <v>0</v>
      </c>
      <c r="AW360" s="5">
        <v>0</v>
      </c>
      <c r="AX360">
        <v>0.1</v>
      </c>
      <c r="AY360">
        <v>162.69999999999999</v>
      </c>
      <c r="AZ360">
        <v>-2.9</v>
      </c>
      <c r="BA360">
        <v>-2.4</v>
      </c>
      <c r="BB360" s="55">
        <v>0.24374999999999999</v>
      </c>
    </row>
    <row r="361" spans="2:54" x14ac:dyDescent="0.25">
      <c r="B361">
        <v>-2</v>
      </c>
      <c r="C361">
        <v>94</v>
      </c>
      <c r="D361">
        <v>-2.9</v>
      </c>
      <c r="E361">
        <v>-2</v>
      </c>
      <c r="F361">
        <v>2.2000000000000002</v>
      </c>
      <c r="G361">
        <v>2.9</v>
      </c>
      <c r="H361">
        <v>1025.4000000000001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0.1</v>
      </c>
      <c r="O361">
        <v>162.69999999999999</v>
      </c>
      <c r="P361">
        <v>-2.7</v>
      </c>
      <c r="Q361">
        <v>-2.2000000000000002</v>
      </c>
      <c r="R361" s="54">
        <v>0.24444444444444399</v>
      </c>
      <c r="T361" s="93"/>
      <c r="U361" s="96"/>
      <c r="V361" s="92" t="str">
        <f t="shared" si="7"/>
        <v/>
      </c>
      <c r="W361" s="96"/>
      <c r="X361" s="93"/>
      <c r="Z361" s="5"/>
      <c r="AA361"/>
      <c r="AC361" s="375"/>
      <c r="AD361" s="54">
        <v>0.24444444444444399</v>
      </c>
      <c r="AL361" s="364">
        <v>-2</v>
      </c>
      <c r="AM361" s="5">
        <v>94</v>
      </c>
      <c r="AN361" s="5">
        <v>-2.9</v>
      </c>
      <c r="AO361" s="363">
        <v>-2</v>
      </c>
      <c r="AP361" s="5">
        <v>2.5</v>
      </c>
      <c r="AQ361" s="5">
        <v>4</v>
      </c>
      <c r="AR361" s="5">
        <v>1025.2</v>
      </c>
      <c r="AS361" s="5">
        <v>0</v>
      </c>
      <c r="AT361" s="5">
        <v>0</v>
      </c>
      <c r="AU361" s="5">
        <v>0</v>
      </c>
      <c r="AV361" s="5">
        <v>0</v>
      </c>
      <c r="AW361" s="5">
        <v>0</v>
      </c>
      <c r="AX361">
        <v>0.1</v>
      </c>
      <c r="AY361">
        <v>162.69999999999999</v>
      </c>
      <c r="AZ361">
        <v>-2.9</v>
      </c>
      <c r="BA361">
        <v>-2.4</v>
      </c>
      <c r="BB361" s="55">
        <v>0.24444444444444399</v>
      </c>
    </row>
    <row r="362" spans="2:54" x14ac:dyDescent="0.25">
      <c r="B362">
        <v>-2</v>
      </c>
      <c r="C362">
        <v>94</v>
      </c>
      <c r="D362">
        <v>-2.9</v>
      </c>
      <c r="E362">
        <v>-2</v>
      </c>
      <c r="F362">
        <v>0</v>
      </c>
      <c r="G362">
        <v>3.6</v>
      </c>
      <c r="H362">
        <v>1025.4000000000001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0.1</v>
      </c>
      <c r="O362">
        <v>162.69999999999999</v>
      </c>
      <c r="P362">
        <v>-2.7</v>
      </c>
      <c r="Q362">
        <v>-2.2000000000000002</v>
      </c>
      <c r="R362" s="54">
        <v>0.24513888888888899</v>
      </c>
      <c r="T362" s="93"/>
      <c r="U362" s="96"/>
      <c r="V362" s="92" t="str">
        <f t="shared" si="7"/>
        <v/>
      </c>
      <c r="W362" s="96"/>
      <c r="X362" s="93"/>
      <c r="Z362" s="5"/>
      <c r="AA362"/>
      <c r="AC362" s="375"/>
      <c r="AD362" s="54">
        <v>0.24513888888888899</v>
      </c>
      <c r="AL362" s="364">
        <v>-2</v>
      </c>
      <c r="AM362" s="5">
        <v>94</v>
      </c>
      <c r="AN362" s="5">
        <v>-2.9</v>
      </c>
      <c r="AO362" s="363">
        <v>-2</v>
      </c>
      <c r="AP362" s="5">
        <v>2.2000000000000002</v>
      </c>
      <c r="AQ362" s="5">
        <v>3.6</v>
      </c>
      <c r="AR362" s="5">
        <v>1025.2</v>
      </c>
      <c r="AS362" s="5">
        <v>0</v>
      </c>
      <c r="AT362" s="5">
        <v>0</v>
      </c>
      <c r="AU362" s="5">
        <v>0</v>
      </c>
      <c r="AV362" s="5">
        <v>0</v>
      </c>
      <c r="AW362" s="5">
        <v>0</v>
      </c>
      <c r="AX362">
        <v>0.1</v>
      </c>
      <c r="AY362">
        <v>162.69999999999999</v>
      </c>
      <c r="AZ362">
        <v>-2.9</v>
      </c>
      <c r="BA362">
        <v>-2.4</v>
      </c>
      <c r="BB362" s="55">
        <v>0.24513888888888899</v>
      </c>
    </row>
    <row r="363" spans="2:54" x14ac:dyDescent="0.25">
      <c r="B363">
        <v>-2</v>
      </c>
      <c r="C363">
        <v>94</v>
      </c>
      <c r="D363">
        <v>-2.9</v>
      </c>
      <c r="E363">
        <v>-2</v>
      </c>
      <c r="F363">
        <v>1.8</v>
      </c>
      <c r="G363">
        <v>3.2</v>
      </c>
      <c r="H363">
        <v>1025.3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0.1</v>
      </c>
      <c r="O363">
        <v>162.69999999999999</v>
      </c>
      <c r="P363">
        <v>-2.7</v>
      </c>
      <c r="Q363">
        <v>-2.2000000000000002</v>
      </c>
      <c r="R363" s="54">
        <v>0.24583333333333299</v>
      </c>
      <c r="T363" s="93"/>
      <c r="U363" s="96"/>
      <c r="V363" s="92" t="str">
        <f t="shared" si="7"/>
        <v/>
      </c>
      <c r="W363" s="96"/>
      <c r="X363" s="93"/>
      <c r="Z363" s="5"/>
      <c r="AA363"/>
      <c r="AC363" s="375"/>
      <c r="AD363" s="54">
        <v>0.24583333333333299</v>
      </c>
      <c r="AL363" s="364">
        <v>-2</v>
      </c>
      <c r="AM363" s="5">
        <v>94</v>
      </c>
      <c r="AN363" s="5">
        <v>-2.9</v>
      </c>
      <c r="AO363" s="363">
        <v>-2</v>
      </c>
      <c r="AP363" s="5">
        <v>0</v>
      </c>
      <c r="AQ363" s="5">
        <v>2.2000000000000002</v>
      </c>
      <c r="AR363" s="5">
        <v>1025.4000000000001</v>
      </c>
      <c r="AS363" s="5">
        <v>0</v>
      </c>
      <c r="AT363" s="5">
        <v>0</v>
      </c>
      <c r="AU363" s="5">
        <v>0</v>
      </c>
      <c r="AV363" s="5">
        <v>0</v>
      </c>
      <c r="AW363" s="5">
        <v>0</v>
      </c>
      <c r="AX363">
        <v>0.1</v>
      </c>
      <c r="AY363">
        <v>162.69999999999999</v>
      </c>
      <c r="AZ363">
        <v>-2.9</v>
      </c>
      <c r="BA363">
        <v>-2.4</v>
      </c>
      <c r="BB363" s="55">
        <v>0.24583333333333299</v>
      </c>
    </row>
    <row r="364" spans="2:54" x14ac:dyDescent="0.25">
      <c r="B364">
        <v>-2</v>
      </c>
      <c r="C364">
        <v>94</v>
      </c>
      <c r="D364">
        <v>-2.9</v>
      </c>
      <c r="E364">
        <v>-2</v>
      </c>
      <c r="F364">
        <v>2.5</v>
      </c>
      <c r="G364">
        <v>2.9</v>
      </c>
      <c r="H364">
        <v>1025.3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0.1</v>
      </c>
      <c r="O364">
        <v>162.69999999999999</v>
      </c>
      <c r="P364">
        <v>-2.7</v>
      </c>
      <c r="Q364">
        <v>-2.2000000000000002</v>
      </c>
      <c r="R364" s="54">
        <v>0.24652777777777801</v>
      </c>
      <c r="T364" s="93"/>
      <c r="U364" s="96"/>
      <c r="V364" s="92" t="str">
        <f t="shared" si="7"/>
        <v/>
      </c>
      <c r="W364" s="96"/>
      <c r="X364" s="93"/>
      <c r="Z364" s="5"/>
      <c r="AA364"/>
      <c r="AC364" s="375"/>
      <c r="AD364" s="54">
        <v>0.24652777777777801</v>
      </c>
      <c r="AL364" s="364">
        <v>-2</v>
      </c>
      <c r="AM364" s="5">
        <v>94</v>
      </c>
      <c r="AN364" s="5">
        <v>-2.9</v>
      </c>
      <c r="AO364" s="363">
        <v>-2</v>
      </c>
      <c r="AP364" s="5">
        <v>0</v>
      </c>
      <c r="AQ364" s="5">
        <v>1.8</v>
      </c>
      <c r="AR364" s="5">
        <v>1025.2</v>
      </c>
      <c r="AS364" s="5">
        <v>0</v>
      </c>
      <c r="AT364" s="5">
        <v>0</v>
      </c>
      <c r="AU364" s="5">
        <v>0</v>
      </c>
      <c r="AV364" s="5">
        <v>0</v>
      </c>
      <c r="AW364" s="5">
        <v>0</v>
      </c>
      <c r="AX364">
        <v>0.1</v>
      </c>
      <c r="AY364">
        <v>162.69999999999999</v>
      </c>
      <c r="AZ364">
        <v>-3</v>
      </c>
      <c r="BA364">
        <v>-2.4</v>
      </c>
      <c r="BB364" s="55">
        <v>0.24652777777777801</v>
      </c>
    </row>
    <row r="365" spans="2:54" x14ac:dyDescent="0.25">
      <c r="B365">
        <v>-2</v>
      </c>
      <c r="C365">
        <v>94</v>
      </c>
      <c r="D365">
        <v>-2.9</v>
      </c>
      <c r="E365">
        <v>-2</v>
      </c>
      <c r="F365">
        <v>2.9</v>
      </c>
      <c r="G365">
        <v>4</v>
      </c>
      <c r="H365">
        <v>1025.4000000000001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0.1</v>
      </c>
      <c r="O365">
        <v>162.69999999999999</v>
      </c>
      <c r="P365">
        <v>-2.7</v>
      </c>
      <c r="Q365">
        <v>-2.2000000000000002</v>
      </c>
      <c r="R365" s="54">
        <v>0.24722222222222201</v>
      </c>
      <c r="T365" s="93"/>
      <c r="U365" s="96"/>
      <c r="V365" s="92" t="str">
        <f t="shared" si="7"/>
        <v/>
      </c>
      <c r="W365" s="96"/>
      <c r="X365" s="93"/>
      <c r="Z365" s="5"/>
      <c r="AA365"/>
      <c r="AC365" s="375"/>
      <c r="AD365" s="54">
        <v>0.24722222222222201</v>
      </c>
      <c r="AL365" s="364">
        <v>-2</v>
      </c>
      <c r="AM365" s="5">
        <v>94</v>
      </c>
      <c r="AN365" s="5">
        <v>-2.9</v>
      </c>
      <c r="AO365" s="363">
        <v>-2</v>
      </c>
      <c r="AP365" s="5">
        <v>0</v>
      </c>
      <c r="AQ365" s="5">
        <v>2.2000000000000002</v>
      </c>
      <c r="AR365" s="5">
        <v>1025.3</v>
      </c>
      <c r="AS365" s="5">
        <v>0</v>
      </c>
      <c r="AT365" s="5">
        <v>0</v>
      </c>
      <c r="AU365" s="5">
        <v>0</v>
      </c>
      <c r="AV365" s="5">
        <v>0</v>
      </c>
      <c r="AW365" s="5">
        <v>0</v>
      </c>
      <c r="AX365">
        <v>0.1</v>
      </c>
      <c r="AY365">
        <v>162.69999999999999</v>
      </c>
      <c r="AZ365">
        <v>-3</v>
      </c>
      <c r="BA365">
        <v>-2.5</v>
      </c>
      <c r="BB365" s="55">
        <v>0.24722222222222201</v>
      </c>
    </row>
    <row r="366" spans="2:54" x14ac:dyDescent="0.25">
      <c r="B366">
        <v>-2</v>
      </c>
      <c r="C366">
        <v>94</v>
      </c>
      <c r="D366">
        <v>-2.9</v>
      </c>
      <c r="E366">
        <v>-2</v>
      </c>
      <c r="F366">
        <v>3.6</v>
      </c>
      <c r="G366">
        <v>4.3</v>
      </c>
      <c r="H366">
        <v>1025.5999999999999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0.1</v>
      </c>
      <c r="O366">
        <v>162.69999999999999</v>
      </c>
      <c r="P366">
        <v>-2.7</v>
      </c>
      <c r="Q366">
        <v>-2.2000000000000002</v>
      </c>
      <c r="R366" s="54">
        <v>0.24791666666666701</v>
      </c>
      <c r="T366" s="93"/>
      <c r="U366" s="96"/>
      <c r="V366" s="92" t="str">
        <f t="shared" si="7"/>
        <v/>
      </c>
      <c r="W366" s="96"/>
      <c r="X366" s="93"/>
      <c r="Z366" s="5"/>
      <c r="AA366"/>
      <c r="AC366" s="375"/>
      <c r="AD366" s="54">
        <v>0.24791666666666701</v>
      </c>
      <c r="AL366" s="364">
        <v>-2</v>
      </c>
      <c r="AM366" s="5">
        <v>94</v>
      </c>
      <c r="AN366" s="5">
        <v>-2.9</v>
      </c>
      <c r="AO366" s="363">
        <v>-2</v>
      </c>
      <c r="AP366" s="5">
        <v>1.8</v>
      </c>
      <c r="AQ366" s="5">
        <v>2.9</v>
      </c>
      <c r="AR366" s="5">
        <v>1025.2</v>
      </c>
      <c r="AS366" s="5">
        <v>0</v>
      </c>
      <c r="AT366" s="5">
        <v>0</v>
      </c>
      <c r="AU366" s="5">
        <v>0</v>
      </c>
      <c r="AV366" s="5">
        <v>0</v>
      </c>
      <c r="AW366" s="5">
        <v>0</v>
      </c>
      <c r="AX366">
        <v>0.1</v>
      </c>
      <c r="AY366">
        <v>162.69999999999999</v>
      </c>
      <c r="AZ366">
        <v>-3</v>
      </c>
      <c r="BA366">
        <v>-2.5</v>
      </c>
      <c r="BB366" s="55">
        <v>0.24791666666666701</v>
      </c>
    </row>
    <row r="367" spans="2:54" x14ac:dyDescent="0.25">
      <c r="B367">
        <v>-2</v>
      </c>
      <c r="C367">
        <v>94</v>
      </c>
      <c r="D367">
        <v>-2.9</v>
      </c>
      <c r="E367">
        <v>-2</v>
      </c>
      <c r="F367">
        <v>2.2000000000000002</v>
      </c>
      <c r="G367">
        <v>3.6</v>
      </c>
      <c r="H367">
        <v>1025.0999999999999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0.1</v>
      </c>
      <c r="O367">
        <v>162.69999999999999</v>
      </c>
      <c r="P367">
        <v>-2.7</v>
      </c>
      <c r="Q367">
        <v>-2.2000000000000002</v>
      </c>
      <c r="R367" s="54">
        <v>0.24861111111111101</v>
      </c>
      <c r="T367" s="93"/>
      <c r="U367" s="96"/>
      <c r="V367" s="92" t="str">
        <f t="shared" si="7"/>
        <v/>
      </c>
      <c r="W367" s="96"/>
      <c r="X367" s="93"/>
      <c r="Z367" s="5"/>
      <c r="AA367"/>
      <c r="AC367" s="375"/>
      <c r="AD367" s="54">
        <v>0.24861111111111101</v>
      </c>
      <c r="AL367" s="364">
        <v>-2</v>
      </c>
      <c r="AM367" s="5">
        <v>94</v>
      </c>
      <c r="AN367" s="5">
        <v>-2.9</v>
      </c>
      <c r="AO367" s="363">
        <v>-2</v>
      </c>
      <c r="AP367" s="5">
        <v>2.2000000000000002</v>
      </c>
      <c r="AQ367" s="5">
        <v>3.6</v>
      </c>
      <c r="AR367" s="5">
        <v>1025.4000000000001</v>
      </c>
      <c r="AS367" s="5">
        <v>0</v>
      </c>
      <c r="AT367" s="5">
        <v>0</v>
      </c>
      <c r="AU367" s="5">
        <v>0</v>
      </c>
      <c r="AV367" s="5">
        <v>0</v>
      </c>
      <c r="AW367" s="5">
        <v>0</v>
      </c>
      <c r="AX367">
        <v>0.1</v>
      </c>
      <c r="AY367">
        <v>162.69999999999999</v>
      </c>
      <c r="AZ367">
        <v>-3</v>
      </c>
      <c r="BA367">
        <v>-2.5</v>
      </c>
      <c r="BB367" s="55">
        <v>0.24861111111111101</v>
      </c>
    </row>
    <row r="368" spans="2:54" x14ac:dyDescent="0.25">
      <c r="B368">
        <v>-2</v>
      </c>
      <c r="C368">
        <v>94</v>
      </c>
      <c r="D368">
        <v>-2.9</v>
      </c>
      <c r="E368">
        <v>-2</v>
      </c>
      <c r="F368">
        <v>0</v>
      </c>
      <c r="G368">
        <v>0</v>
      </c>
      <c r="H368">
        <v>1025.5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0.1</v>
      </c>
      <c r="O368">
        <v>162.69999999999999</v>
      </c>
      <c r="P368">
        <v>-2.7</v>
      </c>
      <c r="Q368">
        <v>-2.2000000000000002</v>
      </c>
      <c r="R368" s="54">
        <v>0.249305555555556</v>
      </c>
      <c r="T368" s="93"/>
      <c r="U368" s="96"/>
      <c r="V368" s="92" t="str">
        <f t="shared" si="7"/>
        <v/>
      </c>
      <c r="W368" s="96"/>
      <c r="X368" s="93"/>
      <c r="Z368" s="5"/>
      <c r="AA368"/>
      <c r="AC368" s="375"/>
      <c r="AD368" s="54">
        <v>0.249305555555556</v>
      </c>
      <c r="AL368" s="364">
        <v>-2</v>
      </c>
      <c r="AM368" s="5">
        <v>94</v>
      </c>
      <c r="AN368" s="5">
        <v>-2.9</v>
      </c>
      <c r="AO368" s="363">
        <v>-2</v>
      </c>
      <c r="AP368" s="5">
        <v>4.3</v>
      </c>
      <c r="AQ368" s="5">
        <v>4.3</v>
      </c>
      <c r="AR368" s="5">
        <v>1025.4000000000001</v>
      </c>
      <c r="AS368" s="5">
        <v>0</v>
      </c>
      <c r="AT368" s="5">
        <v>0</v>
      </c>
      <c r="AU368" s="5">
        <v>0</v>
      </c>
      <c r="AV368" s="5">
        <v>0</v>
      </c>
      <c r="AW368" s="5">
        <v>0</v>
      </c>
      <c r="AX368">
        <v>0.1</v>
      </c>
      <c r="AY368">
        <v>162.69999999999999</v>
      </c>
      <c r="AZ368">
        <v>-3</v>
      </c>
      <c r="BA368">
        <v>-2.5</v>
      </c>
      <c r="BB368" s="55">
        <v>0.249305555555556</v>
      </c>
    </row>
    <row r="369" spans="2:54" x14ac:dyDescent="0.25">
      <c r="B369">
        <v>-2</v>
      </c>
      <c r="C369">
        <v>94</v>
      </c>
      <c r="D369">
        <v>-2.9</v>
      </c>
      <c r="E369">
        <v>-2</v>
      </c>
      <c r="F369">
        <v>0</v>
      </c>
      <c r="G369">
        <v>1.8</v>
      </c>
      <c r="H369">
        <v>1025.3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0.1</v>
      </c>
      <c r="O369">
        <v>162.69999999999999</v>
      </c>
      <c r="P369">
        <v>-2.7</v>
      </c>
      <c r="Q369">
        <v>-2.2000000000000002</v>
      </c>
      <c r="R369" s="54">
        <v>0.25</v>
      </c>
      <c r="T369" s="93">
        <f>MAX($P369,$Q369)</f>
        <v>-2.2000000000000002</v>
      </c>
      <c r="U369" s="96">
        <f>(T369-B369)-2</f>
        <v>-2.2000000000000002</v>
      </c>
      <c r="V369" s="92" t="str">
        <f t="shared" si="7"/>
        <v/>
      </c>
      <c r="W369" s="96" t="str">
        <f>IF($T369&gt;$B369+1,1,"")</f>
        <v/>
      </c>
      <c r="X369" s="93"/>
      <c r="Z369" s="5"/>
      <c r="AA369"/>
      <c r="AC369" s="375"/>
      <c r="AD369" s="54">
        <v>0.25</v>
      </c>
      <c r="AL369" s="364">
        <v>-2</v>
      </c>
      <c r="AM369" s="5">
        <v>94</v>
      </c>
      <c r="AN369" s="5">
        <v>-2.9</v>
      </c>
      <c r="AO369" s="363">
        <v>-2</v>
      </c>
      <c r="AP369" s="5">
        <v>4</v>
      </c>
      <c r="AQ369" s="5">
        <v>4</v>
      </c>
      <c r="AR369" s="5">
        <v>1025.3</v>
      </c>
      <c r="AS369" s="5">
        <v>0</v>
      </c>
      <c r="AT369" s="5">
        <v>0</v>
      </c>
      <c r="AU369" s="5">
        <v>0</v>
      </c>
      <c r="AV369" s="5">
        <v>0</v>
      </c>
      <c r="AW369" s="5">
        <v>0</v>
      </c>
      <c r="AX369">
        <v>0.1</v>
      </c>
      <c r="AY369">
        <v>162.69999999999999</v>
      </c>
      <c r="AZ369">
        <v>-3.1</v>
      </c>
      <c r="BA369">
        <v>-2.5</v>
      </c>
      <c r="BB369" s="55">
        <v>0.25</v>
      </c>
    </row>
    <row r="370" spans="2:54" x14ac:dyDescent="0.25">
      <c r="B370">
        <v>-2</v>
      </c>
      <c r="C370">
        <v>94</v>
      </c>
      <c r="D370">
        <v>-2.9</v>
      </c>
      <c r="E370">
        <v>-2</v>
      </c>
      <c r="F370">
        <v>0</v>
      </c>
      <c r="G370">
        <v>0</v>
      </c>
      <c r="H370">
        <v>1025.4000000000001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0.1</v>
      </c>
      <c r="O370">
        <v>162.69999999999999</v>
      </c>
      <c r="P370">
        <v>-2.7</v>
      </c>
      <c r="Q370">
        <v>-2.2000000000000002</v>
      </c>
      <c r="R370" s="54">
        <v>0.250694444444444</v>
      </c>
      <c r="T370" s="93">
        <f>MAX($P370,$Q370)</f>
        <v>-2.2000000000000002</v>
      </c>
      <c r="U370" s="96">
        <f>(T370-B370)-2</f>
        <v>-2.2000000000000002</v>
      </c>
      <c r="V370" s="92" t="str">
        <f t="shared" si="7"/>
        <v/>
      </c>
      <c r="W370" s="96" t="str">
        <f t="shared" ref="W370:W433" si="8">IF($T370&gt;$B370+1,1,"")</f>
        <v/>
      </c>
      <c r="X370" s="93"/>
      <c r="Z370" s="5"/>
      <c r="AA370"/>
      <c r="AC370" s="375"/>
      <c r="AD370" s="54">
        <v>0.250694444444444</v>
      </c>
      <c r="AL370" s="364">
        <v>-2</v>
      </c>
      <c r="AM370" s="5">
        <v>94</v>
      </c>
      <c r="AN370" s="5">
        <v>-2.9</v>
      </c>
      <c r="AO370" s="363">
        <v>-2</v>
      </c>
      <c r="AP370" s="5">
        <v>2.9</v>
      </c>
      <c r="AQ370" s="5">
        <v>3.2</v>
      </c>
      <c r="AR370" s="5">
        <v>1025.3</v>
      </c>
      <c r="AS370" s="5">
        <v>0</v>
      </c>
      <c r="AT370" s="5">
        <v>0</v>
      </c>
      <c r="AU370" s="5">
        <v>0</v>
      </c>
      <c r="AV370" s="5">
        <v>0</v>
      </c>
      <c r="AW370" s="5">
        <v>0</v>
      </c>
      <c r="AX370">
        <v>0.1</v>
      </c>
      <c r="AY370">
        <v>162.69999999999999</v>
      </c>
      <c r="AZ370">
        <v>-3.1</v>
      </c>
      <c r="BA370">
        <v>-2.6</v>
      </c>
      <c r="BB370" s="55">
        <v>0.250694444444444</v>
      </c>
    </row>
    <row r="371" spans="2:54" x14ac:dyDescent="0.25">
      <c r="B371">
        <v>-2</v>
      </c>
      <c r="C371">
        <v>94</v>
      </c>
      <c r="D371">
        <v>-2.9</v>
      </c>
      <c r="E371">
        <v>-2</v>
      </c>
      <c r="F371">
        <v>0</v>
      </c>
      <c r="G371">
        <v>2.5</v>
      </c>
      <c r="H371">
        <v>1025.5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0.1</v>
      </c>
      <c r="O371">
        <v>162.69999999999999</v>
      </c>
      <c r="P371">
        <v>-2.7</v>
      </c>
      <c r="Q371">
        <v>-2.2000000000000002</v>
      </c>
      <c r="R371" s="54">
        <v>0.25138888888888899</v>
      </c>
      <c r="T371" s="93">
        <f t="shared" ref="T371:T433" si="9">MAX($P371,$Q371)</f>
        <v>-2.2000000000000002</v>
      </c>
      <c r="U371" s="96">
        <f t="shared" ref="U371:U434" si="10">(T371-B371)-2</f>
        <v>-2.2000000000000002</v>
      </c>
      <c r="V371" s="92" t="str">
        <f t="shared" si="7"/>
        <v/>
      </c>
      <c r="W371" s="96" t="str">
        <f t="shared" si="8"/>
        <v/>
      </c>
      <c r="X371" s="93"/>
      <c r="Z371" s="5"/>
      <c r="AA371"/>
      <c r="AC371" s="375"/>
      <c r="AD371" s="54">
        <v>0.25138888888888899</v>
      </c>
      <c r="AL371" s="364">
        <v>-2</v>
      </c>
      <c r="AM371" s="5">
        <v>94</v>
      </c>
      <c r="AN371" s="5">
        <v>-2.9</v>
      </c>
      <c r="AO371" s="363">
        <v>-2</v>
      </c>
      <c r="AP371" s="5">
        <v>0</v>
      </c>
      <c r="AQ371" s="5">
        <v>0</v>
      </c>
      <c r="AR371" s="5">
        <v>1025.4000000000001</v>
      </c>
      <c r="AS371" s="5">
        <v>0</v>
      </c>
      <c r="AT371" s="5">
        <v>0</v>
      </c>
      <c r="AU371" s="5">
        <v>0</v>
      </c>
      <c r="AV371" s="5">
        <v>0</v>
      </c>
      <c r="AW371" s="5">
        <v>0</v>
      </c>
      <c r="AX371">
        <v>0.1</v>
      </c>
      <c r="AY371">
        <v>162.69999999999999</v>
      </c>
      <c r="AZ371">
        <v>-3.1</v>
      </c>
      <c r="BA371">
        <v>-2.6</v>
      </c>
      <c r="BB371" s="55">
        <v>0.25138888888888899</v>
      </c>
    </row>
    <row r="372" spans="2:54" x14ac:dyDescent="0.25">
      <c r="B372">
        <v>-2</v>
      </c>
      <c r="C372">
        <v>94</v>
      </c>
      <c r="D372">
        <v>-2.9</v>
      </c>
      <c r="E372">
        <v>-2</v>
      </c>
      <c r="F372">
        <v>0</v>
      </c>
      <c r="G372">
        <v>0</v>
      </c>
      <c r="H372">
        <v>1025.3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0.1</v>
      </c>
      <c r="O372">
        <v>162.69999999999999</v>
      </c>
      <c r="P372">
        <v>-2.7</v>
      </c>
      <c r="Q372">
        <v>-2.2000000000000002</v>
      </c>
      <c r="R372" s="54">
        <v>0.25208333333333299</v>
      </c>
      <c r="T372" s="93">
        <f t="shared" si="9"/>
        <v>-2.2000000000000002</v>
      </c>
      <c r="U372" s="96">
        <f t="shared" si="10"/>
        <v>-2.2000000000000002</v>
      </c>
      <c r="V372" s="92" t="str">
        <f t="shared" si="7"/>
        <v/>
      </c>
      <c r="W372" s="96" t="str">
        <f t="shared" si="8"/>
        <v/>
      </c>
      <c r="X372" s="93"/>
      <c r="Z372" s="5"/>
      <c r="AA372"/>
      <c r="AC372" s="375"/>
      <c r="AD372" s="54">
        <v>0.25208333333333299</v>
      </c>
      <c r="AL372" s="364">
        <v>-2</v>
      </c>
      <c r="AM372" s="5">
        <v>94</v>
      </c>
      <c r="AN372" s="5">
        <v>-2.9</v>
      </c>
      <c r="AO372" s="363">
        <v>-2</v>
      </c>
      <c r="AP372" s="5">
        <v>1.8</v>
      </c>
      <c r="AQ372" s="5">
        <v>2.2000000000000002</v>
      </c>
      <c r="AR372" s="5">
        <v>1025.3</v>
      </c>
      <c r="AS372" s="5">
        <v>0</v>
      </c>
      <c r="AT372" s="5">
        <v>0</v>
      </c>
      <c r="AU372" s="5">
        <v>0</v>
      </c>
      <c r="AV372" s="5">
        <v>0</v>
      </c>
      <c r="AW372" s="5">
        <v>0</v>
      </c>
      <c r="AX372">
        <v>0.1</v>
      </c>
      <c r="AY372">
        <v>162.69999999999999</v>
      </c>
      <c r="AZ372">
        <v>-3.1</v>
      </c>
      <c r="BA372">
        <v>-2.6</v>
      </c>
      <c r="BB372" s="55">
        <v>0.25208333333333299</v>
      </c>
    </row>
    <row r="373" spans="2:54" x14ac:dyDescent="0.25">
      <c r="B373">
        <v>-2</v>
      </c>
      <c r="C373">
        <v>94</v>
      </c>
      <c r="D373">
        <v>-2.9</v>
      </c>
      <c r="E373">
        <v>-2</v>
      </c>
      <c r="F373">
        <v>0</v>
      </c>
      <c r="G373">
        <v>0</v>
      </c>
      <c r="H373">
        <v>1025.5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0.1</v>
      </c>
      <c r="O373">
        <v>162.69999999999999</v>
      </c>
      <c r="P373">
        <v>-2.7</v>
      </c>
      <c r="Q373">
        <v>-2.2000000000000002</v>
      </c>
      <c r="R373" s="54">
        <v>0.25277777777777799</v>
      </c>
      <c r="T373" s="93">
        <f t="shared" si="9"/>
        <v>-2.2000000000000002</v>
      </c>
      <c r="U373" s="96">
        <f t="shared" si="10"/>
        <v>-2.2000000000000002</v>
      </c>
      <c r="V373" s="92" t="str">
        <f t="shared" si="7"/>
        <v/>
      </c>
      <c r="W373" s="96" t="str">
        <f t="shared" si="8"/>
        <v/>
      </c>
      <c r="X373" s="93"/>
      <c r="Z373" s="5"/>
      <c r="AA373"/>
      <c r="AC373" s="375"/>
      <c r="AD373" s="54">
        <v>0.25277777777777799</v>
      </c>
      <c r="AL373" s="364">
        <v>-2</v>
      </c>
      <c r="AM373" s="5">
        <v>94</v>
      </c>
      <c r="AN373" s="5">
        <v>-2.9</v>
      </c>
      <c r="AO373" s="363">
        <v>-2</v>
      </c>
      <c r="AP373" s="5">
        <v>0</v>
      </c>
      <c r="AQ373" s="5">
        <v>1.8</v>
      </c>
      <c r="AR373" s="5">
        <v>1025.2</v>
      </c>
      <c r="AS373" s="5">
        <v>0</v>
      </c>
      <c r="AT373" s="5">
        <v>0</v>
      </c>
      <c r="AU373" s="5">
        <v>0</v>
      </c>
      <c r="AV373" s="5">
        <v>0</v>
      </c>
      <c r="AW373" s="5">
        <v>0</v>
      </c>
      <c r="AX373">
        <v>0.1</v>
      </c>
      <c r="AY373">
        <v>162.69999999999999</v>
      </c>
      <c r="AZ373">
        <v>-3.1</v>
      </c>
      <c r="BA373">
        <v>-2.6</v>
      </c>
      <c r="BB373" s="55">
        <v>0.25277777777777799</v>
      </c>
    </row>
    <row r="374" spans="2:54" x14ac:dyDescent="0.25">
      <c r="B374">
        <v>-2</v>
      </c>
      <c r="C374">
        <v>94</v>
      </c>
      <c r="D374">
        <v>-2.9</v>
      </c>
      <c r="E374">
        <v>-2</v>
      </c>
      <c r="F374">
        <v>0</v>
      </c>
      <c r="G374">
        <v>0</v>
      </c>
      <c r="H374">
        <v>1025.3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0.1</v>
      </c>
      <c r="O374">
        <v>162.69999999999999</v>
      </c>
      <c r="P374">
        <v>-2.7</v>
      </c>
      <c r="Q374">
        <v>-2.2000000000000002</v>
      </c>
      <c r="R374" s="54">
        <v>0.25347222222222199</v>
      </c>
      <c r="T374" s="93">
        <f t="shared" si="9"/>
        <v>-2.2000000000000002</v>
      </c>
      <c r="U374" s="96">
        <f t="shared" si="10"/>
        <v>-2.2000000000000002</v>
      </c>
      <c r="V374" s="92" t="str">
        <f t="shared" si="7"/>
        <v/>
      </c>
      <c r="W374" s="96" t="str">
        <f t="shared" si="8"/>
        <v/>
      </c>
      <c r="X374" s="93"/>
      <c r="Z374" s="5"/>
      <c r="AA374"/>
      <c r="AC374" s="375"/>
      <c r="AD374" s="54">
        <v>0.25347222222222199</v>
      </c>
      <c r="AL374" s="364">
        <v>-2</v>
      </c>
      <c r="AM374" s="5">
        <v>94</v>
      </c>
      <c r="AN374" s="5">
        <v>-2.9</v>
      </c>
      <c r="AO374" s="363">
        <v>-2</v>
      </c>
      <c r="AP374" s="5">
        <v>0</v>
      </c>
      <c r="AQ374" s="5">
        <v>1.8</v>
      </c>
      <c r="AR374" s="5">
        <v>1025.2</v>
      </c>
      <c r="AS374" s="5">
        <v>0</v>
      </c>
      <c r="AT374" s="5">
        <v>0</v>
      </c>
      <c r="AU374" s="5">
        <v>0</v>
      </c>
      <c r="AV374" s="5">
        <v>0</v>
      </c>
      <c r="AW374" s="5">
        <v>0</v>
      </c>
      <c r="AX374">
        <v>0.1</v>
      </c>
      <c r="AY374">
        <v>162.69999999999999</v>
      </c>
      <c r="AZ374">
        <v>-3.2</v>
      </c>
      <c r="BA374">
        <v>-2.6</v>
      </c>
      <c r="BB374" s="55">
        <v>0.25347222222222199</v>
      </c>
    </row>
    <row r="375" spans="2:54" x14ac:dyDescent="0.25">
      <c r="B375">
        <v>-2.1</v>
      </c>
      <c r="C375">
        <v>94</v>
      </c>
      <c r="D375">
        <v>-3</v>
      </c>
      <c r="E375">
        <v>-2.1</v>
      </c>
      <c r="F375">
        <v>0</v>
      </c>
      <c r="G375">
        <v>2.5</v>
      </c>
      <c r="H375">
        <v>1025.3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0.1</v>
      </c>
      <c r="O375">
        <v>162.69999999999999</v>
      </c>
      <c r="P375">
        <v>-2.7</v>
      </c>
      <c r="Q375">
        <v>-2.2000000000000002</v>
      </c>
      <c r="R375" s="54">
        <v>0.25416666666666698</v>
      </c>
      <c r="T375" s="93">
        <f t="shared" si="9"/>
        <v>-2.2000000000000002</v>
      </c>
      <c r="U375" s="96">
        <f t="shared" si="10"/>
        <v>-2.1</v>
      </c>
      <c r="V375" s="92" t="str">
        <f t="shared" si="7"/>
        <v/>
      </c>
      <c r="W375" s="96" t="str">
        <f t="shared" si="8"/>
        <v/>
      </c>
      <c r="X375" s="93"/>
      <c r="Z375" s="5"/>
      <c r="AA375"/>
      <c r="AC375" s="375"/>
      <c r="AD375" s="54">
        <v>0.25416666666666698</v>
      </c>
      <c r="AL375" s="364">
        <v>-2.1</v>
      </c>
      <c r="AM375" s="5">
        <v>94</v>
      </c>
      <c r="AN375" s="5">
        <v>-3</v>
      </c>
      <c r="AO375" s="363">
        <v>-2.1</v>
      </c>
      <c r="AP375" s="5">
        <v>1.8</v>
      </c>
      <c r="AQ375" s="5">
        <v>1.8</v>
      </c>
      <c r="AR375" s="5">
        <v>1025.0999999999999</v>
      </c>
      <c r="AS375" s="5">
        <v>0</v>
      </c>
      <c r="AT375" s="5">
        <v>0</v>
      </c>
      <c r="AU375" s="5">
        <v>0</v>
      </c>
      <c r="AV375" s="5">
        <v>0</v>
      </c>
      <c r="AW375" s="5">
        <v>0</v>
      </c>
      <c r="AX375">
        <v>0.1</v>
      </c>
      <c r="AY375">
        <v>162.69999999999999</v>
      </c>
      <c r="AZ375">
        <v>-3.2</v>
      </c>
      <c r="BA375">
        <v>-2.6</v>
      </c>
      <c r="BB375" s="55">
        <v>0.25416666666666698</v>
      </c>
    </row>
    <row r="376" spans="2:54" x14ac:dyDescent="0.25">
      <c r="B376">
        <v>-2.1</v>
      </c>
      <c r="C376">
        <v>94</v>
      </c>
      <c r="D376">
        <v>-3</v>
      </c>
      <c r="E376">
        <v>-2.1</v>
      </c>
      <c r="F376">
        <v>2.5</v>
      </c>
      <c r="G376">
        <v>2.9</v>
      </c>
      <c r="H376">
        <v>1025.3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0.1</v>
      </c>
      <c r="O376">
        <v>162.69999999999999</v>
      </c>
      <c r="P376">
        <v>-2.7</v>
      </c>
      <c r="Q376">
        <v>-2.2000000000000002</v>
      </c>
      <c r="R376" s="54">
        <v>0.25486111111111098</v>
      </c>
      <c r="T376" s="93">
        <f t="shared" si="9"/>
        <v>-2.2000000000000002</v>
      </c>
      <c r="U376" s="96">
        <f t="shared" si="10"/>
        <v>-2.1</v>
      </c>
      <c r="V376" s="92" t="str">
        <f t="shared" si="7"/>
        <v/>
      </c>
      <c r="W376" s="96" t="str">
        <f t="shared" si="8"/>
        <v/>
      </c>
      <c r="X376" s="93"/>
      <c r="Z376" s="5"/>
      <c r="AA376"/>
      <c r="AC376" s="375"/>
      <c r="AD376" s="54">
        <v>0.25486111111111098</v>
      </c>
      <c r="AL376" s="364">
        <v>-2.1</v>
      </c>
      <c r="AM376" s="5">
        <v>94</v>
      </c>
      <c r="AN376" s="5">
        <v>-3</v>
      </c>
      <c r="AO376" s="363">
        <v>-2.1</v>
      </c>
      <c r="AP376" s="5">
        <v>2.5</v>
      </c>
      <c r="AQ376" s="5">
        <v>3.6</v>
      </c>
      <c r="AR376" s="5">
        <v>1025.2</v>
      </c>
      <c r="AS376" s="5">
        <v>0</v>
      </c>
      <c r="AT376" s="5">
        <v>0</v>
      </c>
      <c r="AU376" s="5">
        <v>0</v>
      </c>
      <c r="AV376" s="5">
        <v>0</v>
      </c>
      <c r="AW376" s="5">
        <v>0</v>
      </c>
      <c r="AX376">
        <v>0.1</v>
      </c>
      <c r="AY376">
        <v>162.69999999999999</v>
      </c>
      <c r="AZ376">
        <v>-3.2</v>
      </c>
      <c r="BA376">
        <v>-2.6</v>
      </c>
      <c r="BB376" s="55">
        <v>0.25486111111111098</v>
      </c>
    </row>
    <row r="377" spans="2:54" x14ac:dyDescent="0.25">
      <c r="B377">
        <v>-2.1</v>
      </c>
      <c r="C377">
        <v>94</v>
      </c>
      <c r="D377">
        <v>-3</v>
      </c>
      <c r="E377">
        <v>-2.1</v>
      </c>
      <c r="F377">
        <v>0</v>
      </c>
      <c r="G377">
        <v>1.8</v>
      </c>
      <c r="H377">
        <v>1025.3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0.1</v>
      </c>
      <c r="O377">
        <v>162.69999999999999</v>
      </c>
      <c r="P377">
        <v>-2.7</v>
      </c>
      <c r="Q377">
        <v>-2.2999999999999998</v>
      </c>
      <c r="R377" s="54">
        <v>0.25555555555555598</v>
      </c>
      <c r="T377" s="93">
        <f t="shared" si="9"/>
        <v>-2.2999999999999998</v>
      </c>
      <c r="U377" s="96">
        <f t="shared" si="10"/>
        <v>-2.1999999999999997</v>
      </c>
      <c r="V377" s="92" t="str">
        <f t="shared" si="7"/>
        <v/>
      </c>
      <c r="W377" s="96" t="str">
        <f t="shared" si="8"/>
        <v/>
      </c>
      <c r="X377" s="93"/>
      <c r="Z377" s="5"/>
      <c r="AA377"/>
      <c r="AC377" s="375"/>
      <c r="AD377" s="54">
        <v>0.25555555555555598</v>
      </c>
      <c r="AL377" s="364">
        <v>-2.1</v>
      </c>
      <c r="AM377" s="5">
        <v>94</v>
      </c>
      <c r="AN377" s="5">
        <v>-3</v>
      </c>
      <c r="AO377" s="363">
        <v>-2.1</v>
      </c>
      <c r="AP377" s="5">
        <v>2.9</v>
      </c>
      <c r="AQ377" s="5">
        <v>3.2</v>
      </c>
      <c r="AR377" s="5">
        <v>1025.2</v>
      </c>
      <c r="AS377" s="5">
        <v>0</v>
      </c>
      <c r="AT377" s="5">
        <v>0</v>
      </c>
      <c r="AU377" s="5">
        <v>0</v>
      </c>
      <c r="AV377" s="5">
        <v>0</v>
      </c>
      <c r="AW377" s="5">
        <v>0</v>
      </c>
      <c r="AX377">
        <v>0.1</v>
      </c>
      <c r="AY377">
        <v>162.69999999999999</v>
      </c>
      <c r="AZ377">
        <v>-3.2</v>
      </c>
      <c r="BA377">
        <v>-2.7</v>
      </c>
      <c r="BB377" s="55">
        <v>0.25555555555555598</v>
      </c>
    </row>
    <row r="378" spans="2:54" x14ac:dyDescent="0.25">
      <c r="B378">
        <v>-2.1</v>
      </c>
      <c r="C378">
        <v>94</v>
      </c>
      <c r="D378">
        <v>-3</v>
      </c>
      <c r="E378">
        <v>-2.1</v>
      </c>
      <c r="F378">
        <v>0</v>
      </c>
      <c r="G378">
        <v>2.5</v>
      </c>
      <c r="H378">
        <v>1025.5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0.1</v>
      </c>
      <c r="O378">
        <v>162.69999999999999</v>
      </c>
      <c r="P378">
        <v>-2.7</v>
      </c>
      <c r="Q378">
        <v>-2.2000000000000002</v>
      </c>
      <c r="R378" s="54">
        <v>0.25624999999999998</v>
      </c>
      <c r="T378" s="93">
        <f t="shared" si="9"/>
        <v>-2.2000000000000002</v>
      </c>
      <c r="U378" s="96">
        <f t="shared" si="10"/>
        <v>-2.1</v>
      </c>
      <c r="V378" s="92" t="str">
        <f t="shared" si="7"/>
        <v/>
      </c>
      <c r="W378" s="96" t="str">
        <f t="shared" si="8"/>
        <v/>
      </c>
      <c r="X378" s="93"/>
      <c r="Z378" s="5"/>
      <c r="AA378"/>
      <c r="AC378" s="375"/>
      <c r="AD378" s="54">
        <v>0.25624999999999998</v>
      </c>
      <c r="AL378" s="364">
        <v>-2.1</v>
      </c>
      <c r="AM378" s="5">
        <v>94</v>
      </c>
      <c r="AN378" s="5">
        <v>-3</v>
      </c>
      <c r="AO378" s="363">
        <v>-2.1</v>
      </c>
      <c r="AP378" s="5">
        <v>3.2</v>
      </c>
      <c r="AQ378" s="5">
        <v>4</v>
      </c>
      <c r="AR378" s="5">
        <v>1025</v>
      </c>
      <c r="AS378" s="5">
        <v>0</v>
      </c>
      <c r="AT378" s="5">
        <v>0</v>
      </c>
      <c r="AU378" s="5">
        <v>0</v>
      </c>
      <c r="AV378" s="5">
        <v>0</v>
      </c>
      <c r="AW378" s="5">
        <v>0</v>
      </c>
      <c r="AX378">
        <v>0.1</v>
      </c>
      <c r="AY378">
        <v>162.69999999999999</v>
      </c>
      <c r="AZ378">
        <v>-3.3</v>
      </c>
      <c r="BA378">
        <v>-2.7</v>
      </c>
      <c r="BB378" s="55">
        <v>0.25624999999999998</v>
      </c>
    </row>
    <row r="379" spans="2:54" x14ac:dyDescent="0.25">
      <c r="B379">
        <v>-2</v>
      </c>
      <c r="C379">
        <v>94</v>
      </c>
      <c r="D379">
        <v>-2.9</v>
      </c>
      <c r="E379">
        <v>-2</v>
      </c>
      <c r="F379">
        <v>0</v>
      </c>
      <c r="G379">
        <v>0</v>
      </c>
      <c r="H379">
        <v>1025.4000000000001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0.1</v>
      </c>
      <c r="O379">
        <v>162.69999999999999</v>
      </c>
      <c r="P379">
        <v>-2.8</v>
      </c>
      <c r="Q379">
        <v>-2.2000000000000002</v>
      </c>
      <c r="R379" s="54">
        <v>0.25694444444444398</v>
      </c>
      <c r="T379" s="93">
        <f t="shared" si="9"/>
        <v>-2.2000000000000002</v>
      </c>
      <c r="U379" s="96">
        <f t="shared" si="10"/>
        <v>-2.2000000000000002</v>
      </c>
      <c r="V379" s="92" t="str">
        <f t="shared" si="7"/>
        <v/>
      </c>
      <c r="W379" s="96" t="str">
        <f t="shared" si="8"/>
        <v/>
      </c>
      <c r="X379" s="93"/>
      <c r="Z379" s="5"/>
      <c r="AA379"/>
      <c r="AC379" s="375"/>
      <c r="AD379" s="54">
        <v>0.25694444444444398</v>
      </c>
      <c r="AL379" s="364">
        <v>-2</v>
      </c>
      <c r="AM379" s="5">
        <v>94</v>
      </c>
      <c r="AN379" s="5">
        <v>-2.9</v>
      </c>
      <c r="AO379" s="363">
        <v>-2</v>
      </c>
      <c r="AP379" s="5">
        <v>2.5</v>
      </c>
      <c r="AQ379" s="5">
        <v>3.2</v>
      </c>
      <c r="AR379" s="5">
        <v>1025.0999999999999</v>
      </c>
      <c r="AS379" s="5">
        <v>0</v>
      </c>
      <c r="AT379" s="5">
        <v>0</v>
      </c>
      <c r="AU379" s="5">
        <v>0</v>
      </c>
      <c r="AV379" s="5">
        <v>0</v>
      </c>
      <c r="AW379" s="5">
        <v>0</v>
      </c>
      <c r="AX379">
        <v>0.1</v>
      </c>
      <c r="AY379">
        <v>162.69999999999999</v>
      </c>
      <c r="AZ379">
        <v>-3.3</v>
      </c>
      <c r="BA379">
        <v>-2.7</v>
      </c>
      <c r="BB379" s="55">
        <v>0.25694444444444398</v>
      </c>
    </row>
    <row r="380" spans="2:54" x14ac:dyDescent="0.25">
      <c r="B380">
        <v>-2</v>
      </c>
      <c r="C380">
        <v>94</v>
      </c>
      <c r="D380">
        <v>-2.9</v>
      </c>
      <c r="E380">
        <v>-2</v>
      </c>
      <c r="F380">
        <v>1.8</v>
      </c>
      <c r="G380">
        <v>2.2000000000000002</v>
      </c>
      <c r="H380">
        <v>1025.5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0.1</v>
      </c>
      <c r="O380">
        <v>162.69999999999999</v>
      </c>
      <c r="P380">
        <v>-2.7</v>
      </c>
      <c r="Q380">
        <v>-2.2000000000000002</v>
      </c>
      <c r="R380" s="54">
        <v>0.25763888888888897</v>
      </c>
      <c r="T380" s="93">
        <f t="shared" si="9"/>
        <v>-2.2000000000000002</v>
      </c>
      <c r="U380" s="96">
        <f t="shared" si="10"/>
        <v>-2.2000000000000002</v>
      </c>
      <c r="V380" s="92" t="str">
        <f t="shared" si="7"/>
        <v/>
      </c>
      <c r="W380" s="96" t="str">
        <f t="shared" si="8"/>
        <v/>
      </c>
      <c r="X380" s="93"/>
      <c r="Z380" s="5"/>
      <c r="AA380"/>
      <c r="AC380" s="375"/>
      <c r="AD380" s="54">
        <v>0.25763888888888897</v>
      </c>
      <c r="AL380" s="364">
        <v>-2</v>
      </c>
      <c r="AM380" s="5">
        <v>94</v>
      </c>
      <c r="AN380" s="5">
        <v>-2.9</v>
      </c>
      <c r="AO380" s="363">
        <v>-2</v>
      </c>
      <c r="AP380" s="5">
        <v>2.2000000000000002</v>
      </c>
      <c r="AQ380" s="5">
        <v>2.5</v>
      </c>
      <c r="AR380" s="5">
        <v>1025.0999999999999</v>
      </c>
      <c r="AS380" s="5">
        <v>0</v>
      </c>
      <c r="AT380" s="5">
        <v>0</v>
      </c>
      <c r="AU380" s="5">
        <v>0</v>
      </c>
      <c r="AV380" s="5">
        <v>0</v>
      </c>
      <c r="AW380" s="5">
        <v>0</v>
      </c>
      <c r="AX380">
        <v>0.1</v>
      </c>
      <c r="AY380">
        <v>162.69999999999999</v>
      </c>
      <c r="AZ380">
        <v>-3.3</v>
      </c>
      <c r="BA380">
        <v>-2.7</v>
      </c>
      <c r="BB380" s="55">
        <v>0.25763888888888897</v>
      </c>
    </row>
    <row r="381" spans="2:54" x14ac:dyDescent="0.25">
      <c r="B381">
        <v>-2</v>
      </c>
      <c r="C381">
        <v>94</v>
      </c>
      <c r="D381">
        <v>-2.9</v>
      </c>
      <c r="E381">
        <v>-2</v>
      </c>
      <c r="F381">
        <v>0</v>
      </c>
      <c r="G381">
        <v>2.2000000000000002</v>
      </c>
      <c r="H381">
        <v>1025.5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0.1</v>
      </c>
      <c r="O381">
        <v>162.69999999999999</v>
      </c>
      <c r="P381">
        <v>-2.8</v>
      </c>
      <c r="Q381">
        <v>-2.2999999999999998</v>
      </c>
      <c r="R381" s="54">
        <v>0.25833333333333303</v>
      </c>
      <c r="T381" s="93">
        <f t="shared" si="9"/>
        <v>-2.2999999999999998</v>
      </c>
      <c r="U381" s="96">
        <f t="shared" si="10"/>
        <v>-2.2999999999999998</v>
      </c>
      <c r="V381" s="92" t="str">
        <f t="shared" si="7"/>
        <v/>
      </c>
      <c r="W381" s="96" t="str">
        <f t="shared" si="8"/>
        <v/>
      </c>
      <c r="X381" s="93"/>
      <c r="Z381" s="5"/>
      <c r="AA381"/>
      <c r="AC381" s="375"/>
      <c r="AD381" s="54">
        <v>0.25833333333333303</v>
      </c>
      <c r="AL381" s="364">
        <v>-2</v>
      </c>
      <c r="AM381" s="5">
        <v>94</v>
      </c>
      <c r="AN381" s="5">
        <v>-2.9</v>
      </c>
      <c r="AO381" s="363">
        <v>-2</v>
      </c>
      <c r="AP381" s="5">
        <v>3.2</v>
      </c>
      <c r="AQ381" s="5">
        <v>5.4</v>
      </c>
      <c r="AR381" s="5">
        <v>1025.0999999999999</v>
      </c>
      <c r="AS381" s="5">
        <v>0</v>
      </c>
      <c r="AT381" s="5">
        <v>0</v>
      </c>
      <c r="AU381" s="5">
        <v>0</v>
      </c>
      <c r="AV381" s="5">
        <v>0</v>
      </c>
      <c r="AW381" s="5">
        <v>0</v>
      </c>
      <c r="AX381">
        <v>0.1</v>
      </c>
      <c r="AY381">
        <v>162.69999999999999</v>
      </c>
      <c r="AZ381">
        <v>-3.4</v>
      </c>
      <c r="BA381">
        <v>-2.7</v>
      </c>
      <c r="BB381" s="55">
        <v>0.25833333333333303</v>
      </c>
    </row>
    <row r="382" spans="2:54" x14ac:dyDescent="0.25">
      <c r="B382">
        <v>-2</v>
      </c>
      <c r="C382">
        <v>94</v>
      </c>
      <c r="D382">
        <v>-2.9</v>
      </c>
      <c r="E382">
        <v>-2</v>
      </c>
      <c r="F382">
        <v>2.5</v>
      </c>
      <c r="G382">
        <v>3.2</v>
      </c>
      <c r="H382">
        <v>1025.3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0.1</v>
      </c>
      <c r="O382">
        <v>162.69999999999999</v>
      </c>
      <c r="P382">
        <v>-2.8</v>
      </c>
      <c r="Q382">
        <v>-2.2000000000000002</v>
      </c>
      <c r="R382" s="54">
        <v>0.25902777777777802</v>
      </c>
      <c r="T382" s="93">
        <f t="shared" si="9"/>
        <v>-2.2000000000000002</v>
      </c>
      <c r="U382" s="96">
        <f t="shared" si="10"/>
        <v>-2.2000000000000002</v>
      </c>
      <c r="V382" s="92" t="str">
        <f t="shared" si="7"/>
        <v/>
      </c>
      <c r="W382" s="96" t="str">
        <f t="shared" si="8"/>
        <v/>
      </c>
      <c r="X382" s="93"/>
      <c r="Z382" s="5"/>
      <c r="AA382"/>
      <c r="AC382" s="375"/>
      <c r="AD382" s="54">
        <v>0.25902777777777802</v>
      </c>
      <c r="AL382" s="364">
        <v>-2</v>
      </c>
      <c r="AM382" s="5">
        <v>94</v>
      </c>
      <c r="AN382" s="5">
        <v>-2.9</v>
      </c>
      <c r="AO382" s="363">
        <v>-2</v>
      </c>
      <c r="AP382" s="5">
        <v>4.3</v>
      </c>
      <c r="AQ382" s="5">
        <v>4.3</v>
      </c>
      <c r="AR382" s="5">
        <v>1025</v>
      </c>
      <c r="AS382" s="5">
        <v>0</v>
      </c>
      <c r="AT382" s="5">
        <v>0</v>
      </c>
      <c r="AU382" s="5">
        <v>0</v>
      </c>
      <c r="AV382" s="5">
        <v>0</v>
      </c>
      <c r="AW382" s="5">
        <v>0</v>
      </c>
      <c r="AX382">
        <v>0.1</v>
      </c>
      <c r="AY382">
        <v>162.69999999999999</v>
      </c>
      <c r="AZ382">
        <v>-3.4</v>
      </c>
      <c r="BA382">
        <v>-2.7</v>
      </c>
      <c r="BB382" s="55">
        <v>0.25902777777777802</v>
      </c>
    </row>
    <row r="383" spans="2:54" x14ac:dyDescent="0.25">
      <c r="B383">
        <v>-1.9</v>
      </c>
      <c r="C383">
        <v>94</v>
      </c>
      <c r="D383">
        <v>-2.8</v>
      </c>
      <c r="E383">
        <v>-1.9</v>
      </c>
      <c r="F383">
        <v>0</v>
      </c>
      <c r="G383">
        <v>1.8</v>
      </c>
      <c r="H383">
        <v>1025.4000000000001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0.1</v>
      </c>
      <c r="O383">
        <v>162.69999999999999</v>
      </c>
      <c r="P383">
        <v>-2.8</v>
      </c>
      <c r="Q383">
        <v>-2.2000000000000002</v>
      </c>
      <c r="R383" s="54">
        <v>0.25972222222222202</v>
      </c>
      <c r="T383" s="93">
        <f t="shared" si="9"/>
        <v>-2.2000000000000002</v>
      </c>
      <c r="U383" s="96">
        <f t="shared" si="10"/>
        <v>-2.3000000000000003</v>
      </c>
      <c r="V383" s="92" t="str">
        <f t="shared" si="7"/>
        <v/>
      </c>
      <c r="W383" s="96" t="str">
        <f t="shared" si="8"/>
        <v/>
      </c>
      <c r="X383" s="93"/>
      <c r="Z383" s="5"/>
      <c r="AA383"/>
      <c r="AC383" s="375"/>
      <c r="AD383" s="54">
        <v>0.25972222222222202</v>
      </c>
      <c r="AL383" s="364">
        <v>-1.9</v>
      </c>
      <c r="AM383" s="5">
        <v>94</v>
      </c>
      <c r="AN383" s="5">
        <v>-2.8</v>
      </c>
      <c r="AO383" s="363">
        <v>-1.9</v>
      </c>
      <c r="AP383" s="5">
        <v>2.5</v>
      </c>
      <c r="AQ383" s="5">
        <v>3.2</v>
      </c>
      <c r="AR383" s="5">
        <v>1025</v>
      </c>
      <c r="AS383" s="5">
        <v>0</v>
      </c>
      <c r="AT383" s="5">
        <v>0</v>
      </c>
      <c r="AU383" s="5">
        <v>0</v>
      </c>
      <c r="AV383" s="5">
        <v>0</v>
      </c>
      <c r="AW383" s="5">
        <v>0</v>
      </c>
      <c r="AX383">
        <v>0.1</v>
      </c>
      <c r="AY383">
        <v>162.69999999999999</v>
      </c>
      <c r="AZ383">
        <v>-3.4</v>
      </c>
      <c r="BA383">
        <v>-2.7</v>
      </c>
      <c r="BB383" s="55">
        <v>0.25972222222222202</v>
      </c>
    </row>
    <row r="384" spans="2:54" x14ac:dyDescent="0.25">
      <c r="B384">
        <v>-1.9</v>
      </c>
      <c r="C384">
        <v>94</v>
      </c>
      <c r="D384">
        <v>-2.8</v>
      </c>
      <c r="E384">
        <v>-1.9</v>
      </c>
      <c r="F384">
        <v>0</v>
      </c>
      <c r="G384">
        <v>0</v>
      </c>
      <c r="H384">
        <v>1025.3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0.1</v>
      </c>
      <c r="O384">
        <v>162.69999999999999</v>
      </c>
      <c r="P384">
        <v>-2.8</v>
      </c>
      <c r="Q384">
        <v>-2.2000000000000002</v>
      </c>
      <c r="R384" s="54">
        <v>0.26041666666666702</v>
      </c>
      <c r="T384" s="93">
        <f t="shared" si="9"/>
        <v>-2.2000000000000002</v>
      </c>
      <c r="U384" s="96">
        <f t="shared" si="10"/>
        <v>-2.3000000000000003</v>
      </c>
      <c r="V384" s="92" t="str">
        <f t="shared" si="7"/>
        <v/>
      </c>
      <c r="W384" s="96" t="str">
        <f t="shared" si="8"/>
        <v/>
      </c>
      <c r="X384" s="93"/>
      <c r="Z384" s="5"/>
      <c r="AA384"/>
      <c r="AC384" s="375"/>
      <c r="AD384" s="54">
        <v>0.26041666666666702</v>
      </c>
      <c r="AL384" s="364">
        <v>-1.9</v>
      </c>
      <c r="AM384" s="5">
        <v>94</v>
      </c>
      <c r="AN384" s="5">
        <v>-2.8</v>
      </c>
      <c r="AO384" s="363">
        <v>-1.9</v>
      </c>
      <c r="AP384" s="5">
        <v>0</v>
      </c>
      <c r="AQ384" s="5">
        <v>3.2</v>
      </c>
      <c r="AR384" s="5">
        <v>1024.8</v>
      </c>
      <c r="AS384" s="5">
        <v>0</v>
      </c>
      <c r="AT384" s="5">
        <v>0</v>
      </c>
      <c r="AU384" s="5">
        <v>0</v>
      </c>
      <c r="AV384" s="5">
        <v>0</v>
      </c>
      <c r="AW384" s="5">
        <v>0</v>
      </c>
      <c r="AX384">
        <v>0.1</v>
      </c>
      <c r="AY384">
        <v>162.69999999999999</v>
      </c>
      <c r="AZ384">
        <v>-3.3</v>
      </c>
      <c r="BA384">
        <v>-2.7</v>
      </c>
      <c r="BB384" s="55">
        <v>0.26041666666666702</v>
      </c>
    </row>
    <row r="385" spans="2:54" x14ac:dyDescent="0.25">
      <c r="B385">
        <v>-1.9</v>
      </c>
      <c r="C385">
        <v>94</v>
      </c>
      <c r="D385">
        <v>-2.8</v>
      </c>
      <c r="E385">
        <v>-1.9</v>
      </c>
      <c r="F385">
        <v>2.5</v>
      </c>
      <c r="G385">
        <v>2.5</v>
      </c>
      <c r="H385">
        <v>1025.3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0.1</v>
      </c>
      <c r="O385">
        <v>162.69999999999999</v>
      </c>
      <c r="P385">
        <v>-2.8</v>
      </c>
      <c r="Q385">
        <v>-2.2000000000000002</v>
      </c>
      <c r="R385" s="54">
        <v>0.26111111111111102</v>
      </c>
      <c r="T385" s="93">
        <f t="shared" si="9"/>
        <v>-2.2000000000000002</v>
      </c>
      <c r="U385" s="96">
        <f t="shared" si="10"/>
        <v>-2.3000000000000003</v>
      </c>
      <c r="V385" s="92" t="str">
        <f t="shared" si="7"/>
        <v/>
      </c>
      <c r="W385" s="96" t="str">
        <f t="shared" si="8"/>
        <v/>
      </c>
      <c r="X385" s="93"/>
      <c r="Z385" s="5"/>
      <c r="AA385"/>
      <c r="AC385" s="375"/>
      <c r="AD385" s="54">
        <v>0.26111111111111102</v>
      </c>
      <c r="AL385" s="364">
        <v>-1.9</v>
      </c>
      <c r="AM385" s="5">
        <v>94</v>
      </c>
      <c r="AN385" s="5">
        <v>-2.8</v>
      </c>
      <c r="AO385" s="363">
        <v>-1.9</v>
      </c>
      <c r="AP385" s="5">
        <v>4.3</v>
      </c>
      <c r="AQ385" s="5">
        <v>4.3</v>
      </c>
      <c r="AR385" s="5">
        <v>1024.9000000000001</v>
      </c>
      <c r="AS385" s="5">
        <v>0</v>
      </c>
      <c r="AT385" s="5">
        <v>0</v>
      </c>
      <c r="AU385" s="5">
        <v>0</v>
      </c>
      <c r="AV385" s="5">
        <v>0</v>
      </c>
      <c r="AW385" s="5">
        <v>0</v>
      </c>
      <c r="AX385">
        <v>0.1</v>
      </c>
      <c r="AY385">
        <v>162.69999999999999</v>
      </c>
      <c r="AZ385">
        <v>-3.3</v>
      </c>
      <c r="BA385">
        <v>-2.7</v>
      </c>
      <c r="BB385" s="55">
        <v>0.26111111111111102</v>
      </c>
    </row>
    <row r="386" spans="2:54" x14ac:dyDescent="0.25">
      <c r="B386">
        <v>-1.9</v>
      </c>
      <c r="C386">
        <v>94</v>
      </c>
      <c r="D386">
        <v>-2.8</v>
      </c>
      <c r="E386">
        <v>-1.9</v>
      </c>
      <c r="F386">
        <v>2.9</v>
      </c>
      <c r="G386">
        <v>2.9</v>
      </c>
      <c r="H386">
        <v>1025.5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0.1</v>
      </c>
      <c r="O386">
        <v>162.69999999999999</v>
      </c>
      <c r="P386">
        <v>-2.8</v>
      </c>
      <c r="Q386">
        <v>-2.2000000000000002</v>
      </c>
      <c r="R386" s="54">
        <v>0.26180555555555601</v>
      </c>
      <c r="T386" s="93">
        <f t="shared" si="9"/>
        <v>-2.2000000000000002</v>
      </c>
      <c r="U386" s="96">
        <f t="shared" si="10"/>
        <v>-2.3000000000000003</v>
      </c>
      <c r="V386" s="92" t="str">
        <f t="shared" si="7"/>
        <v/>
      </c>
      <c r="W386" s="96" t="str">
        <f t="shared" si="8"/>
        <v/>
      </c>
      <c r="X386" s="93"/>
      <c r="Z386" s="5"/>
      <c r="AA386"/>
      <c r="AC386" s="375"/>
      <c r="AD386" s="54">
        <v>0.26180555555555601</v>
      </c>
      <c r="AL386" s="364">
        <v>-1.9</v>
      </c>
      <c r="AM386" s="5">
        <v>94</v>
      </c>
      <c r="AN386" s="5">
        <v>-2.8</v>
      </c>
      <c r="AO386" s="363">
        <v>-1.9</v>
      </c>
      <c r="AP386" s="5">
        <v>0</v>
      </c>
      <c r="AQ386" s="5">
        <v>2.9</v>
      </c>
      <c r="AR386" s="5">
        <v>1024.8</v>
      </c>
      <c r="AS386" s="5">
        <v>0</v>
      </c>
      <c r="AT386" s="5">
        <v>0</v>
      </c>
      <c r="AU386" s="5">
        <v>0</v>
      </c>
      <c r="AV386" s="5">
        <v>0</v>
      </c>
      <c r="AW386" s="5">
        <v>0</v>
      </c>
      <c r="AX386">
        <v>0.1</v>
      </c>
      <c r="AY386">
        <v>162.69999999999999</v>
      </c>
      <c r="AZ386">
        <v>-3.3</v>
      </c>
      <c r="BA386">
        <v>-2.7</v>
      </c>
      <c r="BB386" s="55">
        <v>0.26180555555555601</v>
      </c>
    </row>
    <row r="387" spans="2:54" x14ac:dyDescent="0.25">
      <c r="B387">
        <v>-1.9</v>
      </c>
      <c r="C387">
        <v>94</v>
      </c>
      <c r="D387">
        <v>-2.8</v>
      </c>
      <c r="E387">
        <v>-1.9</v>
      </c>
      <c r="F387">
        <v>2.5</v>
      </c>
      <c r="G387">
        <v>3.6</v>
      </c>
      <c r="H387">
        <v>1025.3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0.1</v>
      </c>
      <c r="O387">
        <v>162.69999999999999</v>
      </c>
      <c r="P387">
        <v>-2.8</v>
      </c>
      <c r="Q387">
        <v>-2.2000000000000002</v>
      </c>
      <c r="R387" s="54">
        <v>0.26250000000000001</v>
      </c>
      <c r="T387" s="93">
        <f t="shared" si="9"/>
        <v>-2.2000000000000002</v>
      </c>
      <c r="U387" s="96">
        <f t="shared" si="10"/>
        <v>-2.3000000000000003</v>
      </c>
      <c r="V387" s="92" t="str">
        <f t="shared" si="7"/>
        <v/>
      </c>
      <c r="W387" s="96" t="str">
        <f t="shared" si="8"/>
        <v/>
      </c>
      <c r="X387" s="93"/>
      <c r="Z387" s="5"/>
      <c r="AA387"/>
      <c r="AC387" s="375"/>
      <c r="AD387" s="54">
        <v>0.26250000000000001</v>
      </c>
      <c r="AL387" s="364">
        <v>-1.9</v>
      </c>
      <c r="AM387" s="5">
        <v>94</v>
      </c>
      <c r="AN387" s="5">
        <v>-2.8</v>
      </c>
      <c r="AO387" s="363">
        <v>-1.9</v>
      </c>
      <c r="AP387" s="5">
        <v>3.2</v>
      </c>
      <c r="AQ387" s="5">
        <v>4</v>
      </c>
      <c r="AR387" s="5">
        <v>1024.7</v>
      </c>
      <c r="AS387" s="5">
        <v>0</v>
      </c>
      <c r="AT387" s="5">
        <v>0</v>
      </c>
      <c r="AU387" s="5">
        <v>0</v>
      </c>
      <c r="AV387" s="5">
        <v>0</v>
      </c>
      <c r="AW387" s="5">
        <v>0</v>
      </c>
      <c r="AX387">
        <v>0.1</v>
      </c>
      <c r="AY387">
        <v>162.69999999999999</v>
      </c>
      <c r="AZ387">
        <v>-3.3</v>
      </c>
      <c r="BA387">
        <v>-2.7</v>
      </c>
      <c r="BB387" s="55">
        <v>0.26250000000000001</v>
      </c>
    </row>
    <row r="388" spans="2:54" x14ac:dyDescent="0.25">
      <c r="B388">
        <v>-1.9</v>
      </c>
      <c r="C388">
        <v>94</v>
      </c>
      <c r="D388">
        <v>-2.8</v>
      </c>
      <c r="E388">
        <v>-1.9</v>
      </c>
      <c r="F388">
        <v>0</v>
      </c>
      <c r="G388">
        <v>2.2000000000000002</v>
      </c>
      <c r="H388">
        <v>1025.4000000000001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0.1</v>
      </c>
      <c r="O388">
        <v>162.69999999999999</v>
      </c>
      <c r="P388">
        <v>-2.8</v>
      </c>
      <c r="Q388">
        <v>-2.2000000000000002</v>
      </c>
      <c r="R388" s="54">
        <v>0.26319444444444401</v>
      </c>
      <c r="T388" s="93">
        <f t="shared" si="9"/>
        <v>-2.2000000000000002</v>
      </c>
      <c r="U388" s="96">
        <f t="shared" si="10"/>
        <v>-2.3000000000000003</v>
      </c>
      <c r="V388" s="92" t="str">
        <f t="shared" si="7"/>
        <v/>
      </c>
      <c r="W388" s="96" t="str">
        <f t="shared" si="8"/>
        <v/>
      </c>
      <c r="X388" s="93"/>
      <c r="Z388" s="5"/>
      <c r="AA388"/>
      <c r="AC388" s="375"/>
      <c r="AD388" s="54">
        <v>0.26319444444444401</v>
      </c>
      <c r="AL388" s="364">
        <v>-1.9</v>
      </c>
      <c r="AM388" s="5">
        <v>94</v>
      </c>
      <c r="AN388" s="5">
        <v>-2.8</v>
      </c>
      <c r="AO388" s="363">
        <v>-1.9</v>
      </c>
      <c r="AP388" s="5">
        <v>2.9</v>
      </c>
      <c r="AQ388" s="5">
        <v>5.4</v>
      </c>
      <c r="AR388" s="5">
        <v>1024.7</v>
      </c>
      <c r="AS388" s="5">
        <v>0</v>
      </c>
      <c r="AT388" s="5">
        <v>0</v>
      </c>
      <c r="AU388" s="5">
        <v>0</v>
      </c>
      <c r="AV388" s="5">
        <v>0</v>
      </c>
      <c r="AW388" s="5">
        <v>0</v>
      </c>
      <c r="AX388">
        <v>0.1</v>
      </c>
      <c r="AY388">
        <v>162.69999999999999</v>
      </c>
      <c r="AZ388">
        <v>-3.2</v>
      </c>
      <c r="BA388">
        <v>-2.7</v>
      </c>
      <c r="BB388" s="55">
        <v>0.26319444444444401</v>
      </c>
    </row>
    <row r="389" spans="2:54" x14ac:dyDescent="0.25">
      <c r="B389">
        <v>-1.9</v>
      </c>
      <c r="C389">
        <v>94</v>
      </c>
      <c r="D389">
        <v>-2.8</v>
      </c>
      <c r="E389">
        <v>-1.9</v>
      </c>
      <c r="F389">
        <v>1.8</v>
      </c>
      <c r="G389">
        <v>1.8</v>
      </c>
      <c r="H389">
        <v>1025.3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0.1</v>
      </c>
      <c r="O389">
        <v>162.69999999999999</v>
      </c>
      <c r="P389">
        <v>-2.8</v>
      </c>
      <c r="Q389">
        <v>-2.2000000000000002</v>
      </c>
      <c r="R389" s="54">
        <v>0.26388888888888901</v>
      </c>
      <c r="T389" s="93">
        <f t="shared" si="9"/>
        <v>-2.2000000000000002</v>
      </c>
      <c r="U389" s="96">
        <f t="shared" si="10"/>
        <v>-2.3000000000000003</v>
      </c>
      <c r="V389" s="92" t="str">
        <f t="shared" si="7"/>
        <v/>
      </c>
      <c r="W389" s="96" t="str">
        <f t="shared" si="8"/>
        <v/>
      </c>
      <c r="X389" s="93"/>
      <c r="Z389" s="5"/>
      <c r="AA389"/>
      <c r="AC389" s="375"/>
      <c r="AD389" s="54">
        <v>0.26388888888888901</v>
      </c>
      <c r="AL389" s="364">
        <v>-1.9</v>
      </c>
      <c r="AM389" s="5">
        <v>94</v>
      </c>
      <c r="AN389" s="5">
        <v>-2.8</v>
      </c>
      <c r="AO389" s="363">
        <v>-1.9</v>
      </c>
      <c r="AP389" s="5">
        <v>0</v>
      </c>
      <c r="AQ389" s="5">
        <v>2.5</v>
      </c>
      <c r="AR389" s="5">
        <v>1024.7</v>
      </c>
      <c r="AS389" s="5">
        <v>0</v>
      </c>
      <c r="AT389" s="5">
        <v>0</v>
      </c>
      <c r="AU389" s="5">
        <v>0</v>
      </c>
      <c r="AV389" s="5">
        <v>0</v>
      </c>
      <c r="AW389" s="5">
        <v>0</v>
      </c>
      <c r="AX389">
        <v>0.1</v>
      </c>
      <c r="AY389">
        <v>162.69999999999999</v>
      </c>
      <c r="AZ389">
        <v>-3.2</v>
      </c>
      <c r="BA389">
        <v>-2.7</v>
      </c>
      <c r="BB389" s="55">
        <v>0.26388888888888901</v>
      </c>
    </row>
    <row r="390" spans="2:54" x14ac:dyDescent="0.25">
      <c r="B390">
        <v>-1.9</v>
      </c>
      <c r="C390">
        <v>94</v>
      </c>
      <c r="D390">
        <v>-2.8</v>
      </c>
      <c r="E390">
        <v>-1.9</v>
      </c>
      <c r="F390">
        <v>2.2000000000000002</v>
      </c>
      <c r="G390">
        <v>3.6</v>
      </c>
      <c r="H390">
        <v>1025.4000000000001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0.1</v>
      </c>
      <c r="O390">
        <v>162.69999999999999</v>
      </c>
      <c r="P390">
        <v>-2.8</v>
      </c>
      <c r="Q390">
        <v>-2.2000000000000002</v>
      </c>
      <c r="R390" s="54">
        <v>0.264583333333333</v>
      </c>
      <c r="T390" s="93">
        <f t="shared" si="9"/>
        <v>-2.2000000000000002</v>
      </c>
      <c r="U390" s="96">
        <f t="shared" si="10"/>
        <v>-2.3000000000000003</v>
      </c>
      <c r="V390" s="92" t="str">
        <f t="shared" si="7"/>
        <v/>
      </c>
      <c r="W390" s="96" t="str">
        <f t="shared" si="8"/>
        <v/>
      </c>
      <c r="X390" s="93"/>
      <c r="Z390" s="5"/>
      <c r="AA390"/>
      <c r="AC390" s="375"/>
      <c r="AD390" s="54">
        <v>0.264583333333333</v>
      </c>
      <c r="AL390" s="364">
        <v>-1.9</v>
      </c>
      <c r="AM390" s="5">
        <v>94</v>
      </c>
      <c r="AN390" s="5">
        <v>-2.8</v>
      </c>
      <c r="AO390" s="363">
        <v>-1.9</v>
      </c>
      <c r="AP390" s="5">
        <v>0</v>
      </c>
      <c r="AQ390" s="5">
        <v>1.8</v>
      </c>
      <c r="AR390" s="5">
        <v>1024.7</v>
      </c>
      <c r="AS390" s="5">
        <v>0</v>
      </c>
      <c r="AT390" s="5">
        <v>0</v>
      </c>
      <c r="AU390" s="5">
        <v>0</v>
      </c>
      <c r="AV390" s="5">
        <v>0</v>
      </c>
      <c r="AW390" s="5">
        <v>0</v>
      </c>
      <c r="AX390">
        <v>0.1</v>
      </c>
      <c r="AY390">
        <v>162.69999999999999</v>
      </c>
      <c r="AZ390">
        <v>-3.2</v>
      </c>
      <c r="BA390">
        <v>-2.7</v>
      </c>
      <c r="BB390" s="55">
        <v>0.264583333333333</v>
      </c>
    </row>
    <row r="391" spans="2:54" x14ac:dyDescent="0.25">
      <c r="B391">
        <v>-1.9</v>
      </c>
      <c r="C391">
        <v>94</v>
      </c>
      <c r="D391">
        <v>-2.8</v>
      </c>
      <c r="E391">
        <v>-1.9</v>
      </c>
      <c r="F391">
        <v>0</v>
      </c>
      <c r="G391">
        <v>0</v>
      </c>
      <c r="H391">
        <v>1025.2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0.1</v>
      </c>
      <c r="O391">
        <v>162.69999999999999</v>
      </c>
      <c r="P391">
        <v>-2.7</v>
      </c>
      <c r="Q391">
        <v>-2.2000000000000002</v>
      </c>
      <c r="R391" s="54">
        <v>0.265277777777778</v>
      </c>
      <c r="T391" s="93">
        <f t="shared" si="9"/>
        <v>-2.2000000000000002</v>
      </c>
      <c r="U391" s="96">
        <f t="shared" si="10"/>
        <v>-2.3000000000000003</v>
      </c>
      <c r="V391" s="92" t="str">
        <f t="shared" si="7"/>
        <v/>
      </c>
      <c r="W391" s="96" t="str">
        <f t="shared" si="8"/>
        <v/>
      </c>
      <c r="X391" s="93"/>
      <c r="Z391" s="5"/>
      <c r="AA391"/>
      <c r="AC391" s="375"/>
      <c r="AD391" s="54">
        <v>0.265277777777778</v>
      </c>
      <c r="AL391" s="364">
        <v>-1.9</v>
      </c>
      <c r="AM391" s="5">
        <v>94</v>
      </c>
      <c r="AN391" s="5">
        <v>-2.8</v>
      </c>
      <c r="AO391" s="363">
        <v>-1.9</v>
      </c>
      <c r="AP391" s="5">
        <v>2.5</v>
      </c>
      <c r="AQ391" s="5">
        <v>2.5</v>
      </c>
      <c r="AR391" s="5">
        <v>1024.7</v>
      </c>
      <c r="AS391" s="5">
        <v>0</v>
      </c>
      <c r="AT391" s="5">
        <v>0</v>
      </c>
      <c r="AU391" s="5">
        <v>0</v>
      </c>
      <c r="AV391" s="5">
        <v>0</v>
      </c>
      <c r="AW391" s="5">
        <v>0</v>
      </c>
      <c r="AX391">
        <v>0.1</v>
      </c>
      <c r="AY391">
        <v>162.69999999999999</v>
      </c>
      <c r="AZ391">
        <v>-3.2</v>
      </c>
      <c r="BA391">
        <v>-2.7</v>
      </c>
      <c r="BB391" s="55">
        <v>0.265277777777778</v>
      </c>
    </row>
    <row r="392" spans="2:54" x14ac:dyDescent="0.25">
      <c r="B392">
        <v>-1.9</v>
      </c>
      <c r="C392">
        <v>94</v>
      </c>
      <c r="D392">
        <v>-2.8</v>
      </c>
      <c r="E392">
        <v>-1.9</v>
      </c>
      <c r="F392">
        <v>0</v>
      </c>
      <c r="G392">
        <v>1.8</v>
      </c>
      <c r="H392">
        <v>1025.2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0.1</v>
      </c>
      <c r="O392">
        <v>162.69999999999999</v>
      </c>
      <c r="P392">
        <v>-2.7</v>
      </c>
      <c r="Q392">
        <v>-2.2000000000000002</v>
      </c>
      <c r="R392" s="54">
        <v>0.265972222222222</v>
      </c>
      <c r="T392" s="93">
        <f t="shared" si="9"/>
        <v>-2.2000000000000002</v>
      </c>
      <c r="U392" s="96">
        <f t="shared" si="10"/>
        <v>-2.3000000000000003</v>
      </c>
      <c r="V392" s="92" t="str">
        <f t="shared" si="7"/>
        <v/>
      </c>
      <c r="W392" s="96" t="str">
        <f t="shared" si="8"/>
        <v/>
      </c>
      <c r="X392" s="93"/>
      <c r="Z392" s="5"/>
      <c r="AA392"/>
      <c r="AC392" s="375"/>
      <c r="AD392" s="54">
        <v>0.265972222222222</v>
      </c>
      <c r="AL392" s="364">
        <v>-1.9</v>
      </c>
      <c r="AM392" s="5">
        <v>94</v>
      </c>
      <c r="AN392" s="5">
        <v>-2.8</v>
      </c>
      <c r="AO392" s="363">
        <v>-1.9</v>
      </c>
      <c r="AP392" s="5">
        <v>2.5</v>
      </c>
      <c r="AQ392" s="5">
        <v>3.6</v>
      </c>
      <c r="AR392" s="5">
        <v>1024.8</v>
      </c>
      <c r="AS392" s="5">
        <v>0</v>
      </c>
      <c r="AT392" s="5">
        <v>0</v>
      </c>
      <c r="AU392" s="5">
        <v>0</v>
      </c>
      <c r="AV392" s="5">
        <v>0</v>
      </c>
      <c r="AW392" s="5">
        <v>0</v>
      </c>
      <c r="AX392">
        <v>0.1</v>
      </c>
      <c r="AY392">
        <v>162.69999999999999</v>
      </c>
      <c r="AZ392">
        <v>-3.2</v>
      </c>
      <c r="BA392">
        <v>-2.7</v>
      </c>
      <c r="BB392" s="55">
        <v>0.265972222222222</v>
      </c>
    </row>
    <row r="393" spans="2:54" x14ac:dyDescent="0.25">
      <c r="B393">
        <v>-1.8</v>
      </c>
      <c r="C393">
        <v>94</v>
      </c>
      <c r="D393">
        <v>-2.7</v>
      </c>
      <c r="E393">
        <v>-1.8</v>
      </c>
      <c r="F393">
        <v>1.8</v>
      </c>
      <c r="G393">
        <v>2.5</v>
      </c>
      <c r="H393">
        <v>1025.4000000000001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0.1</v>
      </c>
      <c r="O393">
        <v>162.69999999999999</v>
      </c>
      <c r="P393">
        <v>-2.7</v>
      </c>
      <c r="Q393">
        <v>-2.2000000000000002</v>
      </c>
      <c r="R393" s="54">
        <v>0.266666666666667</v>
      </c>
      <c r="T393" s="93">
        <f t="shared" si="9"/>
        <v>-2.2000000000000002</v>
      </c>
      <c r="U393" s="96">
        <f t="shared" si="10"/>
        <v>-2.4000000000000004</v>
      </c>
      <c r="V393" s="92" t="str">
        <f t="shared" si="7"/>
        <v/>
      </c>
      <c r="W393" s="96" t="str">
        <f t="shared" si="8"/>
        <v/>
      </c>
      <c r="X393" s="93"/>
      <c r="Z393" s="5"/>
      <c r="AA393"/>
      <c r="AC393" s="375"/>
      <c r="AD393" s="54">
        <v>0.266666666666667</v>
      </c>
      <c r="AL393" s="364">
        <v>-1.8</v>
      </c>
      <c r="AM393" s="5">
        <v>94</v>
      </c>
      <c r="AN393" s="5">
        <v>-2.7</v>
      </c>
      <c r="AO393" s="363">
        <v>-1.8</v>
      </c>
      <c r="AP393" s="5">
        <v>2.2000000000000002</v>
      </c>
      <c r="AQ393" s="5">
        <v>2.5</v>
      </c>
      <c r="AR393" s="5">
        <v>1024.8</v>
      </c>
      <c r="AS393" s="5">
        <v>0</v>
      </c>
      <c r="AT393" s="5">
        <v>0</v>
      </c>
      <c r="AU393" s="5">
        <v>0</v>
      </c>
      <c r="AV393" s="5">
        <v>0</v>
      </c>
      <c r="AW393" s="5">
        <v>0</v>
      </c>
      <c r="AX393">
        <v>0.1</v>
      </c>
      <c r="AY393">
        <v>162.69999999999999</v>
      </c>
      <c r="AZ393">
        <v>-3.2</v>
      </c>
      <c r="BA393">
        <v>-2.7</v>
      </c>
      <c r="BB393" s="55">
        <v>0.266666666666667</v>
      </c>
    </row>
    <row r="394" spans="2:54" x14ac:dyDescent="0.25">
      <c r="B394">
        <v>-1.8</v>
      </c>
      <c r="C394">
        <v>94</v>
      </c>
      <c r="D394">
        <v>-2.7</v>
      </c>
      <c r="E394">
        <v>-1.8</v>
      </c>
      <c r="F394">
        <v>1.8</v>
      </c>
      <c r="G394">
        <v>2.5</v>
      </c>
      <c r="H394">
        <v>1025.4000000000001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0.1</v>
      </c>
      <c r="O394">
        <v>162.69999999999999</v>
      </c>
      <c r="P394">
        <v>-2.7</v>
      </c>
      <c r="Q394">
        <v>-2.2000000000000002</v>
      </c>
      <c r="R394" s="54">
        <v>0.26736111111111099</v>
      </c>
      <c r="T394" s="93">
        <f t="shared" si="9"/>
        <v>-2.2000000000000002</v>
      </c>
      <c r="U394" s="96">
        <f t="shared" si="10"/>
        <v>-2.4000000000000004</v>
      </c>
      <c r="V394" s="92" t="str">
        <f t="shared" si="7"/>
        <v/>
      </c>
      <c r="W394" s="96" t="str">
        <f t="shared" si="8"/>
        <v/>
      </c>
      <c r="X394" s="93"/>
      <c r="Z394" s="5"/>
      <c r="AA394"/>
      <c r="AC394" s="375"/>
      <c r="AD394" s="54">
        <v>0.26736111111111099</v>
      </c>
      <c r="AL394" s="364">
        <v>-1.8</v>
      </c>
      <c r="AM394" s="5">
        <v>94</v>
      </c>
      <c r="AN394" s="5">
        <v>-2.7</v>
      </c>
      <c r="AO394" s="363">
        <v>-1.8</v>
      </c>
      <c r="AP394" s="5">
        <v>0</v>
      </c>
      <c r="AQ394" s="5">
        <v>2.5</v>
      </c>
      <c r="AR394" s="5">
        <v>1024.7</v>
      </c>
      <c r="AS394" s="5">
        <v>0</v>
      </c>
      <c r="AT394" s="5">
        <v>0</v>
      </c>
      <c r="AU394" s="5">
        <v>0</v>
      </c>
      <c r="AV394" s="5">
        <v>0</v>
      </c>
      <c r="AW394" s="5">
        <v>0</v>
      </c>
      <c r="AX394">
        <v>0.1</v>
      </c>
      <c r="AY394">
        <v>162.69999999999999</v>
      </c>
      <c r="AZ394">
        <v>-3.2</v>
      </c>
      <c r="BA394">
        <v>-2.7</v>
      </c>
      <c r="BB394" s="55">
        <v>0.26736111111111099</v>
      </c>
    </row>
    <row r="395" spans="2:54" x14ac:dyDescent="0.25">
      <c r="B395">
        <v>-1.9</v>
      </c>
      <c r="C395">
        <v>94</v>
      </c>
      <c r="D395">
        <v>-2.8</v>
      </c>
      <c r="E395">
        <v>-1.9</v>
      </c>
      <c r="F395">
        <v>0</v>
      </c>
      <c r="G395">
        <v>0</v>
      </c>
      <c r="H395">
        <v>1025.4000000000001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0.1</v>
      </c>
      <c r="O395">
        <v>162.69999999999999</v>
      </c>
      <c r="P395">
        <v>-2.7</v>
      </c>
      <c r="Q395">
        <v>-2.2000000000000002</v>
      </c>
      <c r="R395" s="54">
        <v>0.26805555555555599</v>
      </c>
      <c r="T395" s="93">
        <f t="shared" si="9"/>
        <v>-2.2000000000000002</v>
      </c>
      <c r="U395" s="96">
        <f t="shared" si="10"/>
        <v>-2.3000000000000003</v>
      </c>
      <c r="V395" s="92" t="str">
        <f t="shared" ref="V395:V458" si="11">IF($K395&gt;0,1,"")</f>
        <v/>
      </c>
      <c r="W395" s="96" t="str">
        <f t="shared" si="8"/>
        <v/>
      </c>
      <c r="X395" s="93"/>
      <c r="Z395" s="5"/>
      <c r="AA395"/>
      <c r="AC395" s="375"/>
      <c r="AD395" s="54">
        <v>0.26805555555555599</v>
      </c>
      <c r="AL395" s="364">
        <v>-1.9</v>
      </c>
      <c r="AM395" s="5">
        <v>94</v>
      </c>
      <c r="AN395" s="5">
        <v>-2.8</v>
      </c>
      <c r="AO395" s="363">
        <v>-1.9</v>
      </c>
      <c r="AP395" s="5">
        <v>0</v>
      </c>
      <c r="AQ395" s="5">
        <v>2.5</v>
      </c>
      <c r="AR395" s="5">
        <v>1024.8</v>
      </c>
      <c r="AS395" s="5">
        <v>0</v>
      </c>
      <c r="AT395" s="5">
        <v>0</v>
      </c>
      <c r="AU395" s="5">
        <v>0</v>
      </c>
      <c r="AV395" s="5">
        <v>0</v>
      </c>
      <c r="AW395" s="5">
        <v>0</v>
      </c>
      <c r="AX395">
        <v>0.1</v>
      </c>
      <c r="AY395">
        <v>162.69999999999999</v>
      </c>
      <c r="AZ395">
        <v>-3.3</v>
      </c>
      <c r="BA395">
        <v>-2.7</v>
      </c>
      <c r="BB395" s="55">
        <v>0.26805555555555599</v>
      </c>
    </row>
    <row r="396" spans="2:54" x14ac:dyDescent="0.25">
      <c r="B396">
        <v>-1.9</v>
      </c>
      <c r="C396">
        <v>94</v>
      </c>
      <c r="D396">
        <v>-2.8</v>
      </c>
      <c r="E396">
        <v>-1.9</v>
      </c>
      <c r="F396">
        <v>0</v>
      </c>
      <c r="G396">
        <v>2.2000000000000002</v>
      </c>
      <c r="H396">
        <v>1025.4000000000001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0.1</v>
      </c>
      <c r="O396">
        <v>162.69999999999999</v>
      </c>
      <c r="P396">
        <v>-2.7</v>
      </c>
      <c r="Q396">
        <v>-2.2000000000000002</v>
      </c>
      <c r="R396" s="54">
        <v>0.26874999999999999</v>
      </c>
      <c r="T396" s="93">
        <f t="shared" si="9"/>
        <v>-2.2000000000000002</v>
      </c>
      <c r="U396" s="96">
        <f t="shared" si="10"/>
        <v>-2.3000000000000003</v>
      </c>
      <c r="V396" s="92" t="str">
        <f t="shared" si="11"/>
        <v/>
      </c>
      <c r="W396" s="96" t="str">
        <f t="shared" si="8"/>
        <v/>
      </c>
      <c r="X396" s="93"/>
      <c r="Z396" s="5"/>
      <c r="AA396"/>
      <c r="AC396" s="375"/>
      <c r="AD396" s="54">
        <v>0.26874999999999999</v>
      </c>
      <c r="AL396" s="364">
        <v>-1.9</v>
      </c>
      <c r="AM396" s="5">
        <v>94</v>
      </c>
      <c r="AN396" s="5">
        <v>-2.8</v>
      </c>
      <c r="AO396" s="363">
        <v>-1.9</v>
      </c>
      <c r="AP396" s="5">
        <v>0</v>
      </c>
      <c r="AQ396" s="5">
        <v>2.2000000000000002</v>
      </c>
      <c r="AR396" s="5">
        <v>1024.8</v>
      </c>
      <c r="AS396" s="5">
        <v>0</v>
      </c>
      <c r="AT396" s="5">
        <v>0</v>
      </c>
      <c r="AU396" s="5">
        <v>0</v>
      </c>
      <c r="AV396" s="5">
        <v>0</v>
      </c>
      <c r="AW396" s="5">
        <v>0</v>
      </c>
      <c r="AX396">
        <v>0.1</v>
      </c>
      <c r="AY396">
        <v>162.69999999999999</v>
      </c>
      <c r="AZ396">
        <v>-3.2</v>
      </c>
      <c r="BA396">
        <v>-2.7</v>
      </c>
      <c r="BB396" s="55">
        <v>0.26874999999999999</v>
      </c>
    </row>
    <row r="397" spans="2:54" x14ac:dyDescent="0.25">
      <c r="B397">
        <v>-2</v>
      </c>
      <c r="C397">
        <v>94</v>
      </c>
      <c r="D397">
        <v>-2.9</v>
      </c>
      <c r="E397">
        <v>-2</v>
      </c>
      <c r="F397">
        <v>0</v>
      </c>
      <c r="G397">
        <v>2.2000000000000002</v>
      </c>
      <c r="H397">
        <v>1025.5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0.1</v>
      </c>
      <c r="O397">
        <v>162.69999999999999</v>
      </c>
      <c r="P397">
        <v>-2.8</v>
      </c>
      <c r="Q397">
        <v>-2.2000000000000002</v>
      </c>
      <c r="R397" s="54">
        <v>0.26944444444444399</v>
      </c>
      <c r="T397" s="93">
        <f t="shared" si="9"/>
        <v>-2.2000000000000002</v>
      </c>
      <c r="U397" s="96">
        <f t="shared" si="10"/>
        <v>-2.2000000000000002</v>
      </c>
      <c r="V397" s="92" t="str">
        <f t="shared" si="11"/>
        <v/>
      </c>
      <c r="W397" s="96" t="str">
        <f t="shared" si="8"/>
        <v/>
      </c>
      <c r="X397" s="93"/>
      <c r="Z397" s="5"/>
      <c r="AA397"/>
      <c r="AC397" s="375"/>
      <c r="AD397" s="54">
        <v>0.26944444444444399</v>
      </c>
      <c r="AL397" s="364">
        <v>-2</v>
      </c>
      <c r="AM397" s="5">
        <v>94</v>
      </c>
      <c r="AN397" s="5">
        <v>-2.9</v>
      </c>
      <c r="AO397" s="363">
        <v>-2</v>
      </c>
      <c r="AP397" s="5">
        <v>0</v>
      </c>
      <c r="AQ397" s="5">
        <v>2.2000000000000002</v>
      </c>
      <c r="AR397" s="5">
        <v>1024.8</v>
      </c>
      <c r="AS397" s="5">
        <v>0</v>
      </c>
      <c r="AT397" s="5">
        <v>0</v>
      </c>
      <c r="AU397" s="5">
        <v>0</v>
      </c>
      <c r="AV397" s="5">
        <v>0</v>
      </c>
      <c r="AW397" s="5">
        <v>0</v>
      </c>
      <c r="AX397">
        <v>0.1</v>
      </c>
      <c r="AY397">
        <v>162.69999999999999</v>
      </c>
      <c r="AZ397">
        <v>-3.3</v>
      </c>
      <c r="BA397">
        <v>-2.7</v>
      </c>
      <c r="BB397" s="55">
        <v>0.26944444444444399</v>
      </c>
    </row>
    <row r="398" spans="2:54" x14ac:dyDescent="0.25">
      <c r="B398">
        <v>-2</v>
      </c>
      <c r="C398">
        <v>94</v>
      </c>
      <c r="D398">
        <v>-2.9</v>
      </c>
      <c r="E398">
        <v>-2</v>
      </c>
      <c r="F398">
        <v>0</v>
      </c>
      <c r="G398">
        <v>2.5</v>
      </c>
      <c r="H398">
        <v>1025.3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0.1</v>
      </c>
      <c r="O398">
        <v>162.69999999999999</v>
      </c>
      <c r="P398">
        <v>-2.8</v>
      </c>
      <c r="Q398">
        <v>-2.2000000000000002</v>
      </c>
      <c r="R398" s="54">
        <v>0.27013888888888898</v>
      </c>
      <c r="T398" s="93">
        <f t="shared" si="9"/>
        <v>-2.2000000000000002</v>
      </c>
      <c r="U398" s="96">
        <f t="shared" si="10"/>
        <v>-2.2000000000000002</v>
      </c>
      <c r="V398" s="92" t="str">
        <f t="shared" si="11"/>
        <v/>
      </c>
      <c r="W398" s="96" t="str">
        <f t="shared" si="8"/>
        <v/>
      </c>
      <c r="X398" s="93"/>
      <c r="Z398" s="5"/>
      <c r="AA398"/>
      <c r="AC398" s="375"/>
      <c r="AD398" s="54">
        <v>0.27013888888888898</v>
      </c>
      <c r="AL398" s="364">
        <v>-2</v>
      </c>
      <c r="AM398" s="5">
        <v>94</v>
      </c>
      <c r="AN398" s="5">
        <v>-2.9</v>
      </c>
      <c r="AO398" s="363">
        <v>-2</v>
      </c>
      <c r="AP398" s="5">
        <v>2.5</v>
      </c>
      <c r="AQ398" s="5">
        <v>2.9</v>
      </c>
      <c r="AR398" s="5">
        <v>1024.9000000000001</v>
      </c>
      <c r="AS398" s="5">
        <v>0</v>
      </c>
      <c r="AT398" s="5">
        <v>0</v>
      </c>
      <c r="AU398" s="5">
        <v>0</v>
      </c>
      <c r="AV398" s="5">
        <v>0</v>
      </c>
      <c r="AW398" s="5">
        <v>0</v>
      </c>
      <c r="AX398">
        <v>0.1</v>
      </c>
      <c r="AY398">
        <v>162.69999999999999</v>
      </c>
      <c r="AZ398">
        <v>-3.3</v>
      </c>
      <c r="BA398">
        <v>-2.7</v>
      </c>
      <c r="BB398" s="55">
        <v>0.27013888888888898</v>
      </c>
    </row>
    <row r="399" spans="2:54" x14ac:dyDescent="0.25">
      <c r="B399">
        <v>-2</v>
      </c>
      <c r="C399">
        <v>94</v>
      </c>
      <c r="D399">
        <v>-2.9</v>
      </c>
      <c r="E399">
        <v>-2</v>
      </c>
      <c r="F399">
        <v>0</v>
      </c>
      <c r="G399">
        <v>0</v>
      </c>
      <c r="H399">
        <v>1025.3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0.1</v>
      </c>
      <c r="O399">
        <v>162.69999999999999</v>
      </c>
      <c r="P399">
        <v>-2.8</v>
      </c>
      <c r="Q399">
        <v>-2.2000000000000002</v>
      </c>
      <c r="R399" s="54">
        <v>0.27083333333333298</v>
      </c>
      <c r="T399" s="93">
        <f t="shared" si="9"/>
        <v>-2.2000000000000002</v>
      </c>
      <c r="U399" s="96">
        <f t="shared" si="10"/>
        <v>-2.2000000000000002</v>
      </c>
      <c r="V399" s="92" t="str">
        <f t="shared" si="11"/>
        <v/>
      </c>
      <c r="W399" s="96" t="str">
        <f t="shared" si="8"/>
        <v/>
      </c>
      <c r="X399" s="93"/>
      <c r="Z399" s="5"/>
      <c r="AA399"/>
      <c r="AC399" s="375"/>
      <c r="AD399" s="54">
        <v>0.27083333333333298</v>
      </c>
      <c r="AL399" s="364">
        <v>-2</v>
      </c>
      <c r="AM399" s="5">
        <v>94</v>
      </c>
      <c r="AN399" s="5">
        <v>-2.9</v>
      </c>
      <c r="AO399" s="363">
        <v>-2</v>
      </c>
      <c r="AP399" s="5">
        <v>2.5</v>
      </c>
      <c r="AQ399" s="5">
        <v>3.2</v>
      </c>
      <c r="AR399" s="5">
        <v>1024.9000000000001</v>
      </c>
      <c r="AS399" s="5">
        <v>0</v>
      </c>
      <c r="AT399" s="5">
        <v>0</v>
      </c>
      <c r="AU399" s="5">
        <v>0</v>
      </c>
      <c r="AV399" s="5">
        <v>0</v>
      </c>
      <c r="AW399" s="5">
        <v>0</v>
      </c>
      <c r="AX399">
        <v>0.1</v>
      </c>
      <c r="AY399">
        <v>162.69999999999999</v>
      </c>
      <c r="AZ399">
        <v>-3.3</v>
      </c>
      <c r="BA399">
        <v>-2.7</v>
      </c>
      <c r="BB399" s="55">
        <v>0.27083333333333298</v>
      </c>
    </row>
    <row r="400" spans="2:54" x14ac:dyDescent="0.25">
      <c r="B400">
        <v>-1.9</v>
      </c>
      <c r="C400">
        <v>94</v>
      </c>
      <c r="D400">
        <v>-2.8</v>
      </c>
      <c r="E400">
        <v>-1.9</v>
      </c>
      <c r="F400">
        <v>2.9</v>
      </c>
      <c r="G400">
        <v>3.6</v>
      </c>
      <c r="H400">
        <v>1025.3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0.1</v>
      </c>
      <c r="O400">
        <v>162.69999999999999</v>
      </c>
      <c r="P400">
        <v>-2.8</v>
      </c>
      <c r="Q400">
        <v>-2.2000000000000002</v>
      </c>
      <c r="R400" s="54">
        <v>0.27152777777777798</v>
      </c>
      <c r="T400" s="93">
        <f t="shared" si="9"/>
        <v>-2.2000000000000002</v>
      </c>
      <c r="U400" s="96">
        <f t="shared" si="10"/>
        <v>-2.3000000000000003</v>
      </c>
      <c r="V400" s="92" t="str">
        <f t="shared" si="11"/>
        <v/>
      </c>
      <c r="W400" s="96" t="str">
        <f t="shared" si="8"/>
        <v/>
      </c>
      <c r="X400" s="93"/>
      <c r="Z400" s="5"/>
      <c r="AA400"/>
      <c r="AC400" s="375"/>
      <c r="AD400" s="54">
        <v>0.27152777777777798</v>
      </c>
      <c r="AL400" s="364">
        <v>-1.9</v>
      </c>
      <c r="AM400" s="5">
        <v>94</v>
      </c>
      <c r="AN400" s="5">
        <v>-2.8</v>
      </c>
      <c r="AO400" s="363">
        <v>-1.9</v>
      </c>
      <c r="AP400" s="5">
        <v>4</v>
      </c>
      <c r="AQ400" s="5">
        <v>4.3</v>
      </c>
      <c r="AR400" s="5">
        <v>1024.9000000000001</v>
      </c>
      <c r="AS400" s="5">
        <v>0</v>
      </c>
      <c r="AT400" s="5">
        <v>0</v>
      </c>
      <c r="AU400" s="5">
        <v>0</v>
      </c>
      <c r="AV400" s="5">
        <v>0</v>
      </c>
      <c r="AW400" s="5">
        <v>0</v>
      </c>
      <c r="AX400">
        <v>0.1</v>
      </c>
      <c r="AY400">
        <v>162.69999999999999</v>
      </c>
      <c r="AZ400">
        <v>-3.3</v>
      </c>
      <c r="BA400">
        <v>-2.7</v>
      </c>
      <c r="BB400" s="55">
        <v>0.27152777777777798</v>
      </c>
    </row>
    <row r="401" spans="2:54" x14ac:dyDescent="0.25">
      <c r="B401">
        <v>-1.9</v>
      </c>
      <c r="C401">
        <v>94</v>
      </c>
      <c r="D401">
        <v>-2.8</v>
      </c>
      <c r="E401">
        <v>-1.9</v>
      </c>
      <c r="F401">
        <v>3.2</v>
      </c>
      <c r="G401">
        <v>3.6</v>
      </c>
      <c r="H401">
        <v>1025.4000000000001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0.1</v>
      </c>
      <c r="O401">
        <v>162.69999999999999</v>
      </c>
      <c r="P401">
        <v>-2.8</v>
      </c>
      <c r="Q401">
        <v>-2.2000000000000002</v>
      </c>
      <c r="R401" s="54">
        <v>0.27222222222222198</v>
      </c>
      <c r="T401" s="93">
        <f t="shared" si="9"/>
        <v>-2.2000000000000002</v>
      </c>
      <c r="U401" s="96">
        <f t="shared" si="10"/>
        <v>-2.3000000000000003</v>
      </c>
      <c r="V401" s="92" t="str">
        <f t="shared" si="11"/>
        <v/>
      </c>
      <c r="W401" s="96" t="str">
        <f t="shared" si="8"/>
        <v/>
      </c>
      <c r="X401" s="93"/>
      <c r="Z401" s="5"/>
      <c r="AA401"/>
      <c r="AC401" s="375"/>
      <c r="AD401" s="54">
        <v>0.27222222222222198</v>
      </c>
      <c r="AL401" s="364">
        <v>-1.9</v>
      </c>
      <c r="AM401" s="5">
        <v>94</v>
      </c>
      <c r="AN401" s="5">
        <v>-2.8</v>
      </c>
      <c r="AO401" s="363">
        <v>-1.9</v>
      </c>
      <c r="AP401" s="5">
        <v>0</v>
      </c>
      <c r="AQ401" s="5">
        <v>2.5</v>
      </c>
      <c r="AR401" s="5">
        <v>1024.9000000000001</v>
      </c>
      <c r="AS401" s="5">
        <v>0</v>
      </c>
      <c r="AT401" s="5">
        <v>0</v>
      </c>
      <c r="AU401" s="5">
        <v>0</v>
      </c>
      <c r="AV401" s="5">
        <v>0</v>
      </c>
      <c r="AW401" s="5">
        <v>0</v>
      </c>
      <c r="AX401">
        <v>0.1</v>
      </c>
      <c r="AY401">
        <v>162.69999999999999</v>
      </c>
      <c r="AZ401">
        <v>-3.3</v>
      </c>
      <c r="BA401">
        <v>-2.7</v>
      </c>
      <c r="BB401" s="55">
        <v>0.27222222222222198</v>
      </c>
    </row>
    <row r="402" spans="2:54" x14ac:dyDescent="0.25">
      <c r="B402">
        <v>-1.9</v>
      </c>
      <c r="C402">
        <v>94</v>
      </c>
      <c r="D402">
        <v>-2.8</v>
      </c>
      <c r="E402">
        <v>-1.9</v>
      </c>
      <c r="F402">
        <v>0</v>
      </c>
      <c r="G402">
        <v>1.8</v>
      </c>
      <c r="H402">
        <v>1025.4000000000001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0.1</v>
      </c>
      <c r="O402">
        <v>162.69999999999999</v>
      </c>
      <c r="P402">
        <v>-2.8</v>
      </c>
      <c r="Q402">
        <v>-2.1</v>
      </c>
      <c r="R402" s="54">
        <v>0.27291666666666697</v>
      </c>
      <c r="T402" s="93">
        <f t="shared" si="9"/>
        <v>-2.1</v>
      </c>
      <c r="U402" s="96">
        <f t="shared" si="10"/>
        <v>-2.2000000000000002</v>
      </c>
      <c r="V402" s="92" t="str">
        <f t="shared" si="11"/>
        <v/>
      </c>
      <c r="W402" s="96" t="str">
        <f t="shared" si="8"/>
        <v/>
      </c>
      <c r="X402" s="93"/>
      <c r="Z402" s="5"/>
      <c r="AA402"/>
      <c r="AC402" s="375"/>
      <c r="AD402" s="54">
        <v>0.27291666666666697</v>
      </c>
      <c r="AL402" s="364">
        <v>-1.9</v>
      </c>
      <c r="AM402" s="5">
        <v>94</v>
      </c>
      <c r="AN402" s="5">
        <v>-2.8</v>
      </c>
      <c r="AO402" s="363">
        <v>-1.9</v>
      </c>
      <c r="AP402" s="5">
        <v>2.2000000000000002</v>
      </c>
      <c r="AQ402" s="5">
        <v>2.2000000000000002</v>
      </c>
      <c r="AR402" s="5">
        <v>1025.0999999999999</v>
      </c>
      <c r="AS402" s="5">
        <v>0</v>
      </c>
      <c r="AT402" s="5">
        <v>0</v>
      </c>
      <c r="AU402" s="5">
        <v>0</v>
      </c>
      <c r="AV402" s="5">
        <v>0</v>
      </c>
      <c r="AW402" s="5">
        <v>0</v>
      </c>
      <c r="AX402">
        <v>0.1</v>
      </c>
      <c r="AY402">
        <v>162.69999999999999</v>
      </c>
      <c r="AZ402">
        <v>-3.3</v>
      </c>
      <c r="BA402">
        <v>-2.7</v>
      </c>
      <c r="BB402" s="55">
        <v>0.27291666666666697</v>
      </c>
    </row>
    <row r="403" spans="2:54" x14ac:dyDescent="0.25">
      <c r="B403">
        <v>-1.9</v>
      </c>
      <c r="C403">
        <v>94</v>
      </c>
      <c r="D403">
        <v>-2.8</v>
      </c>
      <c r="E403">
        <v>-1.9</v>
      </c>
      <c r="F403">
        <v>0</v>
      </c>
      <c r="G403">
        <v>1.8</v>
      </c>
      <c r="H403">
        <v>1025.4000000000001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0.1</v>
      </c>
      <c r="O403">
        <v>162.69999999999999</v>
      </c>
      <c r="P403">
        <v>-2.8</v>
      </c>
      <c r="Q403">
        <v>-2.2000000000000002</v>
      </c>
      <c r="R403" s="54">
        <v>0.27361111111111103</v>
      </c>
      <c r="T403" s="93">
        <f t="shared" si="9"/>
        <v>-2.2000000000000002</v>
      </c>
      <c r="U403" s="96">
        <f t="shared" si="10"/>
        <v>-2.3000000000000003</v>
      </c>
      <c r="V403" s="92" t="str">
        <f t="shared" si="11"/>
        <v/>
      </c>
      <c r="W403" s="96" t="str">
        <f t="shared" si="8"/>
        <v/>
      </c>
      <c r="X403" s="93"/>
      <c r="Z403" s="5"/>
      <c r="AA403"/>
      <c r="AC403" s="375"/>
      <c r="AD403" s="54">
        <v>0.27361111111111103</v>
      </c>
      <c r="AL403" s="364">
        <v>-1.9</v>
      </c>
      <c r="AM403" s="5">
        <v>94</v>
      </c>
      <c r="AN403" s="5">
        <v>-2.8</v>
      </c>
      <c r="AO403" s="363">
        <v>-1.9</v>
      </c>
      <c r="AP403" s="5">
        <v>0</v>
      </c>
      <c r="AQ403" s="5">
        <v>2.2000000000000002</v>
      </c>
      <c r="AR403" s="5">
        <v>1025</v>
      </c>
      <c r="AS403" s="5">
        <v>0</v>
      </c>
      <c r="AT403" s="5">
        <v>0</v>
      </c>
      <c r="AU403" s="5">
        <v>0</v>
      </c>
      <c r="AV403" s="5">
        <v>0</v>
      </c>
      <c r="AW403" s="5">
        <v>0</v>
      </c>
      <c r="AX403">
        <v>0.1</v>
      </c>
      <c r="AY403">
        <v>162.69999999999999</v>
      </c>
      <c r="AZ403">
        <v>-3.3</v>
      </c>
      <c r="BA403">
        <v>-2.7</v>
      </c>
      <c r="BB403" s="55">
        <v>0.27361111111111103</v>
      </c>
    </row>
    <row r="404" spans="2:54" x14ac:dyDescent="0.25">
      <c r="B404">
        <v>-1.9</v>
      </c>
      <c r="C404">
        <v>94</v>
      </c>
      <c r="D404">
        <v>-2.8</v>
      </c>
      <c r="E404">
        <v>-1.9</v>
      </c>
      <c r="F404">
        <v>0</v>
      </c>
      <c r="G404">
        <v>0</v>
      </c>
      <c r="H404">
        <v>1025.4000000000001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0.1</v>
      </c>
      <c r="O404">
        <v>162.69999999999999</v>
      </c>
      <c r="P404">
        <v>-2.8</v>
      </c>
      <c r="Q404">
        <v>-2.2000000000000002</v>
      </c>
      <c r="R404" s="54">
        <v>0.27430555555555602</v>
      </c>
      <c r="T404" s="93">
        <f t="shared" si="9"/>
        <v>-2.2000000000000002</v>
      </c>
      <c r="U404" s="96">
        <f t="shared" si="10"/>
        <v>-2.3000000000000003</v>
      </c>
      <c r="V404" s="92" t="str">
        <f t="shared" si="11"/>
        <v/>
      </c>
      <c r="W404" s="96" t="str">
        <f t="shared" si="8"/>
        <v/>
      </c>
      <c r="X404" s="93"/>
      <c r="Z404" s="5"/>
      <c r="AA404"/>
      <c r="AC404" s="375"/>
      <c r="AD404" s="54">
        <v>0.27430555555555602</v>
      </c>
      <c r="AL404" s="364">
        <v>-1.9</v>
      </c>
      <c r="AM404" s="5">
        <v>94</v>
      </c>
      <c r="AN404" s="5">
        <v>-2.8</v>
      </c>
      <c r="AO404" s="363">
        <v>-1.9</v>
      </c>
      <c r="AP404" s="5">
        <v>2.2000000000000002</v>
      </c>
      <c r="AQ404" s="5">
        <v>3.6</v>
      </c>
      <c r="AR404" s="5">
        <v>1025.0999999999999</v>
      </c>
      <c r="AS404" s="5">
        <v>0</v>
      </c>
      <c r="AT404" s="5">
        <v>0</v>
      </c>
      <c r="AU404" s="5">
        <v>0</v>
      </c>
      <c r="AV404" s="5">
        <v>0</v>
      </c>
      <c r="AW404" s="5">
        <v>0</v>
      </c>
      <c r="AX404">
        <v>0.1</v>
      </c>
      <c r="AY404">
        <v>162.69999999999999</v>
      </c>
      <c r="AZ404">
        <v>-3.3</v>
      </c>
      <c r="BA404">
        <v>-2.7</v>
      </c>
      <c r="BB404" s="55">
        <v>0.27430555555555602</v>
      </c>
    </row>
    <row r="405" spans="2:54" x14ac:dyDescent="0.25">
      <c r="B405">
        <v>-1.9</v>
      </c>
      <c r="C405">
        <v>94</v>
      </c>
      <c r="D405">
        <v>-2.8</v>
      </c>
      <c r="E405">
        <v>-1.9</v>
      </c>
      <c r="F405">
        <v>1.8</v>
      </c>
      <c r="G405">
        <v>2.2000000000000002</v>
      </c>
      <c r="H405">
        <v>1025.3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0.1</v>
      </c>
      <c r="O405">
        <v>162.69999999999999</v>
      </c>
      <c r="P405">
        <v>-2.8</v>
      </c>
      <c r="Q405">
        <v>-2.2000000000000002</v>
      </c>
      <c r="R405" s="54">
        <v>0.27500000000000002</v>
      </c>
      <c r="T405" s="93">
        <f t="shared" si="9"/>
        <v>-2.2000000000000002</v>
      </c>
      <c r="U405" s="96">
        <f t="shared" si="10"/>
        <v>-2.3000000000000003</v>
      </c>
      <c r="V405" s="92" t="str">
        <f t="shared" si="11"/>
        <v/>
      </c>
      <c r="W405" s="96" t="str">
        <f t="shared" si="8"/>
        <v/>
      </c>
      <c r="X405" s="93"/>
      <c r="Z405" s="5"/>
      <c r="AA405"/>
      <c r="AC405" s="375"/>
      <c r="AD405" s="54">
        <v>0.27500000000000002</v>
      </c>
      <c r="AL405" s="364">
        <v>-1.9</v>
      </c>
      <c r="AM405" s="5">
        <v>94</v>
      </c>
      <c r="AN405" s="5">
        <v>-2.8</v>
      </c>
      <c r="AO405" s="363">
        <v>-1.9</v>
      </c>
      <c r="AP405" s="5">
        <v>1.8</v>
      </c>
      <c r="AQ405" s="5">
        <v>4.3</v>
      </c>
      <c r="AR405" s="5">
        <v>1025.2</v>
      </c>
      <c r="AS405" s="5">
        <v>0</v>
      </c>
      <c r="AT405" s="5">
        <v>0</v>
      </c>
      <c r="AU405" s="5">
        <v>0</v>
      </c>
      <c r="AV405" s="5">
        <v>0</v>
      </c>
      <c r="AW405" s="5">
        <v>0</v>
      </c>
      <c r="AX405">
        <v>0.1</v>
      </c>
      <c r="AY405">
        <v>162.69999999999999</v>
      </c>
      <c r="AZ405">
        <v>-3.3</v>
      </c>
      <c r="BA405">
        <v>-2.8</v>
      </c>
      <c r="BB405" s="55">
        <v>0.27500000000000002</v>
      </c>
    </row>
    <row r="406" spans="2:54" x14ac:dyDescent="0.25">
      <c r="B406">
        <v>-2</v>
      </c>
      <c r="C406">
        <v>94</v>
      </c>
      <c r="D406">
        <v>-2.9</v>
      </c>
      <c r="E406">
        <v>-2</v>
      </c>
      <c r="F406">
        <v>0</v>
      </c>
      <c r="G406">
        <v>2.2000000000000002</v>
      </c>
      <c r="H406">
        <v>1025.5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0.1</v>
      </c>
      <c r="O406">
        <v>162.69999999999999</v>
      </c>
      <c r="P406">
        <v>-2.8</v>
      </c>
      <c r="Q406">
        <v>-2.1</v>
      </c>
      <c r="R406" s="54">
        <v>0.27569444444444402</v>
      </c>
      <c r="T406" s="93">
        <f t="shared" si="9"/>
        <v>-2.1</v>
      </c>
      <c r="U406" s="96">
        <f t="shared" si="10"/>
        <v>-2.1</v>
      </c>
      <c r="V406" s="92" t="str">
        <f t="shared" si="11"/>
        <v/>
      </c>
      <c r="W406" s="96" t="str">
        <f t="shared" si="8"/>
        <v/>
      </c>
      <c r="X406" s="93"/>
      <c r="Z406" s="5"/>
      <c r="AA406"/>
      <c r="AC406" s="375"/>
      <c r="AD406" s="54">
        <v>0.27569444444444402</v>
      </c>
      <c r="AL406" s="364">
        <v>-2</v>
      </c>
      <c r="AM406" s="5">
        <v>94</v>
      </c>
      <c r="AN406" s="5">
        <v>-2.9</v>
      </c>
      <c r="AO406" s="363">
        <v>-2</v>
      </c>
      <c r="AP406" s="5">
        <v>3.2</v>
      </c>
      <c r="AQ406" s="5">
        <v>4.3</v>
      </c>
      <c r="AR406" s="5">
        <v>1025.3</v>
      </c>
      <c r="AS406" s="5">
        <v>0</v>
      </c>
      <c r="AT406" s="5">
        <v>0</v>
      </c>
      <c r="AU406" s="5">
        <v>0</v>
      </c>
      <c r="AV406" s="5">
        <v>0</v>
      </c>
      <c r="AW406" s="5">
        <v>0</v>
      </c>
      <c r="AX406">
        <v>0.1</v>
      </c>
      <c r="AY406">
        <v>162.69999999999999</v>
      </c>
      <c r="AZ406">
        <v>-3.4</v>
      </c>
      <c r="BA406">
        <v>-2.8</v>
      </c>
      <c r="BB406" s="55">
        <v>0.27569444444444402</v>
      </c>
    </row>
    <row r="407" spans="2:54" x14ac:dyDescent="0.25">
      <c r="B407">
        <v>-2</v>
      </c>
      <c r="C407">
        <v>94</v>
      </c>
      <c r="D407">
        <v>-2.9</v>
      </c>
      <c r="E407">
        <v>-2</v>
      </c>
      <c r="F407">
        <v>0</v>
      </c>
      <c r="G407">
        <v>0</v>
      </c>
      <c r="H407">
        <v>1025.4000000000001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0.1</v>
      </c>
      <c r="O407">
        <v>162.69999999999999</v>
      </c>
      <c r="P407">
        <v>-2.8</v>
      </c>
      <c r="Q407">
        <v>-2.2000000000000002</v>
      </c>
      <c r="R407" s="54">
        <v>0.27638888888888902</v>
      </c>
      <c r="T407" s="93">
        <f t="shared" si="9"/>
        <v>-2.2000000000000002</v>
      </c>
      <c r="U407" s="96">
        <f t="shared" si="10"/>
        <v>-2.2000000000000002</v>
      </c>
      <c r="V407" s="92" t="str">
        <f t="shared" si="11"/>
        <v/>
      </c>
      <c r="W407" s="96" t="str">
        <f t="shared" si="8"/>
        <v/>
      </c>
      <c r="X407" s="93"/>
      <c r="Z407" s="5"/>
      <c r="AA407"/>
      <c r="AC407" s="375"/>
      <c r="AD407" s="54">
        <v>0.27638888888888902</v>
      </c>
      <c r="AL407" s="364">
        <v>-2</v>
      </c>
      <c r="AM407" s="5">
        <v>94</v>
      </c>
      <c r="AN407" s="5">
        <v>-2.9</v>
      </c>
      <c r="AO407" s="363">
        <v>-2</v>
      </c>
      <c r="AP407" s="5">
        <v>1.8</v>
      </c>
      <c r="AQ407" s="5">
        <v>4</v>
      </c>
      <c r="AR407" s="5">
        <v>1025.4000000000001</v>
      </c>
      <c r="AS407" s="5">
        <v>0</v>
      </c>
      <c r="AT407" s="5">
        <v>0</v>
      </c>
      <c r="AU407" s="5">
        <v>0</v>
      </c>
      <c r="AV407" s="5">
        <v>0</v>
      </c>
      <c r="AW407" s="5">
        <v>0</v>
      </c>
      <c r="AX407">
        <v>0.1</v>
      </c>
      <c r="AY407">
        <v>162.69999999999999</v>
      </c>
      <c r="AZ407">
        <v>-3.4</v>
      </c>
      <c r="BA407">
        <v>-2.8</v>
      </c>
      <c r="BB407" s="55">
        <v>0.27638888888888902</v>
      </c>
    </row>
    <row r="408" spans="2:54" x14ac:dyDescent="0.25">
      <c r="B408">
        <v>-2</v>
      </c>
      <c r="C408">
        <v>94</v>
      </c>
      <c r="D408">
        <v>-2.9</v>
      </c>
      <c r="E408">
        <v>-2</v>
      </c>
      <c r="F408">
        <v>0</v>
      </c>
      <c r="G408">
        <v>0</v>
      </c>
      <c r="H408">
        <v>1025.4000000000001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0.1</v>
      </c>
      <c r="O408">
        <v>162.69999999999999</v>
      </c>
      <c r="P408">
        <v>-2.8</v>
      </c>
      <c r="Q408">
        <v>-2.1</v>
      </c>
      <c r="R408" s="54">
        <v>0.27708333333333302</v>
      </c>
      <c r="T408" s="93">
        <f t="shared" si="9"/>
        <v>-2.1</v>
      </c>
      <c r="U408" s="96">
        <f t="shared" si="10"/>
        <v>-2.1</v>
      </c>
      <c r="V408" s="92" t="str">
        <f t="shared" si="11"/>
        <v/>
      </c>
      <c r="W408" s="96" t="str">
        <f t="shared" si="8"/>
        <v/>
      </c>
      <c r="X408" s="93"/>
      <c r="Z408" s="5"/>
      <c r="AA408"/>
      <c r="AC408" s="375"/>
      <c r="AD408" s="54">
        <v>0.27708333333333302</v>
      </c>
      <c r="AL408" s="364">
        <v>-2</v>
      </c>
      <c r="AM408" s="5">
        <v>94</v>
      </c>
      <c r="AN408" s="5">
        <v>-2.9</v>
      </c>
      <c r="AO408" s="363">
        <v>-2</v>
      </c>
      <c r="AP408" s="5">
        <v>2.9</v>
      </c>
      <c r="AQ408" s="5">
        <v>4.7</v>
      </c>
      <c r="AR408" s="5">
        <v>1025.5999999999999</v>
      </c>
      <c r="AS408" s="5">
        <v>0</v>
      </c>
      <c r="AT408" s="5">
        <v>0</v>
      </c>
      <c r="AU408" s="5">
        <v>0</v>
      </c>
      <c r="AV408" s="5">
        <v>0</v>
      </c>
      <c r="AW408" s="5">
        <v>0</v>
      </c>
      <c r="AX408">
        <v>0.1</v>
      </c>
      <c r="AY408">
        <v>162.69999999999999</v>
      </c>
      <c r="AZ408">
        <v>-3.4</v>
      </c>
      <c r="BA408">
        <v>-2.8</v>
      </c>
      <c r="BB408" s="55">
        <v>0.27708333333333302</v>
      </c>
    </row>
    <row r="409" spans="2:54" x14ac:dyDescent="0.25">
      <c r="B409">
        <v>-2</v>
      </c>
      <c r="C409">
        <v>94</v>
      </c>
      <c r="D409">
        <v>-2.9</v>
      </c>
      <c r="E409">
        <v>-2</v>
      </c>
      <c r="F409">
        <v>0</v>
      </c>
      <c r="G409">
        <v>0</v>
      </c>
      <c r="H409">
        <v>1025.5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0.1</v>
      </c>
      <c r="O409">
        <v>162.69999999999999</v>
      </c>
      <c r="P409">
        <v>-2.8</v>
      </c>
      <c r="Q409">
        <v>-2.1</v>
      </c>
      <c r="R409" s="54">
        <v>0.27777777777777801</v>
      </c>
      <c r="T409" s="93">
        <f t="shared" si="9"/>
        <v>-2.1</v>
      </c>
      <c r="U409" s="96">
        <f t="shared" si="10"/>
        <v>-2.1</v>
      </c>
      <c r="V409" s="92" t="str">
        <f t="shared" si="11"/>
        <v/>
      </c>
      <c r="W409" s="96" t="str">
        <f t="shared" si="8"/>
        <v/>
      </c>
      <c r="X409" s="93"/>
      <c r="Z409" s="5"/>
      <c r="AA409"/>
      <c r="AC409" s="375"/>
      <c r="AD409" s="54">
        <v>0.27777777777777801</v>
      </c>
      <c r="AL409" s="364">
        <v>-2</v>
      </c>
      <c r="AM409" s="5">
        <v>94</v>
      </c>
      <c r="AN409" s="5">
        <v>-2.9</v>
      </c>
      <c r="AO409" s="363">
        <v>-2</v>
      </c>
      <c r="AP409" s="5">
        <v>4</v>
      </c>
      <c r="AQ409" s="5">
        <v>4</v>
      </c>
      <c r="AR409" s="5">
        <v>1025.4000000000001</v>
      </c>
      <c r="AS409" s="5">
        <v>0</v>
      </c>
      <c r="AT409" s="5">
        <v>0</v>
      </c>
      <c r="AU409" s="5">
        <v>0</v>
      </c>
      <c r="AV409" s="5">
        <v>0</v>
      </c>
      <c r="AW409" s="5">
        <v>0</v>
      </c>
      <c r="AX409">
        <v>0.1</v>
      </c>
      <c r="AY409">
        <v>162.69999999999999</v>
      </c>
      <c r="AZ409">
        <v>-3.4</v>
      </c>
      <c r="BA409">
        <v>-2.8</v>
      </c>
      <c r="BB409" s="55">
        <v>0.27777777777777801</v>
      </c>
    </row>
    <row r="410" spans="2:54" x14ac:dyDescent="0.25">
      <c r="B410">
        <v>-1.9</v>
      </c>
      <c r="C410">
        <v>94</v>
      </c>
      <c r="D410">
        <v>-2.8</v>
      </c>
      <c r="E410">
        <v>-1.9</v>
      </c>
      <c r="F410">
        <v>1.8</v>
      </c>
      <c r="G410">
        <v>2.9</v>
      </c>
      <c r="H410">
        <v>1025.0999999999999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0.1</v>
      </c>
      <c r="O410">
        <v>162.69999999999999</v>
      </c>
      <c r="P410">
        <v>-2.8</v>
      </c>
      <c r="Q410">
        <v>-2.1</v>
      </c>
      <c r="R410" s="54">
        <v>0.27847222222222201</v>
      </c>
      <c r="T410" s="93">
        <f t="shared" si="9"/>
        <v>-2.1</v>
      </c>
      <c r="U410" s="96">
        <f t="shared" si="10"/>
        <v>-2.2000000000000002</v>
      </c>
      <c r="V410" s="92" t="str">
        <f t="shared" si="11"/>
        <v/>
      </c>
      <c r="W410" s="96" t="str">
        <f t="shared" si="8"/>
        <v/>
      </c>
      <c r="X410" s="93"/>
      <c r="Z410" s="5"/>
      <c r="AA410"/>
      <c r="AC410" s="375"/>
      <c r="AD410" s="54">
        <v>0.27847222222222201</v>
      </c>
      <c r="AL410" s="364">
        <v>-1.9</v>
      </c>
      <c r="AM410" s="5">
        <v>94</v>
      </c>
      <c r="AN410" s="5">
        <v>-2.8</v>
      </c>
      <c r="AO410" s="363">
        <v>-1.9</v>
      </c>
      <c r="AP410" s="5">
        <v>2.2000000000000002</v>
      </c>
      <c r="AQ410" s="5">
        <v>3.2</v>
      </c>
      <c r="AR410" s="5">
        <v>1025.4000000000001</v>
      </c>
      <c r="AS410" s="5">
        <v>0</v>
      </c>
      <c r="AT410" s="5">
        <v>0</v>
      </c>
      <c r="AU410" s="5">
        <v>0</v>
      </c>
      <c r="AV410" s="5">
        <v>0</v>
      </c>
      <c r="AW410" s="5">
        <v>0</v>
      </c>
      <c r="AX410">
        <v>0.1</v>
      </c>
      <c r="AY410">
        <v>162.69999999999999</v>
      </c>
      <c r="AZ410">
        <v>-3.4</v>
      </c>
      <c r="BA410">
        <v>-2.8</v>
      </c>
      <c r="BB410" s="55">
        <v>0.27847222222222201</v>
      </c>
    </row>
    <row r="411" spans="2:54" x14ac:dyDescent="0.25">
      <c r="B411">
        <v>-2</v>
      </c>
      <c r="C411">
        <v>94</v>
      </c>
      <c r="D411">
        <v>-2.9</v>
      </c>
      <c r="E411">
        <v>-2</v>
      </c>
      <c r="F411">
        <v>1.8</v>
      </c>
      <c r="G411">
        <v>1.8</v>
      </c>
      <c r="H411">
        <v>1025.4000000000001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0.1</v>
      </c>
      <c r="O411">
        <v>162.69999999999999</v>
      </c>
      <c r="P411">
        <v>-2.9</v>
      </c>
      <c r="Q411">
        <v>-2.1</v>
      </c>
      <c r="R411" s="54">
        <v>0.27916666666666701</v>
      </c>
      <c r="T411" s="93">
        <f t="shared" si="9"/>
        <v>-2.1</v>
      </c>
      <c r="U411" s="96">
        <f t="shared" si="10"/>
        <v>-2.1</v>
      </c>
      <c r="V411" s="92" t="str">
        <f t="shared" si="11"/>
        <v/>
      </c>
      <c r="W411" s="96" t="str">
        <f t="shared" si="8"/>
        <v/>
      </c>
      <c r="X411" s="93"/>
      <c r="Z411" s="5"/>
      <c r="AA411"/>
      <c r="AC411" s="375"/>
      <c r="AD411" s="54">
        <v>0.27916666666666701</v>
      </c>
      <c r="AL411" s="364">
        <v>-2</v>
      </c>
      <c r="AM411" s="5">
        <v>94</v>
      </c>
      <c r="AN411" s="5">
        <v>-2.9</v>
      </c>
      <c r="AO411" s="363">
        <v>-2</v>
      </c>
      <c r="AP411" s="5">
        <v>2.2000000000000002</v>
      </c>
      <c r="AQ411" s="5">
        <v>4</v>
      </c>
      <c r="AR411" s="5">
        <v>1025.2</v>
      </c>
      <c r="AS411" s="5">
        <v>0</v>
      </c>
      <c r="AT411" s="5">
        <v>0</v>
      </c>
      <c r="AU411" s="5">
        <v>0</v>
      </c>
      <c r="AV411" s="5">
        <v>0</v>
      </c>
      <c r="AW411" s="5">
        <v>0</v>
      </c>
      <c r="AX411">
        <v>0.1</v>
      </c>
      <c r="AY411">
        <v>162.69999999999999</v>
      </c>
      <c r="AZ411">
        <v>-3.4</v>
      </c>
      <c r="BA411">
        <v>-2.8</v>
      </c>
      <c r="BB411" s="55">
        <v>0.27916666666666701</v>
      </c>
    </row>
    <row r="412" spans="2:54" x14ac:dyDescent="0.25">
      <c r="B412">
        <v>-2</v>
      </c>
      <c r="C412">
        <v>94</v>
      </c>
      <c r="D412">
        <v>-2.9</v>
      </c>
      <c r="E412">
        <v>-2</v>
      </c>
      <c r="F412">
        <v>1.8</v>
      </c>
      <c r="G412">
        <v>1.8</v>
      </c>
      <c r="H412">
        <v>1025.4000000000001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0.1</v>
      </c>
      <c r="O412">
        <v>162.69999999999999</v>
      </c>
      <c r="P412">
        <v>-2.8</v>
      </c>
      <c r="Q412">
        <v>-2.1</v>
      </c>
      <c r="R412" s="54">
        <v>0.27986111111111101</v>
      </c>
      <c r="T412" s="93">
        <f t="shared" si="9"/>
        <v>-2.1</v>
      </c>
      <c r="U412" s="96">
        <f t="shared" si="10"/>
        <v>-2.1</v>
      </c>
      <c r="V412" s="92" t="str">
        <f t="shared" si="11"/>
        <v/>
      </c>
      <c r="W412" s="96" t="str">
        <f t="shared" si="8"/>
        <v/>
      </c>
      <c r="X412" s="93"/>
      <c r="Z412" s="5"/>
      <c r="AA412"/>
      <c r="AC412" s="375"/>
      <c r="AD412" s="54">
        <v>0.27986111111111101</v>
      </c>
      <c r="AL412" s="364">
        <v>-2</v>
      </c>
      <c r="AM412" s="5">
        <v>94</v>
      </c>
      <c r="AN412" s="5">
        <v>-2.9</v>
      </c>
      <c r="AO412" s="363">
        <v>-2</v>
      </c>
      <c r="AP412" s="5">
        <v>2.9</v>
      </c>
      <c r="AQ412" s="5">
        <v>4</v>
      </c>
      <c r="AR412" s="5">
        <v>1025.4000000000001</v>
      </c>
      <c r="AS412" s="5">
        <v>0</v>
      </c>
      <c r="AT412" s="5">
        <v>0</v>
      </c>
      <c r="AU412" s="5">
        <v>0</v>
      </c>
      <c r="AV412" s="5">
        <v>0</v>
      </c>
      <c r="AW412" s="5">
        <v>0</v>
      </c>
      <c r="AX412">
        <v>0.1</v>
      </c>
      <c r="AY412">
        <v>162.69999999999999</v>
      </c>
      <c r="AZ412">
        <v>-3.4</v>
      </c>
      <c r="BA412">
        <v>-2.8</v>
      </c>
      <c r="BB412" s="55">
        <v>0.27986111111111101</v>
      </c>
    </row>
    <row r="413" spans="2:54" x14ac:dyDescent="0.25">
      <c r="B413">
        <v>-2</v>
      </c>
      <c r="C413">
        <v>94</v>
      </c>
      <c r="D413">
        <v>-2.9</v>
      </c>
      <c r="E413">
        <v>-2</v>
      </c>
      <c r="F413">
        <v>1.8</v>
      </c>
      <c r="G413">
        <v>2.5</v>
      </c>
      <c r="H413">
        <v>1025.3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0.1</v>
      </c>
      <c r="O413">
        <v>162.69999999999999</v>
      </c>
      <c r="P413">
        <v>-2.8</v>
      </c>
      <c r="Q413">
        <v>-2.1</v>
      </c>
      <c r="R413" s="54">
        <v>0.280555555555556</v>
      </c>
      <c r="T413" s="93">
        <f t="shared" si="9"/>
        <v>-2.1</v>
      </c>
      <c r="U413" s="96">
        <f t="shared" si="10"/>
        <v>-2.1</v>
      </c>
      <c r="V413" s="92" t="str">
        <f t="shared" si="11"/>
        <v/>
      </c>
      <c r="W413" s="96" t="str">
        <f t="shared" si="8"/>
        <v/>
      </c>
      <c r="X413" s="93"/>
      <c r="Z413" s="5"/>
      <c r="AA413"/>
      <c r="AC413" s="375"/>
      <c r="AD413" s="54">
        <v>0.280555555555556</v>
      </c>
      <c r="AL413" s="364">
        <v>-2</v>
      </c>
      <c r="AM413" s="5">
        <v>94</v>
      </c>
      <c r="AN413" s="5">
        <v>-2.9</v>
      </c>
      <c r="AO413" s="363">
        <v>-2</v>
      </c>
      <c r="AP413" s="5">
        <v>2.2000000000000002</v>
      </c>
      <c r="AQ413" s="5">
        <v>3.2</v>
      </c>
      <c r="AR413" s="5">
        <v>1025.3</v>
      </c>
      <c r="AS413" s="5">
        <v>0</v>
      </c>
      <c r="AT413" s="5">
        <v>0</v>
      </c>
      <c r="AU413" s="5">
        <v>0</v>
      </c>
      <c r="AV413" s="5">
        <v>0</v>
      </c>
      <c r="AW413" s="5">
        <v>0</v>
      </c>
      <c r="AX413">
        <v>0.1</v>
      </c>
      <c r="AY413">
        <v>162.69999999999999</v>
      </c>
      <c r="AZ413">
        <v>-3.4</v>
      </c>
      <c r="BA413">
        <v>-2.8</v>
      </c>
      <c r="BB413" s="55">
        <v>0.280555555555556</v>
      </c>
    </row>
    <row r="414" spans="2:54" x14ac:dyDescent="0.25">
      <c r="B414">
        <v>-2</v>
      </c>
      <c r="C414">
        <v>94</v>
      </c>
      <c r="D414">
        <v>-2.9</v>
      </c>
      <c r="E414">
        <v>-2</v>
      </c>
      <c r="F414">
        <v>1.8</v>
      </c>
      <c r="G414">
        <v>4.3</v>
      </c>
      <c r="H414">
        <v>1025.3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0.1</v>
      </c>
      <c r="O414">
        <v>162.69999999999999</v>
      </c>
      <c r="P414">
        <v>-2.8</v>
      </c>
      <c r="Q414">
        <v>-2.1</v>
      </c>
      <c r="R414" s="54">
        <v>0.28125</v>
      </c>
      <c r="T414" s="93">
        <f t="shared" si="9"/>
        <v>-2.1</v>
      </c>
      <c r="U414" s="96">
        <f t="shared" si="10"/>
        <v>-2.1</v>
      </c>
      <c r="V414" s="92" t="str">
        <f t="shared" si="11"/>
        <v/>
      </c>
      <c r="W414" s="96" t="str">
        <f t="shared" si="8"/>
        <v/>
      </c>
      <c r="X414" s="93"/>
      <c r="Z414" s="5"/>
      <c r="AA414"/>
      <c r="AC414" s="375"/>
      <c r="AD414" s="54">
        <v>0.28125</v>
      </c>
      <c r="AL414" s="364">
        <v>-2</v>
      </c>
      <c r="AM414" s="5">
        <v>94</v>
      </c>
      <c r="AN414" s="5">
        <v>-2.9</v>
      </c>
      <c r="AO414" s="363">
        <v>-2</v>
      </c>
      <c r="AP414" s="5">
        <v>2.5</v>
      </c>
      <c r="AQ414" s="5">
        <v>3.2</v>
      </c>
      <c r="AR414" s="5">
        <v>1025.3</v>
      </c>
      <c r="AS414" s="5">
        <v>0</v>
      </c>
      <c r="AT414" s="5">
        <v>0</v>
      </c>
      <c r="AU414" s="5">
        <v>0</v>
      </c>
      <c r="AV414" s="5">
        <v>0</v>
      </c>
      <c r="AW414" s="5">
        <v>0</v>
      </c>
      <c r="AX414">
        <v>0.1</v>
      </c>
      <c r="AY414">
        <v>162.69999999999999</v>
      </c>
      <c r="AZ414">
        <v>-3.3</v>
      </c>
      <c r="BA414">
        <v>-2.8</v>
      </c>
      <c r="BB414" s="55">
        <v>0.28125</v>
      </c>
    </row>
    <row r="415" spans="2:54" x14ac:dyDescent="0.25">
      <c r="B415">
        <v>-2</v>
      </c>
      <c r="C415">
        <v>94</v>
      </c>
      <c r="D415">
        <v>-2.9</v>
      </c>
      <c r="E415">
        <v>-2</v>
      </c>
      <c r="F415">
        <v>2.5</v>
      </c>
      <c r="G415">
        <v>2.5</v>
      </c>
      <c r="H415">
        <v>1025.2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0.1</v>
      </c>
      <c r="O415">
        <v>162.69999999999999</v>
      </c>
      <c r="P415">
        <v>-2.8</v>
      </c>
      <c r="Q415">
        <v>-2.1</v>
      </c>
      <c r="R415" s="54">
        <v>0.281944444444444</v>
      </c>
      <c r="T415" s="93">
        <f t="shared" si="9"/>
        <v>-2.1</v>
      </c>
      <c r="U415" s="96">
        <f t="shared" si="10"/>
        <v>-2.1</v>
      </c>
      <c r="V415" s="92" t="str">
        <f t="shared" si="11"/>
        <v/>
      </c>
      <c r="W415" s="96" t="str">
        <f t="shared" si="8"/>
        <v/>
      </c>
      <c r="X415" s="93"/>
      <c r="Z415" s="5"/>
      <c r="AA415"/>
      <c r="AC415" s="375"/>
      <c r="AD415" s="54">
        <v>0.281944444444444</v>
      </c>
      <c r="AL415" s="364">
        <v>-2</v>
      </c>
      <c r="AM415" s="5">
        <v>94</v>
      </c>
      <c r="AN415" s="5">
        <v>-2.9</v>
      </c>
      <c r="AO415" s="363">
        <v>-2</v>
      </c>
      <c r="AP415" s="5">
        <v>2.9</v>
      </c>
      <c r="AQ415" s="5">
        <v>3.2</v>
      </c>
      <c r="AR415" s="5">
        <v>1025.2</v>
      </c>
      <c r="AS415" s="5">
        <v>0</v>
      </c>
      <c r="AT415" s="5">
        <v>0</v>
      </c>
      <c r="AU415" s="5">
        <v>0</v>
      </c>
      <c r="AV415" s="5">
        <v>0</v>
      </c>
      <c r="AW415" s="5">
        <v>0</v>
      </c>
      <c r="AX415">
        <v>0.1</v>
      </c>
      <c r="AY415">
        <v>162.69999999999999</v>
      </c>
      <c r="AZ415">
        <v>-3.3</v>
      </c>
      <c r="BA415">
        <v>-2.8</v>
      </c>
      <c r="BB415" s="55">
        <v>0.281944444444444</v>
      </c>
    </row>
    <row r="416" spans="2:54" x14ac:dyDescent="0.25">
      <c r="B416">
        <v>-2.1</v>
      </c>
      <c r="C416">
        <v>94</v>
      </c>
      <c r="D416">
        <v>-3</v>
      </c>
      <c r="E416">
        <v>-2.1</v>
      </c>
      <c r="F416">
        <v>1.8</v>
      </c>
      <c r="G416">
        <v>2.2000000000000002</v>
      </c>
      <c r="H416">
        <v>1025.2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0.1</v>
      </c>
      <c r="O416">
        <v>162.69999999999999</v>
      </c>
      <c r="P416">
        <v>-2.8</v>
      </c>
      <c r="Q416">
        <v>-2.1</v>
      </c>
      <c r="R416" s="54">
        <v>0.28263888888888899</v>
      </c>
      <c r="T416" s="93">
        <f t="shared" si="9"/>
        <v>-2.1</v>
      </c>
      <c r="U416" s="96">
        <f t="shared" si="10"/>
        <v>-2</v>
      </c>
      <c r="V416" s="92" t="str">
        <f t="shared" si="11"/>
        <v/>
      </c>
      <c r="W416" s="96" t="str">
        <f t="shared" si="8"/>
        <v/>
      </c>
      <c r="X416" s="93"/>
      <c r="Z416" s="5"/>
      <c r="AA416"/>
      <c r="AC416" s="375"/>
      <c r="AD416" s="54">
        <v>0.28263888888888899</v>
      </c>
      <c r="AL416" s="364">
        <v>-2.1</v>
      </c>
      <c r="AM416" s="5">
        <v>94</v>
      </c>
      <c r="AN416" s="5">
        <v>-3</v>
      </c>
      <c r="AO416" s="363">
        <v>-2.1</v>
      </c>
      <c r="AP416" s="5">
        <v>0</v>
      </c>
      <c r="AQ416" s="5">
        <v>2.5</v>
      </c>
      <c r="AR416" s="5">
        <v>1025.3</v>
      </c>
      <c r="AS416" s="5">
        <v>0</v>
      </c>
      <c r="AT416" s="5">
        <v>0</v>
      </c>
      <c r="AU416" s="5">
        <v>0</v>
      </c>
      <c r="AV416" s="5">
        <v>0</v>
      </c>
      <c r="AW416" s="5">
        <v>0</v>
      </c>
      <c r="AX416">
        <v>0.1</v>
      </c>
      <c r="AY416">
        <v>162.69999999999999</v>
      </c>
      <c r="AZ416">
        <v>-3.3</v>
      </c>
      <c r="BA416">
        <v>-2.8</v>
      </c>
      <c r="BB416" s="55">
        <v>0.28263888888888899</v>
      </c>
    </row>
    <row r="417" spans="2:54" x14ac:dyDescent="0.25">
      <c r="B417">
        <v>-2.1</v>
      </c>
      <c r="C417">
        <v>94</v>
      </c>
      <c r="D417">
        <v>-3</v>
      </c>
      <c r="E417">
        <v>-2.1</v>
      </c>
      <c r="F417">
        <v>0</v>
      </c>
      <c r="G417">
        <v>0</v>
      </c>
      <c r="H417">
        <v>1025.4000000000001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0.1</v>
      </c>
      <c r="O417">
        <v>162.69999999999999</v>
      </c>
      <c r="P417">
        <v>-2.8</v>
      </c>
      <c r="Q417">
        <v>-2.1</v>
      </c>
      <c r="R417" s="54">
        <v>0.28333333333333299</v>
      </c>
      <c r="T417" s="93">
        <f t="shared" si="9"/>
        <v>-2.1</v>
      </c>
      <c r="U417" s="96">
        <f t="shared" si="10"/>
        <v>-2</v>
      </c>
      <c r="V417" s="92" t="str">
        <f t="shared" si="11"/>
        <v/>
      </c>
      <c r="W417" s="96" t="str">
        <f t="shared" si="8"/>
        <v/>
      </c>
      <c r="X417" s="93"/>
      <c r="Z417" s="5"/>
      <c r="AA417"/>
      <c r="AC417" s="375"/>
      <c r="AD417" s="54">
        <v>0.28333333333333299</v>
      </c>
      <c r="AL417" s="364">
        <v>-2.1</v>
      </c>
      <c r="AM417" s="5">
        <v>94</v>
      </c>
      <c r="AN417" s="5">
        <v>-3</v>
      </c>
      <c r="AO417" s="363">
        <v>-2.1</v>
      </c>
      <c r="AP417" s="5">
        <v>0</v>
      </c>
      <c r="AQ417" s="5">
        <v>2.5</v>
      </c>
      <c r="AR417" s="5">
        <v>1025.2</v>
      </c>
      <c r="AS417" s="5">
        <v>0</v>
      </c>
      <c r="AT417" s="5">
        <v>0</v>
      </c>
      <c r="AU417" s="5">
        <v>0</v>
      </c>
      <c r="AV417" s="5">
        <v>0</v>
      </c>
      <c r="AW417" s="5">
        <v>0</v>
      </c>
      <c r="AX417">
        <v>0.1</v>
      </c>
      <c r="AY417">
        <v>162.69999999999999</v>
      </c>
      <c r="AZ417">
        <v>-3.3</v>
      </c>
      <c r="BA417">
        <v>-2.7</v>
      </c>
      <c r="BB417" s="55">
        <v>0.28333333333333299</v>
      </c>
    </row>
    <row r="418" spans="2:54" x14ac:dyDescent="0.25">
      <c r="B418">
        <v>-2.1</v>
      </c>
      <c r="C418">
        <v>94</v>
      </c>
      <c r="D418">
        <v>-3</v>
      </c>
      <c r="E418">
        <v>-2.1</v>
      </c>
      <c r="F418">
        <v>0</v>
      </c>
      <c r="G418">
        <v>0</v>
      </c>
      <c r="H418">
        <v>1025.4000000000001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0.1</v>
      </c>
      <c r="O418">
        <v>162.69999999999999</v>
      </c>
      <c r="P418">
        <v>-2.8</v>
      </c>
      <c r="Q418">
        <v>-2.1</v>
      </c>
      <c r="R418" s="54">
        <v>0.28402777777777799</v>
      </c>
      <c r="T418" s="93">
        <f t="shared" si="9"/>
        <v>-2.1</v>
      </c>
      <c r="U418" s="96">
        <f t="shared" si="10"/>
        <v>-2</v>
      </c>
      <c r="V418" s="92" t="str">
        <f t="shared" si="11"/>
        <v/>
      </c>
      <c r="W418" s="96" t="str">
        <f t="shared" si="8"/>
        <v/>
      </c>
      <c r="X418" s="93"/>
      <c r="Z418" s="5"/>
      <c r="AA418"/>
      <c r="AC418" s="375"/>
      <c r="AD418" s="54">
        <v>0.28402777777777799</v>
      </c>
      <c r="AL418" s="364">
        <v>-2.1</v>
      </c>
      <c r="AM418" s="5">
        <v>94</v>
      </c>
      <c r="AN418" s="5">
        <v>-3</v>
      </c>
      <c r="AO418" s="363">
        <v>-2.1</v>
      </c>
      <c r="AP418" s="5">
        <v>0</v>
      </c>
      <c r="AQ418" s="5">
        <v>0</v>
      </c>
      <c r="AR418" s="5">
        <v>1025.3</v>
      </c>
      <c r="AS418" s="5">
        <v>0</v>
      </c>
      <c r="AT418" s="5">
        <v>0</v>
      </c>
      <c r="AU418" s="5">
        <v>0</v>
      </c>
      <c r="AV418" s="5">
        <v>0</v>
      </c>
      <c r="AW418" s="5">
        <v>0</v>
      </c>
      <c r="AX418">
        <v>0.1</v>
      </c>
      <c r="AY418">
        <v>162.69999999999999</v>
      </c>
      <c r="AZ418">
        <v>-3.3</v>
      </c>
      <c r="BA418">
        <v>-2.7</v>
      </c>
      <c r="BB418" s="55">
        <v>0.28402777777777799</v>
      </c>
    </row>
    <row r="419" spans="2:54" x14ac:dyDescent="0.25">
      <c r="B419">
        <v>-2.1</v>
      </c>
      <c r="C419">
        <v>94</v>
      </c>
      <c r="D419">
        <v>-3</v>
      </c>
      <c r="E419">
        <v>-2.1</v>
      </c>
      <c r="F419">
        <v>3.6</v>
      </c>
      <c r="G419">
        <v>3.6</v>
      </c>
      <c r="H419">
        <v>1025.4000000000001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0.1</v>
      </c>
      <c r="O419">
        <v>162.69999999999999</v>
      </c>
      <c r="P419">
        <v>-2.8</v>
      </c>
      <c r="Q419">
        <v>-2.1</v>
      </c>
      <c r="R419" s="54">
        <v>0.28472222222222199</v>
      </c>
      <c r="T419" s="93">
        <f t="shared" si="9"/>
        <v>-2.1</v>
      </c>
      <c r="U419" s="96">
        <f t="shared" si="10"/>
        <v>-2</v>
      </c>
      <c r="V419" s="92" t="str">
        <f t="shared" si="11"/>
        <v/>
      </c>
      <c r="W419" s="96" t="str">
        <f t="shared" si="8"/>
        <v/>
      </c>
      <c r="X419" s="93"/>
      <c r="Z419" s="5"/>
      <c r="AA419"/>
      <c r="AC419" s="375"/>
      <c r="AD419" s="54">
        <v>0.28472222222222199</v>
      </c>
      <c r="AL419" s="364">
        <v>-2.1</v>
      </c>
      <c r="AM419" s="5">
        <v>94</v>
      </c>
      <c r="AN419" s="5">
        <v>-3</v>
      </c>
      <c r="AO419" s="363">
        <v>-2.1</v>
      </c>
      <c r="AP419" s="5">
        <v>0</v>
      </c>
      <c r="AQ419" s="5">
        <v>3.2</v>
      </c>
      <c r="AR419" s="5">
        <v>1025.0999999999999</v>
      </c>
      <c r="AS419" s="5">
        <v>0</v>
      </c>
      <c r="AT419" s="5">
        <v>0</v>
      </c>
      <c r="AU419" s="5">
        <v>0</v>
      </c>
      <c r="AV419" s="5">
        <v>0</v>
      </c>
      <c r="AW419" s="5">
        <v>0</v>
      </c>
      <c r="AX419">
        <v>0.1</v>
      </c>
      <c r="AY419">
        <v>162.69999999999999</v>
      </c>
      <c r="AZ419">
        <v>-3.3</v>
      </c>
      <c r="BA419">
        <v>-2.8</v>
      </c>
      <c r="BB419" s="55">
        <v>0.28472222222222199</v>
      </c>
    </row>
    <row r="420" spans="2:54" x14ac:dyDescent="0.25">
      <c r="B420">
        <v>-2.1</v>
      </c>
      <c r="C420">
        <v>94</v>
      </c>
      <c r="D420">
        <v>-3</v>
      </c>
      <c r="E420">
        <v>-2.1</v>
      </c>
      <c r="F420">
        <v>2.2000000000000002</v>
      </c>
      <c r="G420">
        <v>2.2000000000000002</v>
      </c>
      <c r="H420">
        <v>1025.3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0.1</v>
      </c>
      <c r="O420">
        <v>162.69999999999999</v>
      </c>
      <c r="P420">
        <v>-2.8</v>
      </c>
      <c r="Q420">
        <v>-2.1</v>
      </c>
      <c r="R420" s="54">
        <v>0.28541666666666698</v>
      </c>
      <c r="T420" s="93">
        <f t="shared" si="9"/>
        <v>-2.1</v>
      </c>
      <c r="U420" s="96">
        <f t="shared" si="10"/>
        <v>-2</v>
      </c>
      <c r="V420" s="92" t="str">
        <f t="shared" si="11"/>
        <v/>
      </c>
      <c r="W420" s="96" t="str">
        <f t="shared" si="8"/>
        <v/>
      </c>
      <c r="X420" s="93"/>
      <c r="Z420" s="5"/>
      <c r="AA420"/>
      <c r="AC420" s="375"/>
      <c r="AD420" s="54">
        <v>0.28541666666666698</v>
      </c>
      <c r="AL420" s="364">
        <v>-2.1</v>
      </c>
      <c r="AM420" s="5">
        <v>94</v>
      </c>
      <c r="AN420" s="5">
        <v>-3</v>
      </c>
      <c r="AO420" s="363">
        <v>-2.1</v>
      </c>
      <c r="AP420" s="5">
        <v>4.3</v>
      </c>
      <c r="AQ420" s="5">
        <v>4.3</v>
      </c>
      <c r="AR420" s="5">
        <v>1025.0999999999999</v>
      </c>
      <c r="AS420" s="5">
        <v>0</v>
      </c>
      <c r="AT420" s="5">
        <v>0</v>
      </c>
      <c r="AU420" s="5">
        <v>0</v>
      </c>
      <c r="AV420" s="5">
        <v>0</v>
      </c>
      <c r="AW420" s="5">
        <v>0</v>
      </c>
      <c r="AX420">
        <v>0.1</v>
      </c>
      <c r="AY420">
        <v>162.69999999999999</v>
      </c>
      <c r="AZ420">
        <v>-3.3</v>
      </c>
      <c r="BA420">
        <v>-2.8</v>
      </c>
      <c r="BB420" s="55">
        <v>0.28541666666666698</v>
      </c>
    </row>
    <row r="421" spans="2:54" x14ac:dyDescent="0.25">
      <c r="B421">
        <v>-2.1</v>
      </c>
      <c r="C421">
        <v>94</v>
      </c>
      <c r="D421">
        <v>-3</v>
      </c>
      <c r="E421">
        <v>-2.1</v>
      </c>
      <c r="F421">
        <v>3.2</v>
      </c>
      <c r="G421">
        <v>3.6</v>
      </c>
      <c r="H421">
        <v>1025.3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0.1</v>
      </c>
      <c r="O421">
        <v>162.69999999999999</v>
      </c>
      <c r="P421">
        <v>-2.8</v>
      </c>
      <c r="Q421">
        <v>-2.1</v>
      </c>
      <c r="R421" s="54">
        <v>0.28611111111111098</v>
      </c>
      <c r="T421" s="93">
        <f t="shared" si="9"/>
        <v>-2.1</v>
      </c>
      <c r="U421" s="96">
        <f t="shared" si="10"/>
        <v>-2</v>
      </c>
      <c r="V421" s="92" t="str">
        <f t="shared" si="11"/>
        <v/>
      </c>
      <c r="W421" s="96" t="str">
        <f t="shared" si="8"/>
        <v/>
      </c>
      <c r="X421" s="93"/>
      <c r="Z421" s="5"/>
      <c r="AA421"/>
      <c r="AC421" s="375"/>
      <c r="AD421" s="54">
        <v>0.28611111111111098</v>
      </c>
      <c r="AL421" s="364">
        <v>-2.1</v>
      </c>
      <c r="AM421" s="5">
        <v>94</v>
      </c>
      <c r="AN421" s="5">
        <v>-3</v>
      </c>
      <c r="AO421" s="363">
        <v>-2.1</v>
      </c>
      <c r="AP421" s="5">
        <v>3.2</v>
      </c>
      <c r="AQ421" s="5">
        <v>3.2</v>
      </c>
      <c r="AR421" s="5">
        <v>1025.4000000000001</v>
      </c>
      <c r="AS421" s="5">
        <v>0</v>
      </c>
      <c r="AT421" s="5">
        <v>0</v>
      </c>
      <c r="AU421" s="5">
        <v>0</v>
      </c>
      <c r="AV421" s="5">
        <v>0</v>
      </c>
      <c r="AW421" s="5">
        <v>0</v>
      </c>
      <c r="AX421">
        <v>0.1</v>
      </c>
      <c r="AY421">
        <v>162.69999999999999</v>
      </c>
      <c r="AZ421">
        <v>-3.4</v>
      </c>
      <c r="BA421">
        <v>-2.8</v>
      </c>
      <c r="BB421" s="55">
        <v>0.28611111111111098</v>
      </c>
    </row>
    <row r="422" spans="2:54" x14ac:dyDescent="0.25">
      <c r="B422">
        <v>-2.1</v>
      </c>
      <c r="C422">
        <v>94</v>
      </c>
      <c r="D422">
        <v>-3</v>
      </c>
      <c r="E422">
        <v>-2.1</v>
      </c>
      <c r="F422">
        <v>1.8</v>
      </c>
      <c r="G422">
        <v>1.8</v>
      </c>
      <c r="H422">
        <v>1025.2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0.1</v>
      </c>
      <c r="O422">
        <v>162.69999999999999</v>
      </c>
      <c r="P422">
        <v>-2.8</v>
      </c>
      <c r="Q422">
        <v>-2.1</v>
      </c>
      <c r="R422" s="54">
        <v>0.28680555555555598</v>
      </c>
      <c r="T422" s="93">
        <f t="shared" si="9"/>
        <v>-2.1</v>
      </c>
      <c r="U422" s="96">
        <f t="shared" si="10"/>
        <v>-2</v>
      </c>
      <c r="V422" s="92" t="str">
        <f t="shared" si="11"/>
        <v/>
      </c>
      <c r="W422" s="96" t="str">
        <f t="shared" si="8"/>
        <v/>
      </c>
      <c r="X422" s="93"/>
      <c r="Z422" s="5"/>
      <c r="AA422"/>
      <c r="AC422" s="375"/>
      <c r="AD422" s="54">
        <v>0.28680555555555598</v>
      </c>
      <c r="AL422" s="364">
        <v>-2.1</v>
      </c>
      <c r="AM422" s="5">
        <v>94</v>
      </c>
      <c r="AN422" s="5">
        <v>-3</v>
      </c>
      <c r="AO422" s="363">
        <v>-2.1</v>
      </c>
      <c r="AP422" s="5">
        <v>0</v>
      </c>
      <c r="AQ422" s="5">
        <v>0</v>
      </c>
      <c r="AR422" s="5">
        <v>1025.4000000000001</v>
      </c>
      <c r="AS422" s="5">
        <v>0</v>
      </c>
      <c r="AT422" s="5">
        <v>0</v>
      </c>
      <c r="AU422" s="5">
        <v>0</v>
      </c>
      <c r="AV422" s="5">
        <v>0</v>
      </c>
      <c r="AW422" s="5">
        <v>0</v>
      </c>
      <c r="AX422">
        <v>0.1</v>
      </c>
      <c r="AY422">
        <v>162.69999999999999</v>
      </c>
      <c r="AZ422">
        <v>-3.4</v>
      </c>
      <c r="BA422">
        <v>-2.8</v>
      </c>
      <c r="BB422" s="55">
        <v>0.28680555555555598</v>
      </c>
    </row>
    <row r="423" spans="2:54" x14ac:dyDescent="0.25">
      <c r="B423">
        <v>-2.2000000000000002</v>
      </c>
      <c r="C423">
        <v>94</v>
      </c>
      <c r="D423">
        <v>-3.1</v>
      </c>
      <c r="E423">
        <v>-2.2000000000000002</v>
      </c>
      <c r="F423">
        <v>0</v>
      </c>
      <c r="G423">
        <v>0</v>
      </c>
      <c r="H423">
        <v>1025.3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0.1</v>
      </c>
      <c r="O423">
        <v>162.69999999999999</v>
      </c>
      <c r="P423">
        <v>-2.8</v>
      </c>
      <c r="Q423">
        <v>-2.1</v>
      </c>
      <c r="R423" s="54">
        <v>0.28749999999999998</v>
      </c>
      <c r="T423" s="93">
        <f t="shared" si="9"/>
        <v>-2.1</v>
      </c>
      <c r="U423" s="96">
        <f t="shared" si="10"/>
        <v>-1.9</v>
      </c>
      <c r="V423" s="92" t="str">
        <f t="shared" si="11"/>
        <v/>
      </c>
      <c r="W423" s="96" t="str">
        <f t="shared" si="8"/>
        <v/>
      </c>
      <c r="X423" s="93"/>
      <c r="Z423" s="5"/>
      <c r="AA423"/>
      <c r="AC423" s="375"/>
      <c r="AD423" s="54">
        <v>0.28749999999999998</v>
      </c>
      <c r="AL423" s="364">
        <v>-2.2000000000000002</v>
      </c>
      <c r="AM423" s="5">
        <v>94</v>
      </c>
      <c r="AN423" s="5">
        <v>-3.1</v>
      </c>
      <c r="AO423" s="363">
        <v>-2.2000000000000002</v>
      </c>
      <c r="AP423" s="5">
        <v>2.2000000000000002</v>
      </c>
      <c r="AQ423" s="5">
        <v>2.5</v>
      </c>
      <c r="AR423" s="5">
        <v>1025.2</v>
      </c>
      <c r="AS423" s="5">
        <v>0</v>
      </c>
      <c r="AT423" s="5">
        <v>0</v>
      </c>
      <c r="AU423" s="5">
        <v>0</v>
      </c>
      <c r="AV423" s="5">
        <v>0</v>
      </c>
      <c r="AW423" s="5">
        <v>0</v>
      </c>
      <c r="AX423">
        <v>0.1</v>
      </c>
      <c r="AY423">
        <v>162.69999999999999</v>
      </c>
      <c r="AZ423">
        <v>-3.4</v>
      </c>
      <c r="BA423">
        <v>-2.8</v>
      </c>
      <c r="BB423" s="55">
        <v>0.28749999999999998</v>
      </c>
    </row>
    <row r="424" spans="2:54" x14ac:dyDescent="0.25">
      <c r="B424">
        <v>-2.2000000000000002</v>
      </c>
      <c r="C424">
        <v>94</v>
      </c>
      <c r="D424">
        <v>-3.1</v>
      </c>
      <c r="E424">
        <v>-2.2000000000000002</v>
      </c>
      <c r="F424">
        <v>0</v>
      </c>
      <c r="G424">
        <v>0</v>
      </c>
      <c r="H424">
        <v>1025.3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0.1</v>
      </c>
      <c r="O424">
        <v>162.69999999999999</v>
      </c>
      <c r="P424">
        <v>-2.8</v>
      </c>
      <c r="Q424">
        <v>-2.1</v>
      </c>
      <c r="R424" s="54">
        <v>0.28819444444444398</v>
      </c>
      <c r="T424" s="93">
        <f t="shared" si="9"/>
        <v>-2.1</v>
      </c>
      <c r="U424" s="96">
        <f t="shared" si="10"/>
        <v>-1.9</v>
      </c>
      <c r="V424" s="92" t="str">
        <f t="shared" si="11"/>
        <v/>
      </c>
      <c r="W424" s="96" t="str">
        <f t="shared" si="8"/>
        <v/>
      </c>
      <c r="X424" s="93"/>
      <c r="Z424" s="5"/>
      <c r="AA424"/>
      <c r="AC424" s="375"/>
      <c r="AD424" s="54">
        <v>0.28819444444444398</v>
      </c>
      <c r="AL424" s="364">
        <v>-2.2000000000000002</v>
      </c>
      <c r="AM424" s="5">
        <v>94</v>
      </c>
      <c r="AN424" s="5">
        <v>-3.1</v>
      </c>
      <c r="AO424" s="363">
        <v>-2.2000000000000002</v>
      </c>
      <c r="AP424" s="5">
        <v>0</v>
      </c>
      <c r="AQ424" s="5">
        <v>0</v>
      </c>
      <c r="AR424" s="5">
        <v>1025.3</v>
      </c>
      <c r="AS424" s="5">
        <v>0</v>
      </c>
      <c r="AT424" s="5">
        <v>0</v>
      </c>
      <c r="AU424" s="5">
        <v>0</v>
      </c>
      <c r="AV424" s="5">
        <v>0</v>
      </c>
      <c r="AW424" s="5">
        <v>0</v>
      </c>
      <c r="AX424">
        <v>0.1</v>
      </c>
      <c r="AY424">
        <v>162.69999999999999</v>
      </c>
      <c r="AZ424">
        <v>-3.4</v>
      </c>
      <c r="BA424">
        <v>-2.8</v>
      </c>
      <c r="BB424" s="55">
        <v>0.28819444444444398</v>
      </c>
    </row>
    <row r="425" spans="2:54" x14ac:dyDescent="0.25">
      <c r="B425">
        <v>-2.2000000000000002</v>
      </c>
      <c r="C425">
        <v>94</v>
      </c>
      <c r="D425">
        <v>-3.1</v>
      </c>
      <c r="E425">
        <v>-2.2000000000000002</v>
      </c>
      <c r="F425">
        <v>0</v>
      </c>
      <c r="G425">
        <v>2.5</v>
      </c>
      <c r="H425">
        <v>1025.2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0.1</v>
      </c>
      <c r="O425">
        <v>162.69999999999999</v>
      </c>
      <c r="P425">
        <v>-2.8</v>
      </c>
      <c r="Q425">
        <v>-2.1</v>
      </c>
      <c r="R425" s="54">
        <v>0.28888888888888897</v>
      </c>
      <c r="T425" s="93">
        <f t="shared" si="9"/>
        <v>-2.1</v>
      </c>
      <c r="U425" s="96">
        <f t="shared" si="10"/>
        <v>-1.9</v>
      </c>
      <c r="V425" s="92" t="str">
        <f t="shared" si="11"/>
        <v/>
      </c>
      <c r="W425" s="96" t="str">
        <f t="shared" si="8"/>
        <v/>
      </c>
      <c r="X425" s="93"/>
      <c r="Z425" s="5"/>
      <c r="AA425"/>
      <c r="AC425" s="375"/>
      <c r="AD425" s="54">
        <v>0.28888888888888897</v>
      </c>
      <c r="AL425" s="364">
        <v>-2.2000000000000002</v>
      </c>
      <c r="AM425" s="5">
        <v>94</v>
      </c>
      <c r="AN425" s="5">
        <v>-3.1</v>
      </c>
      <c r="AO425" s="363">
        <v>-2.2000000000000002</v>
      </c>
      <c r="AP425" s="5">
        <v>0</v>
      </c>
      <c r="AQ425" s="5">
        <v>2.2000000000000002</v>
      </c>
      <c r="AR425" s="5">
        <v>1025.3</v>
      </c>
      <c r="AS425" s="5">
        <v>0</v>
      </c>
      <c r="AT425" s="5">
        <v>0</v>
      </c>
      <c r="AU425" s="5">
        <v>0</v>
      </c>
      <c r="AV425" s="5">
        <v>0</v>
      </c>
      <c r="AW425" s="5">
        <v>0</v>
      </c>
      <c r="AX425">
        <v>0.1</v>
      </c>
      <c r="AY425">
        <v>162.69999999999999</v>
      </c>
      <c r="AZ425">
        <v>-3.4</v>
      </c>
      <c r="BA425">
        <v>-2.8</v>
      </c>
      <c r="BB425" s="55">
        <v>0.28888888888888897</v>
      </c>
    </row>
    <row r="426" spans="2:54" x14ac:dyDescent="0.25">
      <c r="B426">
        <v>-2.2999999999999998</v>
      </c>
      <c r="C426">
        <v>94</v>
      </c>
      <c r="D426">
        <v>-3.2</v>
      </c>
      <c r="E426">
        <v>-2.2999999999999998</v>
      </c>
      <c r="F426">
        <v>0</v>
      </c>
      <c r="G426">
        <v>2.5</v>
      </c>
      <c r="H426">
        <v>1025.4000000000001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0.1</v>
      </c>
      <c r="O426">
        <v>162.69999999999999</v>
      </c>
      <c r="P426">
        <v>-2.8</v>
      </c>
      <c r="Q426">
        <v>-2.1</v>
      </c>
      <c r="R426" s="54">
        <v>0.28958333333333303</v>
      </c>
      <c r="T426" s="93">
        <f t="shared" si="9"/>
        <v>-2.1</v>
      </c>
      <c r="U426" s="96">
        <f t="shared" si="10"/>
        <v>-1.8000000000000003</v>
      </c>
      <c r="V426" s="92" t="str">
        <f t="shared" si="11"/>
        <v/>
      </c>
      <c r="W426" s="96" t="str">
        <f t="shared" si="8"/>
        <v/>
      </c>
      <c r="X426" s="93"/>
      <c r="Z426" s="5"/>
      <c r="AA426"/>
      <c r="AC426" s="375"/>
      <c r="AD426" s="54">
        <v>0.28958333333333303</v>
      </c>
      <c r="AL426" s="364">
        <v>-2.2999999999999998</v>
      </c>
      <c r="AM426" s="5">
        <v>94</v>
      </c>
      <c r="AN426" s="5">
        <v>-3.2</v>
      </c>
      <c r="AO426" s="363">
        <v>-2.2999999999999998</v>
      </c>
      <c r="AP426" s="5">
        <v>1.8</v>
      </c>
      <c r="AQ426" s="5">
        <v>2.2000000000000002</v>
      </c>
      <c r="AR426" s="5">
        <v>1025.4000000000001</v>
      </c>
      <c r="AS426" s="5">
        <v>0</v>
      </c>
      <c r="AT426" s="5">
        <v>0</v>
      </c>
      <c r="AU426" s="5">
        <v>0</v>
      </c>
      <c r="AV426" s="5">
        <v>0</v>
      </c>
      <c r="AW426" s="5">
        <v>0</v>
      </c>
      <c r="AX426">
        <v>0.1</v>
      </c>
      <c r="AY426">
        <v>162.69999999999999</v>
      </c>
      <c r="AZ426">
        <v>-3.4</v>
      </c>
      <c r="BA426">
        <v>-2.8</v>
      </c>
      <c r="BB426" s="55">
        <v>0.28958333333333303</v>
      </c>
    </row>
    <row r="427" spans="2:54" x14ac:dyDescent="0.25">
      <c r="B427">
        <v>-2.2999999999999998</v>
      </c>
      <c r="C427">
        <v>94</v>
      </c>
      <c r="D427">
        <v>-3.2</v>
      </c>
      <c r="E427">
        <v>-2.2999999999999998</v>
      </c>
      <c r="F427">
        <v>2.5</v>
      </c>
      <c r="G427">
        <v>2.5</v>
      </c>
      <c r="H427">
        <v>1025.2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0.1</v>
      </c>
      <c r="O427">
        <v>162.69999999999999</v>
      </c>
      <c r="P427">
        <v>-2.8</v>
      </c>
      <c r="Q427">
        <v>-2</v>
      </c>
      <c r="R427" s="54">
        <v>0.29027777777777802</v>
      </c>
      <c r="T427" s="93">
        <f t="shared" si="9"/>
        <v>-2</v>
      </c>
      <c r="U427" s="96">
        <f t="shared" si="10"/>
        <v>-1.7000000000000002</v>
      </c>
      <c r="V427" s="92" t="str">
        <f t="shared" si="11"/>
        <v/>
      </c>
      <c r="W427" s="96" t="str">
        <f t="shared" si="8"/>
        <v/>
      </c>
      <c r="X427" s="93"/>
      <c r="Z427" s="5"/>
      <c r="AA427"/>
      <c r="AC427" s="375"/>
      <c r="AD427" s="54">
        <v>0.29027777777777802</v>
      </c>
      <c r="AL427" s="364">
        <v>-2.2999999999999998</v>
      </c>
      <c r="AM427" s="5">
        <v>94</v>
      </c>
      <c r="AN427" s="5">
        <v>-3.2</v>
      </c>
      <c r="AO427" s="363">
        <v>-2.2999999999999998</v>
      </c>
      <c r="AP427" s="5">
        <v>3.2</v>
      </c>
      <c r="AQ427" s="5">
        <v>3.2</v>
      </c>
      <c r="AR427" s="5">
        <v>1025.2</v>
      </c>
      <c r="AS427" s="5">
        <v>0</v>
      </c>
      <c r="AT427" s="5">
        <v>0</v>
      </c>
      <c r="AU427" s="5">
        <v>0</v>
      </c>
      <c r="AV427" s="5">
        <v>0</v>
      </c>
      <c r="AW427" s="5">
        <v>0</v>
      </c>
      <c r="AX427">
        <v>0.1</v>
      </c>
      <c r="AY427">
        <v>162.69999999999999</v>
      </c>
      <c r="AZ427">
        <v>-3.5</v>
      </c>
      <c r="BA427">
        <v>-2.8</v>
      </c>
      <c r="BB427" s="55">
        <v>0.29027777777777802</v>
      </c>
    </row>
    <row r="428" spans="2:54" x14ac:dyDescent="0.25">
      <c r="B428">
        <v>-2.2999999999999998</v>
      </c>
      <c r="C428">
        <v>94</v>
      </c>
      <c r="D428">
        <v>-3.2</v>
      </c>
      <c r="E428">
        <v>-2.2999999999999998</v>
      </c>
      <c r="F428">
        <v>2.2000000000000002</v>
      </c>
      <c r="G428">
        <v>3.6</v>
      </c>
      <c r="H428">
        <v>1025.2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0.1</v>
      </c>
      <c r="O428">
        <v>162.69999999999999</v>
      </c>
      <c r="P428">
        <v>-2.8</v>
      </c>
      <c r="Q428">
        <v>-2</v>
      </c>
      <c r="R428" s="54">
        <v>0.29097222222222202</v>
      </c>
      <c r="T428" s="93">
        <f t="shared" si="9"/>
        <v>-2</v>
      </c>
      <c r="U428" s="96">
        <f t="shared" si="10"/>
        <v>-1.7000000000000002</v>
      </c>
      <c r="V428" s="92" t="str">
        <f t="shared" si="11"/>
        <v/>
      </c>
      <c r="W428" s="96" t="str">
        <f t="shared" si="8"/>
        <v/>
      </c>
      <c r="X428" s="93"/>
      <c r="Z428" s="5"/>
      <c r="AA428"/>
      <c r="AC428" s="375"/>
      <c r="AD428" s="54">
        <v>0.29097222222222202</v>
      </c>
      <c r="AL428" s="364">
        <v>-2.2999999999999998</v>
      </c>
      <c r="AM428" s="5">
        <v>94</v>
      </c>
      <c r="AN428" s="5">
        <v>-3.2</v>
      </c>
      <c r="AO428" s="363">
        <v>-2.2999999999999998</v>
      </c>
      <c r="AP428" s="5">
        <v>2.5</v>
      </c>
      <c r="AQ428" s="5">
        <v>2.5</v>
      </c>
      <c r="AR428" s="5">
        <v>1025.3</v>
      </c>
      <c r="AS428" s="5">
        <v>0</v>
      </c>
      <c r="AT428" s="5">
        <v>0</v>
      </c>
      <c r="AU428" s="5">
        <v>0</v>
      </c>
      <c r="AV428" s="5">
        <v>0</v>
      </c>
      <c r="AW428" s="5">
        <v>0</v>
      </c>
      <c r="AX428">
        <v>0.1</v>
      </c>
      <c r="AY428">
        <v>162.69999999999999</v>
      </c>
      <c r="AZ428">
        <v>-3.5</v>
      </c>
      <c r="BA428">
        <v>-2.9</v>
      </c>
      <c r="BB428" s="55">
        <v>0.29097222222222202</v>
      </c>
    </row>
    <row r="429" spans="2:54" x14ac:dyDescent="0.25">
      <c r="B429">
        <v>-2.2999999999999998</v>
      </c>
      <c r="C429">
        <v>94</v>
      </c>
      <c r="D429">
        <v>-3.2</v>
      </c>
      <c r="E429">
        <v>-2.2999999999999998</v>
      </c>
      <c r="F429">
        <v>1.8</v>
      </c>
      <c r="G429">
        <v>1.8</v>
      </c>
      <c r="H429">
        <v>1025.3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0.1</v>
      </c>
      <c r="O429">
        <v>162.69999999999999</v>
      </c>
      <c r="P429">
        <v>-2.8</v>
      </c>
      <c r="Q429">
        <v>-2</v>
      </c>
      <c r="R429" s="54">
        <v>0.29166666666666702</v>
      </c>
      <c r="T429" s="93">
        <f t="shared" si="9"/>
        <v>-2</v>
      </c>
      <c r="U429" s="96">
        <f t="shared" si="10"/>
        <v>-1.7000000000000002</v>
      </c>
      <c r="V429" s="92" t="str">
        <f t="shared" si="11"/>
        <v/>
      </c>
      <c r="W429" s="96" t="str">
        <f t="shared" si="8"/>
        <v/>
      </c>
      <c r="X429" s="93"/>
      <c r="Z429" s="5"/>
      <c r="AA429"/>
      <c r="AC429" s="375"/>
      <c r="AD429" s="54">
        <v>0.29166666666666702</v>
      </c>
      <c r="AL429" s="364">
        <v>-2.2999999999999998</v>
      </c>
      <c r="AM429" s="5">
        <v>94</v>
      </c>
      <c r="AN429" s="5">
        <v>-3.2</v>
      </c>
      <c r="AO429" s="363">
        <v>-2.2999999999999998</v>
      </c>
      <c r="AP429" s="5">
        <v>0</v>
      </c>
      <c r="AQ429" s="5">
        <v>2.2000000000000002</v>
      </c>
      <c r="AR429" s="5">
        <v>1025.5</v>
      </c>
      <c r="AS429" s="5">
        <v>0</v>
      </c>
      <c r="AT429" s="5">
        <v>0</v>
      </c>
      <c r="AU429" s="5">
        <v>0</v>
      </c>
      <c r="AV429" s="5">
        <v>0</v>
      </c>
      <c r="AW429" s="5">
        <v>0</v>
      </c>
      <c r="AX429">
        <v>0.1</v>
      </c>
      <c r="AY429">
        <v>162.69999999999999</v>
      </c>
      <c r="AZ429">
        <v>-3.5</v>
      </c>
      <c r="BA429">
        <v>-2.9</v>
      </c>
      <c r="BB429" s="55">
        <v>0.29166666666666702</v>
      </c>
    </row>
    <row r="430" spans="2:54" x14ac:dyDescent="0.25">
      <c r="B430">
        <v>-2.2999999999999998</v>
      </c>
      <c r="C430">
        <v>94</v>
      </c>
      <c r="D430">
        <v>-3.2</v>
      </c>
      <c r="E430">
        <v>-2.2999999999999998</v>
      </c>
      <c r="F430">
        <v>0</v>
      </c>
      <c r="G430">
        <v>0</v>
      </c>
      <c r="H430">
        <v>1025.4000000000001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0.1</v>
      </c>
      <c r="O430">
        <v>162.69999999999999</v>
      </c>
      <c r="P430">
        <v>-2.7</v>
      </c>
      <c r="Q430">
        <v>-2</v>
      </c>
      <c r="R430" s="54">
        <v>0.29236111111111102</v>
      </c>
      <c r="T430" s="93">
        <f t="shared" si="9"/>
        <v>-2</v>
      </c>
      <c r="U430" s="96">
        <f t="shared" si="10"/>
        <v>-1.7000000000000002</v>
      </c>
      <c r="V430" s="92" t="str">
        <f t="shared" si="11"/>
        <v/>
      </c>
      <c r="W430" s="96" t="str">
        <f t="shared" si="8"/>
        <v/>
      </c>
      <c r="X430" s="93"/>
      <c r="Z430" s="5"/>
      <c r="AA430"/>
      <c r="AC430" s="375"/>
      <c r="AD430" s="54">
        <v>0.29236111111111102</v>
      </c>
      <c r="AL430" s="364">
        <v>-2.2999999999999998</v>
      </c>
      <c r="AM430" s="5">
        <v>94</v>
      </c>
      <c r="AN430" s="5">
        <v>-3.2</v>
      </c>
      <c r="AO430" s="363">
        <v>-2.2999999999999998</v>
      </c>
      <c r="AP430" s="5">
        <v>3.2</v>
      </c>
      <c r="AQ430" s="5">
        <v>4.3</v>
      </c>
      <c r="AR430" s="5">
        <v>1025.5</v>
      </c>
      <c r="AS430" s="5">
        <v>0</v>
      </c>
      <c r="AT430" s="5">
        <v>0</v>
      </c>
      <c r="AU430" s="5">
        <v>0</v>
      </c>
      <c r="AV430" s="5">
        <v>0</v>
      </c>
      <c r="AW430" s="5">
        <v>0</v>
      </c>
      <c r="AX430">
        <v>0.1</v>
      </c>
      <c r="AY430">
        <v>162.69999999999999</v>
      </c>
      <c r="AZ430">
        <v>-3.6</v>
      </c>
      <c r="BA430">
        <v>-2.9</v>
      </c>
      <c r="BB430" s="55">
        <v>0.29236111111111102</v>
      </c>
    </row>
    <row r="431" spans="2:54" x14ac:dyDescent="0.25">
      <c r="B431">
        <v>-2.2000000000000002</v>
      </c>
      <c r="C431">
        <v>94</v>
      </c>
      <c r="D431">
        <v>-3.1</v>
      </c>
      <c r="E431">
        <v>-2.2000000000000002</v>
      </c>
      <c r="F431">
        <v>0</v>
      </c>
      <c r="G431">
        <v>1.8</v>
      </c>
      <c r="H431">
        <v>1025.2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0.1</v>
      </c>
      <c r="O431">
        <v>162.69999999999999</v>
      </c>
      <c r="P431">
        <v>-2.8</v>
      </c>
      <c r="Q431">
        <v>-2</v>
      </c>
      <c r="R431" s="54">
        <v>0.29305555555555601</v>
      </c>
      <c r="T431" s="93">
        <f t="shared" si="9"/>
        <v>-2</v>
      </c>
      <c r="U431" s="96">
        <f t="shared" si="10"/>
        <v>-1.7999999999999998</v>
      </c>
      <c r="V431" s="92" t="str">
        <f t="shared" si="11"/>
        <v/>
      </c>
      <c r="W431" s="96" t="str">
        <f t="shared" si="8"/>
        <v/>
      </c>
      <c r="X431" s="93"/>
      <c r="Z431" s="5"/>
      <c r="AA431"/>
      <c r="AC431" s="375"/>
      <c r="AD431" s="54">
        <v>0.29305555555555601</v>
      </c>
      <c r="AL431" s="364">
        <v>-2.2000000000000002</v>
      </c>
      <c r="AM431" s="5">
        <v>94</v>
      </c>
      <c r="AN431" s="5">
        <v>-3.1</v>
      </c>
      <c r="AO431" s="363">
        <v>-2.2000000000000002</v>
      </c>
      <c r="AP431" s="5">
        <v>2.5</v>
      </c>
      <c r="AQ431" s="5">
        <v>4</v>
      </c>
      <c r="AR431" s="5">
        <v>1025.5</v>
      </c>
      <c r="AS431" s="5">
        <v>0</v>
      </c>
      <c r="AT431" s="5">
        <v>0</v>
      </c>
      <c r="AU431" s="5">
        <v>0</v>
      </c>
      <c r="AV431" s="5">
        <v>0</v>
      </c>
      <c r="AW431" s="5">
        <v>0</v>
      </c>
      <c r="AX431">
        <v>0.1</v>
      </c>
      <c r="AY431">
        <v>162.69999999999999</v>
      </c>
      <c r="AZ431">
        <v>-3.6</v>
      </c>
      <c r="BA431">
        <v>-2.9</v>
      </c>
      <c r="BB431" s="55">
        <v>0.29305555555555601</v>
      </c>
    </row>
    <row r="432" spans="2:54" x14ac:dyDescent="0.25">
      <c r="B432">
        <v>-2.2000000000000002</v>
      </c>
      <c r="C432">
        <v>94</v>
      </c>
      <c r="D432">
        <v>-3.1</v>
      </c>
      <c r="E432">
        <v>-2.2000000000000002</v>
      </c>
      <c r="F432">
        <v>0</v>
      </c>
      <c r="G432">
        <v>0</v>
      </c>
      <c r="H432">
        <v>1025.5999999999999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0.1</v>
      </c>
      <c r="O432">
        <v>162.69999999999999</v>
      </c>
      <c r="P432">
        <v>-2.7</v>
      </c>
      <c r="Q432">
        <v>-2</v>
      </c>
      <c r="R432" s="54">
        <v>0.29375000000000001</v>
      </c>
      <c r="T432" s="93">
        <f t="shared" si="9"/>
        <v>-2</v>
      </c>
      <c r="U432" s="96">
        <f t="shared" si="10"/>
        <v>-1.7999999999999998</v>
      </c>
      <c r="V432" s="92" t="str">
        <f t="shared" si="11"/>
        <v/>
      </c>
      <c r="W432" s="96" t="str">
        <f t="shared" si="8"/>
        <v/>
      </c>
      <c r="X432" s="93"/>
      <c r="Z432" s="5"/>
      <c r="AA432"/>
      <c r="AC432" s="375"/>
      <c r="AD432" s="54">
        <v>0.29375000000000001</v>
      </c>
      <c r="AL432" s="364">
        <v>-2.2000000000000002</v>
      </c>
      <c r="AM432" s="5">
        <v>94</v>
      </c>
      <c r="AN432" s="5">
        <v>-3.1</v>
      </c>
      <c r="AO432" s="363">
        <v>-2.2000000000000002</v>
      </c>
      <c r="AP432" s="5">
        <v>2.2000000000000002</v>
      </c>
      <c r="AQ432" s="5">
        <v>3.2</v>
      </c>
      <c r="AR432" s="5">
        <v>1025.5</v>
      </c>
      <c r="AS432" s="5">
        <v>0</v>
      </c>
      <c r="AT432" s="5">
        <v>0</v>
      </c>
      <c r="AU432" s="5">
        <v>0</v>
      </c>
      <c r="AV432" s="5">
        <v>0</v>
      </c>
      <c r="AW432" s="5">
        <v>0</v>
      </c>
      <c r="AX432">
        <v>0.1</v>
      </c>
      <c r="AY432">
        <v>162.69999999999999</v>
      </c>
      <c r="AZ432">
        <v>-3.6</v>
      </c>
      <c r="BA432">
        <v>-2.9</v>
      </c>
      <c r="BB432" s="55">
        <v>0.29375000000000001</v>
      </c>
    </row>
    <row r="433" spans="2:54" x14ac:dyDescent="0.25">
      <c r="B433">
        <v>-2.2000000000000002</v>
      </c>
      <c r="C433">
        <v>94</v>
      </c>
      <c r="D433">
        <v>-3.1</v>
      </c>
      <c r="E433">
        <v>-2.2000000000000002</v>
      </c>
      <c r="F433">
        <v>0</v>
      </c>
      <c r="G433">
        <v>1.8</v>
      </c>
      <c r="H433">
        <v>1025.2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0.1</v>
      </c>
      <c r="O433">
        <v>162.69999999999999</v>
      </c>
      <c r="P433">
        <v>-2.7</v>
      </c>
      <c r="Q433">
        <v>-2</v>
      </c>
      <c r="R433" s="54">
        <v>0.29444444444444401</v>
      </c>
      <c r="T433" s="93">
        <f t="shared" si="9"/>
        <v>-2</v>
      </c>
      <c r="U433" s="96">
        <f t="shared" si="10"/>
        <v>-1.7999999999999998</v>
      </c>
      <c r="V433" s="92" t="str">
        <f t="shared" si="11"/>
        <v/>
      </c>
      <c r="W433" s="96" t="str">
        <f t="shared" si="8"/>
        <v/>
      </c>
      <c r="X433" s="93"/>
      <c r="Z433" s="5"/>
      <c r="AA433"/>
      <c r="AC433" s="375"/>
      <c r="AD433" s="54">
        <v>0.29444444444444401</v>
      </c>
      <c r="AL433" s="364">
        <v>-2.2000000000000002</v>
      </c>
      <c r="AM433" s="5">
        <v>94</v>
      </c>
      <c r="AN433" s="5">
        <v>-3.1</v>
      </c>
      <c r="AO433" s="363">
        <v>-2.2000000000000002</v>
      </c>
      <c r="AP433" s="5">
        <v>1.8</v>
      </c>
      <c r="AQ433" s="5">
        <v>2.5</v>
      </c>
      <c r="AR433" s="5">
        <v>1025.4000000000001</v>
      </c>
      <c r="AS433" s="5">
        <v>0</v>
      </c>
      <c r="AT433" s="5">
        <v>0</v>
      </c>
      <c r="AU433" s="5">
        <v>0</v>
      </c>
      <c r="AV433" s="5">
        <v>0</v>
      </c>
      <c r="AW433" s="5">
        <v>0</v>
      </c>
      <c r="AX433">
        <v>0.1</v>
      </c>
      <c r="AY433">
        <v>162.69999999999999</v>
      </c>
      <c r="AZ433">
        <v>-3.6</v>
      </c>
      <c r="BA433">
        <v>-2.9</v>
      </c>
      <c r="BB433" s="55">
        <v>0.29444444444444401</v>
      </c>
    </row>
    <row r="434" spans="2:54" x14ac:dyDescent="0.25">
      <c r="B434">
        <v>-2.2000000000000002</v>
      </c>
      <c r="C434">
        <v>94</v>
      </c>
      <c r="D434">
        <v>-3.1</v>
      </c>
      <c r="E434">
        <v>-2.2000000000000002</v>
      </c>
      <c r="F434">
        <v>0</v>
      </c>
      <c r="G434">
        <v>0</v>
      </c>
      <c r="H434">
        <v>1025.3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0.1</v>
      </c>
      <c r="O434">
        <v>162.69999999999999</v>
      </c>
      <c r="P434">
        <v>-2.7</v>
      </c>
      <c r="Q434">
        <v>-2</v>
      </c>
      <c r="R434" s="54">
        <v>0.29513888888888901</v>
      </c>
      <c r="T434" s="93">
        <f t="shared" ref="T434:T497" si="12">MAX($P434,$Q434)</f>
        <v>-2</v>
      </c>
      <c r="U434" s="96">
        <f t="shared" si="10"/>
        <v>-1.7999999999999998</v>
      </c>
      <c r="V434" s="92" t="str">
        <f t="shared" si="11"/>
        <v/>
      </c>
      <c r="W434" s="96" t="str">
        <f t="shared" ref="W434:W497" si="13">IF($T434&gt;$B434+1,1,"")</f>
        <v/>
      </c>
      <c r="X434" s="93"/>
      <c r="Z434" s="5"/>
      <c r="AA434"/>
      <c r="AC434" s="375"/>
      <c r="AD434" s="54">
        <v>0.29513888888888901</v>
      </c>
      <c r="AL434" s="364">
        <v>-2.2000000000000002</v>
      </c>
      <c r="AM434" s="5">
        <v>94</v>
      </c>
      <c r="AN434" s="5">
        <v>-3.1</v>
      </c>
      <c r="AO434" s="363">
        <v>-2.2000000000000002</v>
      </c>
      <c r="AP434" s="5">
        <v>1.8</v>
      </c>
      <c r="AQ434" s="5">
        <v>2.5</v>
      </c>
      <c r="AR434" s="5">
        <v>1025.5</v>
      </c>
      <c r="AS434" s="5">
        <v>0</v>
      </c>
      <c r="AT434" s="5">
        <v>0</v>
      </c>
      <c r="AU434" s="5">
        <v>0</v>
      </c>
      <c r="AV434" s="5">
        <v>0</v>
      </c>
      <c r="AW434" s="5">
        <v>0</v>
      </c>
      <c r="AX434">
        <v>0.1</v>
      </c>
      <c r="AY434">
        <v>162.69999999999999</v>
      </c>
      <c r="AZ434">
        <v>-3.6</v>
      </c>
      <c r="BA434">
        <v>-2.9</v>
      </c>
      <c r="BB434" s="55">
        <v>0.29513888888888901</v>
      </c>
    </row>
    <row r="435" spans="2:54" x14ac:dyDescent="0.25">
      <c r="B435">
        <v>-2.2999999999999998</v>
      </c>
      <c r="C435">
        <v>94</v>
      </c>
      <c r="D435">
        <v>-3.2</v>
      </c>
      <c r="E435">
        <v>-2.2999999999999998</v>
      </c>
      <c r="F435">
        <v>2.2000000000000002</v>
      </c>
      <c r="G435">
        <v>2.2000000000000002</v>
      </c>
      <c r="H435">
        <v>1025.3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0.1</v>
      </c>
      <c r="O435">
        <v>162.69999999999999</v>
      </c>
      <c r="P435">
        <v>-2.7</v>
      </c>
      <c r="Q435">
        <v>-2</v>
      </c>
      <c r="R435" s="54">
        <v>0.295833333333333</v>
      </c>
      <c r="T435" s="93">
        <f t="shared" si="12"/>
        <v>-2</v>
      </c>
      <c r="U435" s="96">
        <f t="shared" ref="U435:U458" si="14">(T435-B435)-2</f>
        <v>-1.7000000000000002</v>
      </c>
      <c r="V435" s="92" t="str">
        <f t="shared" si="11"/>
        <v/>
      </c>
      <c r="W435" s="96" t="str">
        <f t="shared" si="13"/>
        <v/>
      </c>
      <c r="X435" s="93"/>
      <c r="Z435" s="5"/>
      <c r="AA435"/>
      <c r="AC435" s="375"/>
      <c r="AD435" s="54">
        <v>0.295833333333333</v>
      </c>
      <c r="AL435" s="364">
        <v>-2.2999999999999998</v>
      </c>
      <c r="AM435" s="5">
        <v>94</v>
      </c>
      <c r="AN435" s="5">
        <v>-3.2</v>
      </c>
      <c r="AO435" s="363">
        <v>-2.2999999999999998</v>
      </c>
      <c r="AP435" s="5">
        <v>0</v>
      </c>
      <c r="AQ435" s="5">
        <v>0</v>
      </c>
      <c r="AR435" s="5">
        <v>1025.5</v>
      </c>
      <c r="AS435" s="5">
        <v>0</v>
      </c>
      <c r="AT435" s="5">
        <v>0</v>
      </c>
      <c r="AU435" s="5">
        <v>0</v>
      </c>
      <c r="AV435" s="5">
        <v>0</v>
      </c>
      <c r="AW435" s="5">
        <v>0</v>
      </c>
      <c r="AX435">
        <v>0.1</v>
      </c>
      <c r="AY435">
        <v>162.69999999999999</v>
      </c>
      <c r="AZ435">
        <v>-3.6</v>
      </c>
      <c r="BA435">
        <v>-2.9</v>
      </c>
      <c r="BB435" s="55">
        <v>0.295833333333333</v>
      </c>
    </row>
    <row r="436" spans="2:54" x14ac:dyDescent="0.25">
      <c r="B436">
        <v>-2.2999999999999998</v>
      </c>
      <c r="C436">
        <v>94</v>
      </c>
      <c r="D436">
        <v>-3.2</v>
      </c>
      <c r="E436">
        <v>-2.2999999999999998</v>
      </c>
      <c r="F436">
        <v>0</v>
      </c>
      <c r="G436">
        <v>0</v>
      </c>
      <c r="H436">
        <v>1025.3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0.1</v>
      </c>
      <c r="O436">
        <v>162.69999999999999</v>
      </c>
      <c r="P436">
        <v>-2.7</v>
      </c>
      <c r="Q436">
        <v>-2</v>
      </c>
      <c r="R436" s="54">
        <v>0.296527777777778</v>
      </c>
      <c r="T436" s="93">
        <f t="shared" si="12"/>
        <v>-2</v>
      </c>
      <c r="U436" s="96">
        <f t="shared" si="14"/>
        <v>-1.7000000000000002</v>
      </c>
      <c r="V436" s="92" t="str">
        <f t="shared" si="11"/>
        <v/>
      </c>
      <c r="W436" s="96" t="str">
        <f t="shared" si="13"/>
        <v/>
      </c>
      <c r="X436" s="93"/>
      <c r="Z436" s="5"/>
      <c r="AA436"/>
      <c r="AC436" s="375"/>
      <c r="AD436" s="54">
        <v>0.296527777777778</v>
      </c>
      <c r="AL436" s="364">
        <v>-2.2999999999999998</v>
      </c>
      <c r="AM436" s="5">
        <v>94</v>
      </c>
      <c r="AN436" s="5">
        <v>-3.2</v>
      </c>
      <c r="AO436" s="363">
        <v>-2.2999999999999998</v>
      </c>
      <c r="AP436" s="5">
        <v>0</v>
      </c>
      <c r="AQ436" s="5">
        <v>4.3</v>
      </c>
      <c r="AR436" s="5">
        <v>1025.3</v>
      </c>
      <c r="AS436" s="5">
        <v>0</v>
      </c>
      <c r="AT436" s="5">
        <v>0</v>
      </c>
      <c r="AU436" s="5">
        <v>0</v>
      </c>
      <c r="AV436" s="5">
        <v>0</v>
      </c>
      <c r="AW436" s="5">
        <v>0</v>
      </c>
      <c r="AX436">
        <v>0.1</v>
      </c>
      <c r="AY436">
        <v>162.69999999999999</v>
      </c>
      <c r="AZ436">
        <v>-3.6</v>
      </c>
      <c r="BA436">
        <v>-2.9</v>
      </c>
      <c r="BB436" s="55">
        <v>0.296527777777778</v>
      </c>
    </row>
    <row r="437" spans="2:54" x14ac:dyDescent="0.25">
      <c r="B437">
        <v>-2.2999999999999998</v>
      </c>
      <c r="C437">
        <v>94</v>
      </c>
      <c r="D437">
        <v>-3.2</v>
      </c>
      <c r="E437">
        <v>-2.2999999999999998</v>
      </c>
      <c r="F437">
        <v>0</v>
      </c>
      <c r="G437">
        <v>2.2000000000000002</v>
      </c>
      <c r="H437">
        <v>1025.3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0.1</v>
      </c>
      <c r="O437">
        <v>162.69999999999999</v>
      </c>
      <c r="P437">
        <v>-2.7</v>
      </c>
      <c r="Q437">
        <v>-2</v>
      </c>
      <c r="R437" s="54">
        <v>0.297222222222222</v>
      </c>
      <c r="T437" s="93">
        <f t="shared" si="12"/>
        <v>-2</v>
      </c>
      <c r="U437" s="96">
        <f t="shared" si="14"/>
        <v>-1.7000000000000002</v>
      </c>
      <c r="V437" s="92" t="str">
        <f t="shared" si="11"/>
        <v/>
      </c>
      <c r="W437" s="96" t="str">
        <f t="shared" si="13"/>
        <v/>
      </c>
      <c r="X437" s="93"/>
      <c r="Z437" s="5"/>
      <c r="AA437"/>
      <c r="AC437" s="375"/>
      <c r="AD437" s="54">
        <v>0.297222222222222</v>
      </c>
      <c r="AL437" s="364">
        <v>-2.2999999999999998</v>
      </c>
      <c r="AM437" s="5">
        <v>94</v>
      </c>
      <c r="AN437" s="5">
        <v>-3.2</v>
      </c>
      <c r="AO437" s="363">
        <v>-2.2999999999999998</v>
      </c>
      <c r="AP437" s="5">
        <v>3.2</v>
      </c>
      <c r="AQ437" s="5">
        <v>4.7</v>
      </c>
      <c r="AR437" s="5">
        <v>1025.4000000000001</v>
      </c>
      <c r="AS437" s="5">
        <v>0</v>
      </c>
      <c r="AT437" s="5">
        <v>0</v>
      </c>
      <c r="AU437" s="5">
        <v>0</v>
      </c>
      <c r="AV437" s="5">
        <v>0</v>
      </c>
      <c r="AW437" s="5">
        <v>0</v>
      </c>
      <c r="AX437">
        <v>0.1</v>
      </c>
      <c r="AY437">
        <v>162.69999999999999</v>
      </c>
      <c r="AZ437">
        <v>-3.6</v>
      </c>
      <c r="BA437">
        <v>-2.9</v>
      </c>
      <c r="BB437" s="55">
        <v>0.297222222222222</v>
      </c>
    </row>
    <row r="438" spans="2:54" x14ac:dyDescent="0.25">
      <c r="B438">
        <v>-2.2999999999999998</v>
      </c>
      <c r="C438">
        <v>94</v>
      </c>
      <c r="D438">
        <v>-3.2</v>
      </c>
      <c r="E438">
        <v>-2.2999999999999998</v>
      </c>
      <c r="F438">
        <v>1.8</v>
      </c>
      <c r="G438">
        <v>1.8</v>
      </c>
      <c r="H438">
        <v>1025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0.1</v>
      </c>
      <c r="O438">
        <v>162.69999999999999</v>
      </c>
      <c r="P438">
        <v>-2.7</v>
      </c>
      <c r="Q438">
        <v>-2</v>
      </c>
      <c r="R438" s="54">
        <v>0.297916666666667</v>
      </c>
      <c r="T438" s="93">
        <f t="shared" si="12"/>
        <v>-2</v>
      </c>
      <c r="U438" s="96">
        <f t="shared" si="14"/>
        <v>-1.7000000000000002</v>
      </c>
      <c r="V438" s="92" t="str">
        <f t="shared" si="11"/>
        <v/>
      </c>
      <c r="W438" s="96" t="str">
        <f t="shared" si="13"/>
        <v/>
      </c>
      <c r="X438" s="93"/>
      <c r="Z438" s="5"/>
      <c r="AA438"/>
      <c r="AC438" s="375"/>
      <c r="AD438" s="54">
        <v>0.297916666666667</v>
      </c>
      <c r="AL438" s="364">
        <v>-2.2999999999999998</v>
      </c>
      <c r="AM438" s="5">
        <v>94</v>
      </c>
      <c r="AN438" s="5">
        <v>-3.2</v>
      </c>
      <c r="AO438" s="363">
        <v>-2.2999999999999998</v>
      </c>
      <c r="AP438" s="5">
        <v>2.5</v>
      </c>
      <c r="AQ438" s="5">
        <v>3.2</v>
      </c>
      <c r="AR438" s="5">
        <v>1025.5999999999999</v>
      </c>
      <c r="AS438" s="5">
        <v>0</v>
      </c>
      <c r="AT438" s="5">
        <v>0</v>
      </c>
      <c r="AU438" s="5">
        <v>0</v>
      </c>
      <c r="AV438" s="5">
        <v>0</v>
      </c>
      <c r="AW438" s="5">
        <v>0</v>
      </c>
      <c r="AX438">
        <v>0.1</v>
      </c>
      <c r="AY438">
        <v>162.69999999999999</v>
      </c>
      <c r="AZ438">
        <v>-3.6</v>
      </c>
      <c r="BA438">
        <v>-2.9</v>
      </c>
      <c r="BB438" s="55">
        <v>0.297916666666667</v>
      </c>
    </row>
    <row r="439" spans="2:54" x14ac:dyDescent="0.25">
      <c r="B439">
        <v>-2.2000000000000002</v>
      </c>
      <c r="C439">
        <v>94</v>
      </c>
      <c r="D439">
        <v>-3.1</v>
      </c>
      <c r="E439">
        <v>-2.2000000000000002</v>
      </c>
      <c r="F439">
        <v>1.8</v>
      </c>
      <c r="G439">
        <v>1.8</v>
      </c>
      <c r="H439">
        <v>1025.2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0.1</v>
      </c>
      <c r="O439">
        <v>162.69999999999999</v>
      </c>
      <c r="P439">
        <v>-2.7</v>
      </c>
      <c r="Q439">
        <v>-2</v>
      </c>
      <c r="R439" s="54">
        <v>0.29861111111111099</v>
      </c>
      <c r="T439" s="93">
        <f t="shared" si="12"/>
        <v>-2</v>
      </c>
      <c r="U439" s="96">
        <f t="shared" si="14"/>
        <v>-1.7999999999999998</v>
      </c>
      <c r="V439" s="92" t="str">
        <f t="shared" si="11"/>
        <v/>
      </c>
      <c r="W439" s="96" t="str">
        <f t="shared" si="13"/>
        <v/>
      </c>
      <c r="X439" s="93"/>
      <c r="Z439" s="5"/>
      <c r="AA439"/>
      <c r="AC439" s="375"/>
      <c r="AD439" s="54">
        <v>0.29861111111111099</v>
      </c>
      <c r="AL439" s="364">
        <v>-2.2000000000000002</v>
      </c>
      <c r="AM439" s="5">
        <v>94</v>
      </c>
      <c r="AN439" s="5">
        <v>-3.1</v>
      </c>
      <c r="AO439" s="363">
        <v>-2.2000000000000002</v>
      </c>
      <c r="AP439" s="5">
        <v>3.6</v>
      </c>
      <c r="AQ439" s="5">
        <v>5</v>
      </c>
      <c r="AR439" s="5">
        <v>1025.5</v>
      </c>
      <c r="AS439" s="5">
        <v>0</v>
      </c>
      <c r="AT439" s="5">
        <v>0</v>
      </c>
      <c r="AU439" s="5">
        <v>0</v>
      </c>
      <c r="AV439" s="5">
        <v>0</v>
      </c>
      <c r="AW439" s="5">
        <v>0</v>
      </c>
      <c r="AX439">
        <v>0.1</v>
      </c>
      <c r="AY439">
        <v>162.69999999999999</v>
      </c>
      <c r="AZ439">
        <v>-3.6</v>
      </c>
      <c r="BA439">
        <v>-2.9</v>
      </c>
      <c r="BB439" s="55">
        <v>0.29861111111111099</v>
      </c>
    </row>
    <row r="440" spans="2:54" x14ac:dyDescent="0.25">
      <c r="B440">
        <v>-2.2000000000000002</v>
      </c>
      <c r="C440">
        <v>94</v>
      </c>
      <c r="D440">
        <v>-3.1</v>
      </c>
      <c r="E440">
        <v>-2.2000000000000002</v>
      </c>
      <c r="F440">
        <v>0</v>
      </c>
      <c r="G440">
        <v>0</v>
      </c>
      <c r="H440">
        <v>1025.2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0.1</v>
      </c>
      <c r="O440">
        <v>162.69999999999999</v>
      </c>
      <c r="P440">
        <v>-2.7</v>
      </c>
      <c r="Q440">
        <v>-2</v>
      </c>
      <c r="R440" s="54">
        <v>0.29930555555555599</v>
      </c>
      <c r="T440" s="93">
        <f t="shared" si="12"/>
        <v>-2</v>
      </c>
      <c r="U440" s="96">
        <f t="shared" si="14"/>
        <v>-1.7999999999999998</v>
      </c>
      <c r="V440" s="92" t="str">
        <f t="shared" si="11"/>
        <v/>
      </c>
      <c r="W440" s="96" t="str">
        <f t="shared" si="13"/>
        <v/>
      </c>
      <c r="X440" s="93"/>
      <c r="Z440" s="5"/>
      <c r="AA440"/>
      <c r="AC440" s="375"/>
      <c r="AD440" s="54">
        <v>0.29930555555555599</v>
      </c>
      <c r="AL440" s="364">
        <v>-2.2000000000000002</v>
      </c>
      <c r="AM440" s="5">
        <v>94</v>
      </c>
      <c r="AN440" s="5">
        <v>-3.1</v>
      </c>
      <c r="AO440" s="363">
        <v>-2.2000000000000002</v>
      </c>
      <c r="AP440" s="5">
        <v>4</v>
      </c>
      <c r="AQ440" s="5">
        <v>6.5</v>
      </c>
      <c r="AR440" s="5">
        <v>1025.5</v>
      </c>
      <c r="AS440" s="5">
        <v>0</v>
      </c>
      <c r="AT440" s="5">
        <v>0</v>
      </c>
      <c r="AU440" s="5">
        <v>0</v>
      </c>
      <c r="AV440" s="5">
        <v>0</v>
      </c>
      <c r="AW440" s="5">
        <v>0</v>
      </c>
      <c r="AX440">
        <v>0.1</v>
      </c>
      <c r="AY440">
        <v>162.69999999999999</v>
      </c>
      <c r="AZ440">
        <v>-3.6</v>
      </c>
      <c r="BA440">
        <v>-2.9</v>
      </c>
      <c r="BB440" s="55">
        <v>0.29930555555555599</v>
      </c>
    </row>
    <row r="441" spans="2:54" x14ac:dyDescent="0.25">
      <c r="B441">
        <v>-2.2000000000000002</v>
      </c>
      <c r="C441">
        <v>94</v>
      </c>
      <c r="D441">
        <v>-3.1</v>
      </c>
      <c r="E441">
        <v>-4.3</v>
      </c>
      <c r="F441">
        <v>2.5</v>
      </c>
      <c r="G441">
        <v>3.2</v>
      </c>
      <c r="H441">
        <v>1025.0999999999999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0.1</v>
      </c>
      <c r="O441">
        <v>162.69999999999999</v>
      </c>
      <c r="P441">
        <v>-2.7</v>
      </c>
      <c r="Q441">
        <v>-2</v>
      </c>
      <c r="R441" s="54">
        <v>0.3</v>
      </c>
      <c r="T441" s="93">
        <f t="shared" si="12"/>
        <v>-2</v>
      </c>
      <c r="U441" s="96">
        <f t="shared" si="14"/>
        <v>-1.7999999999999998</v>
      </c>
      <c r="V441" s="92" t="str">
        <f t="shared" si="11"/>
        <v/>
      </c>
      <c r="W441" s="96" t="str">
        <f t="shared" si="13"/>
        <v/>
      </c>
      <c r="X441" s="93"/>
      <c r="Z441" s="5"/>
      <c r="AA441"/>
      <c r="AC441" s="375"/>
      <c r="AD441" s="54">
        <v>0.3</v>
      </c>
      <c r="AL441" s="364">
        <v>-2.2000000000000002</v>
      </c>
      <c r="AM441" s="5">
        <v>94</v>
      </c>
      <c r="AN441" s="5">
        <v>-3.1</v>
      </c>
      <c r="AO441" s="363">
        <v>-4.3</v>
      </c>
      <c r="AP441" s="5">
        <v>5.4</v>
      </c>
      <c r="AQ441" s="5">
        <v>6.1</v>
      </c>
      <c r="AR441" s="5">
        <v>1025.7</v>
      </c>
      <c r="AS441" s="5">
        <v>0</v>
      </c>
      <c r="AT441" s="5">
        <v>0</v>
      </c>
      <c r="AU441" s="5">
        <v>0</v>
      </c>
      <c r="AV441" s="5">
        <v>0</v>
      </c>
      <c r="AW441" s="5">
        <v>0</v>
      </c>
      <c r="AX441">
        <v>0.1</v>
      </c>
      <c r="AY441">
        <v>162.69999999999999</v>
      </c>
      <c r="AZ441">
        <v>-3.6</v>
      </c>
      <c r="BA441">
        <v>-2.9</v>
      </c>
      <c r="BB441" s="55">
        <v>0.3</v>
      </c>
    </row>
    <row r="442" spans="2:54" x14ac:dyDescent="0.25">
      <c r="B442">
        <v>-2.2000000000000002</v>
      </c>
      <c r="C442">
        <v>94</v>
      </c>
      <c r="D442">
        <v>-3.1</v>
      </c>
      <c r="E442">
        <v>-2.2000000000000002</v>
      </c>
      <c r="F442">
        <v>2.2000000000000002</v>
      </c>
      <c r="G442">
        <v>2.2000000000000002</v>
      </c>
      <c r="H442">
        <v>1025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0.1</v>
      </c>
      <c r="O442">
        <v>162.69999999999999</v>
      </c>
      <c r="P442">
        <v>-2.7</v>
      </c>
      <c r="Q442">
        <v>-2</v>
      </c>
      <c r="R442" s="54">
        <v>0.30069444444444399</v>
      </c>
      <c r="T442" s="93">
        <f t="shared" si="12"/>
        <v>-2</v>
      </c>
      <c r="U442" s="96">
        <f t="shared" si="14"/>
        <v>-1.7999999999999998</v>
      </c>
      <c r="V442" s="92" t="str">
        <f t="shared" si="11"/>
        <v/>
      </c>
      <c r="W442" s="96" t="str">
        <f t="shared" si="13"/>
        <v/>
      </c>
      <c r="X442" s="93"/>
      <c r="Z442" s="5"/>
      <c r="AA442"/>
      <c r="AC442" s="375"/>
      <c r="AD442" s="54">
        <v>0.30069444444444399</v>
      </c>
      <c r="AL442" s="364">
        <v>-2.2000000000000002</v>
      </c>
      <c r="AM442" s="5">
        <v>94</v>
      </c>
      <c r="AN442" s="5">
        <v>-3.1</v>
      </c>
      <c r="AO442" s="363">
        <v>-2.2000000000000002</v>
      </c>
      <c r="AP442" s="5">
        <v>3.2</v>
      </c>
      <c r="AQ442" s="5">
        <v>4</v>
      </c>
      <c r="AR442" s="5">
        <v>1025.5</v>
      </c>
      <c r="AS442" s="5">
        <v>0</v>
      </c>
      <c r="AT442" s="5">
        <v>0</v>
      </c>
      <c r="AU442" s="5">
        <v>0</v>
      </c>
      <c r="AV442" s="5">
        <v>0</v>
      </c>
      <c r="AW442" s="5">
        <v>0</v>
      </c>
      <c r="AX442">
        <v>0.1</v>
      </c>
      <c r="AY442">
        <v>162.69999999999999</v>
      </c>
      <c r="AZ442">
        <v>-3.6</v>
      </c>
      <c r="BA442">
        <v>-2.9</v>
      </c>
      <c r="BB442" s="55">
        <v>0.30069444444444399</v>
      </c>
    </row>
    <row r="443" spans="2:54" x14ac:dyDescent="0.25">
      <c r="B443">
        <v>-2.2999999999999998</v>
      </c>
      <c r="C443">
        <v>94</v>
      </c>
      <c r="D443">
        <v>-3.2</v>
      </c>
      <c r="E443">
        <v>-2.2999999999999998</v>
      </c>
      <c r="F443">
        <v>2.5</v>
      </c>
      <c r="G443">
        <v>2.5</v>
      </c>
      <c r="H443">
        <v>1025.2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0.1</v>
      </c>
      <c r="O443">
        <v>162.69999999999999</v>
      </c>
      <c r="P443">
        <v>-2.8</v>
      </c>
      <c r="Q443">
        <v>-2</v>
      </c>
      <c r="R443" s="54">
        <v>0.30138888888888898</v>
      </c>
      <c r="T443" s="93">
        <f t="shared" si="12"/>
        <v>-2</v>
      </c>
      <c r="U443" s="96">
        <f t="shared" si="14"/>
        <v>-1.7000000000000002</v>
      </c>
      <c r="V443" s="92" t="str">
        <f t="shared" si="11"/>
        <v/>
      </c>
      <c r="W443" s="96" t="str">
        <f t="shared" si="13"/>
        <v/>
      </c>
      <c r="X443" s="93"/>
      <c r="Z443" s="5"/>
      <c r="AA443"/>
      <c r="AC443" s="375"/>
      <c r="AD443" s="54">
        <v>0.30138888888888898</v>
      </c>
      <c r="AL443" s="364">
        <v>-2.2999999999999998</v>
      </c>
      <c r="AM443" s="5">
        <v>94</v>
      </c>
      <c r="AN443" s="5">
        <v>-3.2</v>
      </c>
      <c r="AO443" s="363">
        <v>-2.2999999999999998</v>
      </c>
      <c r="AP443" s="5">
        <v>1.8</v>
      </c>
      <c r="AQ443" s="5">
        <v>3.2</v>
      </c>
      <c r="AR443" s="5">
        <v>1025.5</v>
      </c>
      <c r="AS443" s="5">
        <v>0</v>
      </c>
      <c r="AT443" s="5">
        <v>0</v>
      </c>
      <c r="AU443" s="5">
        <v>0</v>
      </c>
      <c r="AV443" s="5">
        <v>0</v>
      </c>
      <c r="AW443" s="5">
        <v>0</v>
      </c>
      <c r="AX443">
        <v>0.1</v>
      </c>
      <c r="AY443">
        <v>162.69999999999999</v>
      </c>
      <c r="AZ443">
        <v>-3.6</v>
      </c>
      <c r="BA443">
        <v>-2.9</v>
      </c>
      <c r="BB443" s="55">
        <v>0.30138888888888898</v>
      </c>
    </row>
    <row r="444" spans="2:54" x14ac:dyDescent="0.25">
      <c r="B444">
        <v>-2.2999999999999998</v>
      </c>
      <c r="C444">
        <v>94</v>
      </c>
      <c r="D444">
        <v>-3.2</v>
      </c>
      <c r="E444">
        <v>-2.2999999999999998</v>
      </c>
      <c r="F444">
        <v>0</v>
      </c>
      <c r="G444">
        <v>1.8</v>
      </c>
      <c r="H444">
        <v>1024.9000000000001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0.1</v>
      </c>
      <c r="O444">
        <v>162.69999999999999</v>
      </c>
      <c r="P444">
        <v>-2.7</v>
      </c>
      <c r="Q444">
        <v>-2</v>
      </c>
      <c r="R444" s="54">
        <v>0.30208333333333298</v>
      </c>
      <c r="T444" s="93">
        <f t="shared" si="12"/>
        <v>-2</v>
      </c>
      <c r="U444" s="96">
        <f t="shared" si="14"/>
        <v>-1.7000000000000002</v>
      </c>
      <c r="V444" s="92" t="str">
        <f t="shared" si="11"/>
        <v/>
      </c>
      <c r="W444" s="96" t="str">
        <f t="shared" si="13"/>
        <v/>
      </c>
      <c r="X444" s="93"/>
      <c r="Z444" s="5"/>
      <c r="AA444"/>
      <c r="AC444" s="375"/>
      <c r="AD444" s="54">
        <v>0.30208333333333298</v>
      </c>
      <c r="AL444" s="364">
        <v>-2.2999999999999998</v>
      </c>
      <c r="AM444" s="5">
        <v>94</v>
      </c>
      <c r="AN444" s="5">
        <v>-3.2</v>
      </c>
      <c r="AO444" s="363">
        <v>-2.2999999999999998</v>
      </c>
      <c r="AP444" s="5">
        <v>0</v>
      </c>
      <c r="AQ444" s="5">
        <v>2.2000000000000002</v>
      </c>
      <c r="AR444" s="5">
        <v>1025.5999999999999</v>
      </c>
      <c r="AS444" s="5">
        <v>0</v>
      </c>
      <c r="AT444" s="5">
        <v>0</v>
      </c>
      <c r="AU444" s="5">
        <v>0</v>
      </c>
      <c r="AV444" s="5">
        <v>0</v>
      </c>
      <c r="AW444" s="5">
        <v>0</v>
      </c>
      <c r="AX444">
        <v>0.1</v>
      </c>
      <c r="AY444">
        <v>162.69999999999999</v>
      </c>
      <c r="AZ444">
        <v>-3.6</v>
      </c>
      <c r="BA444">
        <v>-2.9</v>
      </c>
      <c r="BB444" s="55">
        <v>0.30208333333333298</v>
      </c>
    </row>
    <row r="445" spans="2:54" x14ac:dyDescent="0.25">
      <c r="B445">
        <v>-2.2999999999999998</v>
      </c>
      <c r="C445">
        <v>94</v>
      </c>
      <c r="D445">
        <v>-3.2</v>
      </c>
      <c r="E445">
        <v>-2.2999999999999998</v>
      </c>
      <c r="F445">
        <v>0</v>
      </c>
      <c r="G445">
        <v>2.5</v>
      </c>
      <c r="H445">
        <v>1025.0999999999999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0.1</v>
      </c>
      <c r="O445">
        <v>162.69999999999999</v>
      </c>
      <c r="P445">
        <v>-2.7</v>
      </c>
      <c r="Q445">
        <v>-2</v>
      </c>
      <c r="R445" s="54">
        <v>0.30277777777777798</v>
      </c>
      <c r="T445" s="93">
        <f t="shared" si="12"/>
        <v>-2</v>
      </c>
      <c r="U445" s="96">
        <f t="shared" si="14"/>
        <v>-1.7000000000000002</v>
      </c>
      <c r="V445" s="92" t="str">
        <f t="shared" si="11"/>
        <v/>
      </c>
      <c r="W445" s="96" t="str">
        <f t="shared" si="13"/>
        <v/>
      </c>
      <c r="X445" s="93"/>
      <c r="Z445" s="5"/>
      <c r="AA445"/>
      <c r="AC445" s="375"/>
      <c r="AD445" s="54">
        <v>0.30277777777777798</v>
      </c>
      <c r="AL445" s="364">
        <v>-2.2999999999999998</v>
      </c>
      <c r="AM445" s="5">
        <v>94</v>
      </c>
      <c r="AN445" s="5">
        <v>-3.2</v>
      </c>
      <c r="AO445" s="363">
        <v>-2.2999999999999998</v>
      </c>
      <c r="AP445" s="5">
        <v>1.8</v>
      </c>
      <c r="AQ445" s="5">
        <v>2.5</v>
      </c>
      <c r="AR445" s="5">
        <v>1025.7</v>
      </c>
      <c r="AS445" s="5">
        <v>0</v>
      </c>
      <c r="AT445" s="5">
        <v>0</v>
      </c>
      <c r="AU445" s="5">
        <v>0</v>
      </c>
      <c r="AV445" s="5">
        <v>0</v>
      </c>
      <c r="AW445" s="5">
        <v>0</v>
      </c>
      <c r="AX445">
        <v>0.1</v>
      </c>
      <c r="AY445">
        <v>162.69999999999999</v>
      </c>
      <c r="AZ445">
        <v>-3.6</v>
      </c>
      <c r="BA445">
        <v>-2.9</v>
      </c>
      <c r="BB445" s="55">
        <v>0.30277777777777798</v>
      </c>
    </row>
    <row r="446" spans="2:54" x14ac:dyDescent="0.25">
      <c r="B446">
        <v>-2.2999999999999998</v>
      </c>
      <c r="C446">
        <v>94</v>
      </c>
      <c r="D446">
        <v>-3.2</v>
      </c>
      <c r="E446">
        <v>-2.2999999999999998</v>
      </c>
      <c r="F446">
        <v>1.8</v>
      </c>
      <c r="G446">
        <v>1.8</v>
      </c>
      <c r="H446">
        <v>1025.3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0.1</v>
      </c>
      <c r="O446">
        <v>162.69999999999999</v>
      </c>
      <c r="P446">
        <v>-2.7</v>
      </c>
      <c r="Q446">
        <v>-2</v>
      </c>
      <c r="R446" s="54">
        <v>0.30347222222222198</v>
      </c>
      <c r="T446" s="93">
        <f t="shared" si="12"/>
        <v>-2</v>
      </c>
      <c r="U446" s="96">
        <f t="shared" si="14"/>
        <v>-1.7000000000000002</v>
      </c>
      <c r="V446" s="92" t="str">
        <f t="shared" si="11"/>
        <v/>
      </c>
      <c r="W446" s="96" t="str">
        <f t="shared" si="13"/>
        <v/>
      </c>
      <c r="X446" s="93"/>
      <c r="Z446" s="5"/>
      <c r="AA446"/>
      <c r="AC446" s="375"/>
      <c r="AD446" s="54">
        <v>0.30347222222222198</v>
      </c>
      <c r="AL446" s="364">
        <v>-2.2999999999999998</v>
      </c>
      <c r="AM446" s="5">
        <v>94</v>
      </c>
      <c r="AN446" s="5">
        <v>-3.2</v>
      </c>
      <c r="AO446" s="363">
        <v>-2.2999999999999998</v>
      </c>
      <c r="AP446" s="5">
        <v>3.2</v>
      </c>
      <c r="AQ446" s="5">
        <v>3.2</v>
      </c>
      <c r="AR446" s="5">
        <v>1025.7</v>
      </c>
      <c r="AS446" s="5">
        <v>0</v>
      </c>
      <c r="AT446" s="5">
        <v>0</v>
      </c>
      <c r="AU446" s="5">
        <v>0</v>
      </c>
      <c r="AV446" s="5">
        <v>0</v>
      </c>
      <c r="AW446" s="5">
        <v>0</v>
      </c>
      <c r="AX446">
        <v>0.1</v>
      </c>
      <c r="AY446">
        <v>162.69999999999999</v>
      </c>
      <c r="AZ446">
        <v>-3.6</v>
      </c>
      <c r="BA446">
        <v>-2.9</v>
      </c>
      <c r="BB446" s="55">
        <v>0.30347222222222198</v>
      </c>
    </row>
    <row r="447" spans="2:54" x14ac:dyDescent="0.25">
      <c r="B447">
        <v>-2.4</v>
      </c>
      <c r="C447">
        <v>94</v>
      </c>
      <c r="D447">
        <v>-3.3</v>
      </c>
      <c r="E447">
        <v>-2.4</v>
      </c>
      <c r="F447">
        <v>0</v>
      </c>
      <c r="G447">
        <v>1.8</v>
      </c>
      <c r="H447">
        <v>1025.0999999999999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0.1</v>
      </c>
      <c r="O447">
        <v>162.69999999999999</v>
      </c>
      <c r="P447">
        <v>-2.7</v>
      </c>
      <c r="Q447">
        <v>-2</v>
      </c>
      <c r="R447" s="54">
        <v>0.30416666666666697</v>
      </c>
      <c r="T447" s="93">
        <f t="shared" si="12"/>
        <v>-2</v>
      </c>
      <c r="U447" s="96">
        <f t="shared" si="14"/>
        <v>-1.6</v>
      </c>
      <c r="V447" s="92" t="str">
        <f t="shared" si="11"/>
        <v/>
      </c>
      <c r="W447" s="96" t="str">
        <f t="shared" si="13"/>
        <v/>
      </c>
      <c r="X447" s="93"/>
      <c r="Z447" s="5"/>
      <c r="AA447"/>
      <c r="AC447" s="375"/>
      <c r="AD447" s="54">
        <v>0.30416666666666697</v>
      </c>
      <c r="AL447" s="364">
        <v>-2.4</v>
      </c>
      <c r="AM447" s="5">
        <v>94</v>
      </c>
      <c r="AN447" s="5">
        <v>-3.3</v>
      </c>
      <c r="AO447" s="363">
        <v>-2.4</v>
      </c>
      <c r="AP447" s="5">
        <v>3.2</v>
      </c>
      <c r="AQ447" s="5">
        <v>3.2</v>
      </c>
      <c r="AR447" s="5">
        <v>1025.4000000000001</v>
      </c>
      <c r="AS447" s="5">
        <v>0</v>
      </c>
      <c r="AT447" s="5">
        <v>0</v>
      </c>
      <c r="AU447" s="5">
        <v>0</v>
      </c>
      <c r="AV447" s="5">
        <v>0</v>
      </c>
      <c r="AW447" s="5">
        <v>0</v>
      </c>
      <c r="AX447">
        <v>0.1</v>
      </c>
      <c r="AY447">
        <v>162.69999999999999</v>
      </c>
      <c r="AZ447">
        <v>-3.6</v>
      </c>
      <c r="BA447">
        <v>-2.9</v>
      </c>
      <c r="BB447" s="55">
        <v>0.30416666666666697</v>
      </c>
    </row>
    <row r="448" spans="2:54" x14ac:dyDescent="0.25">
      <c r="B448">
        <v>-2.4</v>
      </c>
      <c r="C448">
        <v>94</v>
      </c>
      <c r="D448">
        <v>-3.3</v>
      </c>
      <c r="E448">
        <v>-2.4</v>
      </c>
      <c r="F448">
        <v>0</v>
      </c>
      <c r="G448">
        <v>2.2000000000000002</v>
      </c>
      <c r="H448">
        <v>1025.2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0.1</v>
      </c>
      <c r="O448">
        <v>162.69999999999999</v>
      </c>
      <c r="P448">
        <v>-2.7</v>
      </c>
      <c r="Q448">
        <v>-2</v>
      </c>
      <c r="R448" s="54">
        <v>0.30486111111111103</v>
      </c>
      <c r="T448" s="93">
        <f t="shared" si="12"/>
        <v>-2</v>
      </c>
      <c r="U448" s="96">
        <f t="shared" si="14"/>
        <v>-1.6</v>
      </c>
      <c r="V448" s="92" t="str">
        <f t="shared" si="11"/>
        <v/>
      </c>
      <c r="W448" s="96" t="str">
        <f t="shared" si="13"/>
        <v/>
      </c>
      <c r="X448" s="93"/>
      <c r="Z448" s="5"/>
      <c r="AA448"/>
      <c r="AC448" s="375"/>
      <c r="AD448" s="54">
        <v>0.30486111111111103</v>
      </c>
      <c r="AL448" s="364">
        <v>-2.4</v>
      </c>
      <c r="AM448" s="5">
        <v>94</v>
      </c>
      <c r="AN448" s="5">
        <v>-3.3</v>
      </c>
      <c r="AO448" s="363">
        <v>-2.4</v>
      </c>
      <c r="AP448" s="5">
        <v>2.5</v>
      </c>
      <c r="AQ448" s="5">
        <v>4</v>
      </c>
      <c r="AR448" s="5">
        <v>1025.8</v>
      </c>
      <c r="AS448" s="5">
        <v>0</v>
      </c>
      <c r="AT448" s="5">
        <v>0</v>
      </c>
      <c r="AU448" s="5">
        <v>0</v>
      </c>
      <c r="AV448" s="5">
        <v>0</v>
      </c>
      <c r="AW448" s="5">
        <v>0</v>
      </c>
      <c r="AX448">
        <v>0.1</v>
      </c>
      <c r="AY448">
        <v>162.69999999999999</v>
      </c>
      <c r="AZ448">
        <v>-3.5</v>
      </c>
      <c r="BA448">
        <v>-2.9</v>
      </c>
      <c r="BB448" s="55">
        <v>0.30486111111111103</v>
      </c>
    </row>
    <row r="449" spans="2:54" x14ac:dyDescent="0.25">
      <c r="B449">
        <v>-2.4</v>
      </c>
      <c r="C449">
        <v>94</v>
      </c>
      <c r="D449">
        <v>-3.3</v>
      </c>
      <c r="E449">
        <v>-2.4</v>
      </c>
      <c r="F449">
        <v>0</v>
      </c>
      <c r="G449">
        <v>1.8</v>
      </c>
      <c r="H449">
        <v>1025.3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0.1</v>
      </c>
      <c r="O449">
        <v>162.69999999999999</v>
      </c>
      <c r="P449">
        <v>-2.7</v>
      </c>
      <c r="Q449">
        <v>-2.1</v>
      </c>
      <c r="R449" s="54">
        <v>0.30555555555555602</v>
      </c>
      <c r="T449" s="93">
        <f t="shared" si="12"/>
        <v>-2.1</v>
      </c>
      <c r="U449" s="96">
        <f t="shared" si="14"/>
        <v>-1.7000000000000002</v>
      </c>
      <c r="V449" s="92" t="str">
        <f t="shared" si="11"/>
        <v/>
      </c>
      <c r="W449" s="96" t="str">
        <f t="shared" si="13"/>
        <v/>
      </c>
      <c r="X449" s="93"/>
      <c r="Z449" s="5"/>
      <c r="AA449"/>
      <c r="AC449" s="375"/>
      <c r="AD449" s="54">
        <v>0.30555555555555602</v>
      </c>
      <c r="AL449" s="364">
        <v>-2.4</v>
      </c>
      <c r="AM449" s="5">
        <v>94</v>
      </c>
      <c r="AN449" s="5">
        <v>-3.3</v>
      </c>
      <c r="AO449" s="363">
        <v>-2.4</v>
      </c>
      <c r="AP449" s="5">
        <v>3.2</v>
      </c>
      <c r="AQ449" s="5">
        <v>4</v>
      </c>
      <c r="AR449" s="5">
        <v>1025.5999999999999</v>
      </c>
      <c r="AS449" s="5">
        <v>0</v>
      </c>
      <c r="AT449" s="5">
        <v>0</v>
      </c>
      <c r="AU449" s="5">
        <v>0</v>
      </c>
      <c r="AV449" s="5">
        <v>0</v>
      </c>
      <c r="AW449" s="5">
        <v>0</v>
      </c>
      <c r="AX449">
        <v>0.1</v>
      </c>
      <c r="AY449">
        <v>162.69999999999999</v>
      </c>
      <c r="AZ449">
        <v>-3.6</v>
      </c>
      <c r="BA449">
        <v>-2.9</v>
      </c>
      <c r="BB449" s="55">
        <v>0.30555555555555602</v>
      </c>
    </row>
    <row r="450" spans="2:54" x14ac:dyDescent="0.25">
      <c r="B450">
        <v>-2.4</v>
      </c>
      <c r="C450">
        <v>94</v>
      </c>
      <c r="D450">
        <v>-3.3</v>
      </c>
      <c r="E450">
        <v>-2.4</v>
      </c>
      <c r="F450">
        <v>0</v>
      </c>
      <c r="G450">
        <v>1.8</v>
      </c>
      <c r="H450">
        <v>1025.3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0.1</v>
      </c>
      <c r="O450">
        <v>162.69999999999999</v>
      </c>
      <c r="P450">
        <v>-2.7</v>
      </c>
      <c r="Q450">
        <v>-2.1</v>
      </c>
      <c r="R450" s="54">
        <v>0.30625000000000002</v>
      </c>
      <c r="T450" s="93">
        <f t="shared" si="12"/>
        <v>-2.1</v>
      </c>
      <c r="U450" s="96">
        <f t="shared" si="14"/>
        <v>-1.7000000000000002</v>
      </c>
      <c r="V450" s="92" t="str">
        <f t="shared" si="11"/>
        <v/>
      </c>
      <c r="W450" s="96" t="str">
        <f t="shared" si="13"/>
        <v/>
      </c>
      <c r="X450" s="93"/>
      <c r="Z450" s="5"/>
      <c r="AA450"/>
      <c r="AC450" s="375"/>
      <c r="AD450" s="54">
        <v>0.30625000000000002</v>
      </c>
      <c r="AL450" s="364">
        <v>-2.4</v>
      </c>
      <c r="AM450" s="5">
        <v>94</v>
      </c>
      <c r="AN450" s="5">
        <v>-3.3</v>
      </c>
      <c r="AO450" s="363">
        <v>-2.4</v>
      </c>
      <c r="AP450" s="5">
        <v>3.6</v>
      </c>
      <c r="AQ450" s="5">
        <v>4.3</v>
      </c>
      <c r="AR450" s="5">
        <v>1025.5</v>
      </c>
      <c r="AS450" s="5">
        <v>0</v>
      </c>
      <c r="AT450" s="5">
        <v>0</v>
      </c>
      <c r="AU450" s="5">
        <v>0</v>
      </c>
      <c r="AV450" s="5">
        <v>0</v>
      </c>
      <c r="AW450" s="5">
        <v>0</v>
      </c>
      <c r="AX450">
        <v>0.1</v>
      </c>
      <c r="AY450">
        <v>162.69999999999999</v>
      </c>
      <c r="AZ450">
        <v>-3.5</v>
      </c>
      <c r="BA450">
        <v>-2.9</v>
      </c>
      <c r="BB450" s="55">
        <v>0.30625000000000002</v>
      </c>
    </row>
    <row r="451" spans="2:54" x14ac:dyDescent="0.25">
      <c r="B451">
        <v>-2.4</v>
      </c>
      <c r="C451">
        <v>94</v>
      </c>
      <c r="D451">
        <v>-3.3</v>
      </c>
      <c r="E451">
        <v>-2.4</v>
      </c>
      <c r="F451">
        <v>0</v>
      </c>
      <c r="G451">
        <v>1.8</v>
      </c>
      <c r="H451">
        <v>1025.3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0.1</v>
      </c>
      <c r="O451">
        <v>162.69999999999999</v>
      </c>
      <c r="P451">
        <v>-2.7</v>
      </c>
      <c r="Q451">
        <v>-2.1</v>
      </c>
      <c r="R451" s="54">
        <v>0.30694444444444402</v>
      </c>
      <c r="T451" s="93">
        <f t="shared" si="12"/>
        <v>-2.1</v>
      </c>
      <c r="U451" s="96">
        <f t="shared" si="14"/>
        <v>-1.7000000000000002</v>
      </c>
      <c r="V451" s="92" t="str">
        <f t="shared" si="11"/>
        <v/>
      </c>
      <c r="W451" s="96" t="str">
        <f t="shared" si="13"/>
        <v/>
      </c>
      <c r="X451" s="93"/>
      <c r="Z451" s="5"/>
      <c r="AA451"/>
      <c r="AC451" s="375"/>
      <c r="AD451" s="54">
        <v>0.30694444444444402</v>
      </c>
      <c r="AL451" s="364">
        <v>-2.4</v>
      </c>
      <c r="AM451" s="5">
        <v>94</v>
      </c>
      <c r="AN451" s="5">
        <v>-3.3</v>
      </c>
      <c r="AO451" s="363">
        <v>-2.4</v>
      </c>
      <c r="AP451" s="5">
        <v>2.2000000000000002</v>
      </c>
      <c r="AQ451" s="5">
        <v>2.9</v>
      </c>
      <c r="AR451" s="5">
        <v>1025.7</v>
      </c>
      <c r="AS451" s="5">
        <v>0</v>
      </c>
      <c r="AT451" s="5">
        <v>0</v>
      </c>
      <c r="AU451" s="5">
        <v>0</v>
      </c>
      <c r="AV451" s="5">
        <v>0</v>
      </c>
      <c r="AW451" s="5">
        <v>0</v>
      </c>
      <c r="AX451">
        <v>0.1</v>
      </c>
      <c r="AY451">
        <v>162.69999999999999</v>
      </c>
      <c r="AZ451">
        <v>-3.5</v>
      </c>
      <c r="BA451">
        <v>-2.9</v>
      </c>
      <c r="BB451" s="55">
        <v>0.30694444444444402</v>
      </c>
    </row>
    <row r="452" spans="2:54" x14ac:dyDescent="0.25">
      <c r="B452">
        <v>-2.4</v>
      </c>
      <c r="C452">
        <v>94</v>
      </c>
      <c r="D452">
        <v>-3.3</v>
      </c>
      <c r="E452">
        <v>-2.4</v>
      </c>
      <c r="F452">
        <v>0</v>
      </c>
      <c r="G452">
        <v>1.8</v>
      </c>
      <c r="H452">
        <v>1025.3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0.1</v>
      </c>
      <c r="O452">
        <v>162.69999999999999</v>
      </c>
      <c r="P452">
        <v>-2.7</v>
      </c>
      <c r="Q452">
        <v>-2.1</v>
      </c>
      <c r="R452" s="54">
        <v>0.30763888888888902</v>
      </c>
      <c r="T452" s="93">
        <f t="shared" si="12"/>
        <v>-2.1</v>
      </c>
      <c r="U452" s="96">
        <f t="shared" si="14"/>
        <v>-1.7000000000000002</v>
      </c>
      <c r="V452" s="92" t="str">
        <f t="shared" si="11"/>
        <v/>
      </c>
      <c r="W452" s="96" t="str">
        <f t="shared" si="13"/>
        <v/>
      </c>
      <c r="X452" s="93"/>
      <c r="Z452" s="5"/>
      <c r="AA452"/>
      <c r="AC452" s="375"/>
      <c r="AD452" s="54">
        <v>0.30763888888888902</v>
      </c>
      <c r="AL452" s="364">
        <v>-2.4</v>
      </c>
      <c r="AM452" s="5">
        <v>94</v>
      </c>
      <c r="AN452" s="5">
        <v>-3.3</v>
      </c>
      <c r="AO452" s="363">
        <v>-2.4</v>
      </c>
      <c r="AP452" s="5">
        <v>2.9</v>
      </c>
      <c r="AQ452" s="5">
        <v>3.2</v>
      </c>
      <c r="AR452" s="5">
        <v>1025.5999999999999</v>
      </c>
      <c r="AS452" s="5">
        <v>0</v>
      </c>
      <c r="AT452" s="5">
        <v>0</v>
      </c>
      <c r="AU452" s="5">
        <v>0</v>
      </c>
      <c r="AV452" s="5">
        <v>0</v>
      </c>
      <c r="AW452" s="5">
        <v>0</v>
      </c>
      <c r="AX452">
        <v>0.1</v>
      </c>
      <c r="AY452">
        <v>162.69999999999999</v>
      </c>
      <c r="AZ452">
        <v>-3.5</v>
      </c>
      <c r="BA452">
        <v>-2.9</v>
      </c>
      <c r="BB452" s="55">
        <v>0.30763888888888902</v>
      </c>
    </row>
    <row r="453" spans="2:54" x14ac:dyDescent="0.25">
      <c r="B453">
        <v>-2.5</v>
      </c>
      <c r="C453">
        <v>94</v>
      </c>
      <c r="D453">
        <v>-3.4</v>
      </c>
      <c r="E453">
        <v>-2.5</v>
      </c>
      <c r="F453">
        <v>0</v>
      </c>
      <c r="G453">
        <v>1.8</v>
      </c>
      <c r="H453">
        <v>1025.3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0.1</v>
      </c>
      <c r="O453">
        <v>162.69999999999999</v>
      </c>
      <c r="P453">
        <v>-2.7</v>
      </c>
      <c r="Q453">
        <v>-2.1</v>
      </c>
      <c r="R453" s="54">
        <v>0.30833333333333302</v>
      </c>
      <c r="T453" s="93">
        <f t="shared" si="12"/>
        <v>-2.1</v>
      </c>
      <c r="U453" s="96">
        <f t="shared" si="14"/>
        <v>-1.6</v>
      </c>
      <c r="V453" s="92" t="str">
        <f t="shared" si="11"/>
        <v/>
      </c>
      <c r="W453" s="96" t="str">
        <f t="shared" si="13"/>
        <v/>
      </c>
      <c r="X453" s="93"/>
      <c r="Z453" s="5"/>
      <c r="AA453"/>
      <c r="AC453" s="375"/>
      <c r="AD453" s="54">
        <v>0.30833333333333302</v>
      </c>
      <c r="AL453" s="364">
        <v>-2.5</v>
      </c>
      <c r="AM453" s="5">
        <v>94</v>
      </c>
      <c r="AN453" s="5">
        <v>-3.4</v>
      </c>
      <c r="AO453" s="363">
        <v>-2.5</v>
      </c>
      <c r="AP453" s="5">
        <v>0</v>
      </c>
      <c r="AQ453" s="5">
        <v>3.2</v>
      </c>
      <c r="AR453" s="5">
        <v>1025.5999999999999</v>
      </c>
      <c r="AS453" s="5">
        <v>0</v>
      </c>
      <c r="AT453" s="5">
        <v>0</v>
      </c>
      <c r="AU453" s="5">
        <v>0</v>
      </c>
      <c r="AV453" s="5">
        <v>0</v>
      </c>
      <c r="AW453" s="5">
        <v>0</v>
      </c>
      <c r="AX453">
        <v>0.1</v>
      </c>
      <c r="AY453">
        <v>162.69999999999999</v>
      </c>
      <c r="AZ453">
        <v>-3.5</v>
      </c>
      <c r="BA453">
        <v>-2.9</v>
      </c>
      <c r="BB453" s="55">
        <v>0.30833333333333302</v>
      </c>
    </row>
    <row r="454" spans="2:54" x14ac:dyDescent="0.25">
      <c r="B454">
        <v>-2.4</v>
      </c>
      <c r="C454">
        <v>94</v>
      </c>
      <c r="D454">
        <v>-3.3</v>
      </c>
      <c r="E454">
        <v>-2.4</v>
      </c>
      <c r="F454">
        <v>0</v>
      </c>
      <c r="G454">
        <v>1.8</v>
      </c>
      <c r="H454">
        <v>1025.3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0.1</v>
      </c>
      <c r="O454">
        <v>162.69999999999999</v>
      </c>
      <c r="P454">
        <v>-2.7</v>
      </c>
      <c r="Q454">
        <v>-2.1</v>
      </c>
      <c r="R454" s="54">
        <v>0.30902777777777801</v>
      </c>
      <c r="T454" s="93">
        <f t="shared" si="12"/>
        <v>-2.1</v>
      </c>
      <c r="U454" s="96">
        <f t="shared" si="14"/>
        <v>-1.7000000000000002</v>
      </c>
      <c r="V454" s="92" t="str">
        <f t="shared" si="11"/>
        <v/>
      </c>
      <c r="W454" s="96" t="str">
        <f t="shared" si="13"/>
        <v/>
      </c>
      <c r="X454" s="93"/>
      <c r="Z454" s="5"/>
      <c r="AA454"/>
      <c r="AC454" s="375"/>
      <c r="AD454" s="54">
        <v>0.30902777777777801</v>
      </c>
      <c r="AL454" s="364">
        <v>-2.4</v>
      </c>
      <c r="AM454" s="5">
        <v>94</v>
      </c>
      <c r="AN454" s="5">
        <v>-3.3</v>
      </c>
      <c r="AO454" s="363">
        <v>-2.4</v>
      </c>
      <c r="AP454" s="5">
        <v>2.5</v>
      </c>
      <c r="AQ454" s="5">
        <v>5</v>
      </c>
      <c r="AR454" s="5">
        <v>1025.7</v>
      </c>
      <c r="AS454" s="5">
        <v>0</v>
      </c>
      <c r="AT454" s="5">
        <v>0</v>
      </c>
      <c r="AU454" s="5">
        <v>0</v>
      </c>
      <c r="AV454" s="5">
        <v>0</v>
      </c>
      <c r="AW454" s="5">
        <v>0</v>
      </c>
      <c r="AX454">
        <v>0.1</v>
      </c>
      <c r="AY454">
        <v>162.69999999999999</v>
      </c>
      <c r="AZ454">
        <v>-3.6</v>
      </c>
      <c r="BA454">
        <v>-2.9</v>
      </c>
      <c r="BB454" s="55">
        <v>0.30902777777777801</v>
      </c>
    </row>
    <row r="455" spans="2:54" x14ac:dyDescent="0.25">
      <c r="B455">
        <v>-2.4</v>
      </c>
      <c r="C455">
        <v>94</v>
      </c>
      <c r="D455">
        <v>-3.3</v>
      </c>
      <c r="E455">
        <v>-2.4</v>
      </c>
      <c r="F455">
        <v>0</v>
      </c>
      <c r="G455">
        <v>1.8</v>
      </c>
      <c r="H455">
        <v>1025.3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0.1</v>
      </c>
      <c r="O455">
        <v>162.69999999999999</v>
      </c>
      <c r="P455">
        <v>-2.7</v>
      </c>
      <c r="Q455">
        <v>-2.1</v>
      </c>
      <c r="R455" s="54">
        <v>0.30972222222222201</v>
      </c>
      <c r="T455" s="93">
        <f t="shared" si="12"/>
        <v>-2.1</v>
      </c>
      <c r="U455" s="96">
        <f t="shared" si="14"/>
        <v>-1.7000000000000002</v>
      </c>
      <c r="V455" s="92" t="str">
        <f t="shared" si="11"/>
        <v/>
      </c>
      <c r="W455" s="96" t="str">
        <f t="shared" si="13"/>
        <v/>
      </c>
      <c r="X455" s="93"/>
      <c r="Z455" s="5"/>
      <c r="AA455"/>
      <c r="AC455" s="375"/>
      <c r="AD455" s="54">
        <v>0.30972222222222201</v>
      </c>
      <c r="AL455" s="364">
        <v>-2.4</v>
      </c>
      <c r="AM455" s="5">
        <v>94</v>
      </c>
      <c r="AN455" s="5">
        <v>-3.3</v>
      </c>
      <c r="AO455" s="363">
        <v>-2.4</v>
      </c>
      <c r="AP455" s="5">
        <v>2.5</v>
      </c>
      <c r="AQ455" s="5">
        <v>2.9</v>
      </c>
      <c r="AR455" s="5">
        <v>1025.5999999999999</v>
      </c>
      <c r="AS455" s="5">
        <v>0</v>
      </c>
      <c r="AT455" s="5">
        <v>0</v>
      </c>
      <c r="AU455" s="5">
        <v>0</v>
      </c>
      <c r="AV455" s="5">
        <v>0</v>
      </c>
      <c r="AW455" s="5">
        <v>0</v>
      </c>
      <c r="AX455">
        <v>0.1</v>
      </c>
      <c r="AY455">
        <v>162.69999999999999</v>
      </c>
      <c r="AZ455">
        <v>-3.6</v>
      </c>
      <c r="BA455">
        <v>-2.9</v>
      </c>
      <c r="BB455" s="55">
        <v>0.30972222222222201</v>
      </c>
    </row>
    <row r="456" spans="2:54" x14ac:dyDescent="0.25">
      <c r="B456">
        <v>-2.4</v>
      </c>
      <c r="C456">
        <v>94</v>
      </c>
      <c r="D456">
        <v>-3.3</v>
      </c>
      <c r="E456">
        <v>-2.4</v>
      </c>
      <c r="F456">
        <v>0</v>
      </c>
      <c r="G456">
        <v>1.8</v>
      </c>
      <c r="H456">
        <v>1025.3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0.1</v>
      </c>
      <c r="O456">
        <v>162.69999999999999</v>
      </c>
      <c r="P456">
        <v>-2.7</v>
      </c>
      <c r="Q456">
        <v>-2.1</v>
      </c>
      <c r="R456" s="54">
        <v>0.31041666666666701</v>
      </c>
      <c r="T456" s="93">
        <f t="shared" si="12"/>
        <v>-2.1</v>
      </c>
      <c r="U456" s="96">
        <f t="shared" si="14"/>
        <v>-1.7000000000000002</v>
      </c>
      <c r="V456" s="92" t="str">
        <f t="shared" si="11"/>
        <v/>
      </c>
      <c r="W456" s="96" t="str">
        <f t="shared" si="13"/>
        <v/>
      </c>
      <c r="X456" s="93"/>
      <c r="Z456" s="5"/>
      <c r="AA456"/>
      <c r="AC456" s="375"/>
      <c r="AD456" s="54">
        <v>0.31041666666666701</v>
      </c>
      <c r="AL456" s="364">
        <v>-2.4</v>
      </c>
      <c r="AM456" s="5">
        <v>94</v>
      </c>
      <c r="AN456" s="5">
        <v>-3.3</v>
      </c>
      <c r="AO456" s="363">
        <v>-2.4</v>
      </c>
      <c r="AP456" s="5">
        <v>2.9</v>
      </c>
      <c r="AQ456" s="5">
        <v>4.3</v>
      </c>
      <c r="AR456" s="5">
        <v>1025.7</v>
      </c>
      <c r="AS456" s="5">
        <v>0</v>
      </c>
      <c r="AT456" s="5">
        <v>0</v>
      </c>
      <c r="AU456" s="5">
        <v>0</v>
      </c>
      <c r="AV456" s="5">
        <v>0</v>
      </c>
      <c r="AW456" s="5">
        <v>0</v>
      </c>
      <c r="AX456">
        <v>0.1</v>
      </c>
      <c r="AY456">
        <v>162.69999999999999</v>
      </c>
      <c r="AZ456">
        <v>-3.5</v>
      </c>
      <c r="BA456">
        <v>-2.9</v>
      </c>
      <c r="BB456" s="55">
        <v>0.31041666666666701</v>
      </c>
    </row>
    <row r="457" spans="2:54" x14ac:dyDescent="0.25">
      <c r="B457">
        <v>-2.4</v>
      </c>
      <c r="C457">
        <v>94</v>
      </c>
      <c r="D457">
        <v>-3.3</v>
      </c>
      <c r="E457">
        <v>-2.4</v>
      </c>
      <c r="F457">
        <v>0</v>
      </c>
      <c r="G457">
        <v>1.8</v>
      </c>
      <c r="H457">
        <v>1025.3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0.1</v>
      </c>
      <c r="O457">
        <v>162.69999999999999</v>
      </c>
      <c r="P457">
        <v>-2.7</v>
      </c>
      <c r="Q457">
        <v>-2.1</v>
      </c>
      <c r="R457" s="54">
        <v>0.31111111111111101</v>
      </c>
      <c r="T457" s="93">
        <f t="shared" si="12"/>
        <v>-2.1</v>
      </c>
      <c r="U457" s="96">
        <f t="shared" si="14"/>
        <v>-1.7000000000000002</v>
      </c>
      <c r="V457" s="92" t="str">
        <f t="shared" si="11"/>
        <v/>
      </c>
      <c r="W457" s="96" t="str">
        <f t="shared" si="13"/>
        <v/>
      </c>
      <c r="X457" s="93"/>
      <c r="Z457" s="5"/>
      <c r="AA457"/>
      <c r="AC457" s="375"/>
      <c r="AD457" s="54">
        <v>0.31111111111111101</v>
      </c>
      <c r="AL457" s="364">
        <v>-2.4</v>
      </c>
      <c r="AM457" s="5">
        <v>94</v>
      </c>
      <c r="AN457" s="5">
        <v>-3.3</v>
      </c>
      <c r="AO457" s="363">
        <v>-2.4</v>
      </c>
      <c r="AP457" s="5">
        <v>3.6</v>
      </c>
      <c r="AQ457" s="5">
        <v>4.3</v>
      </c>
      <c r="AR457" s="5">
        <v>1025.8</v>
      </c>
      <c r="AS457" s="5">
        <v>0</v>
      </c>
      <c r="AT457" s="5">
        <v>0</v>
      </c>
      <c r="AU457" s="5">
        <v>0</v>
      </c>
      <c r="AV457" s="5">
        <v>0</v>
      </c>
      <c r="AW457" s="5">
        <v>0</v>
      </c>
      <c r="AX457">
        <v>0.1</v>
      </c>
      <c r="AY457">
        <v>162.69999999999999</v>
      </c>
      <c r="AZ457">
        <v>-3.6</v>
      </c>
      <c r="BA457">
        <v>-3</v>
      </c>
      <c r="BB457" s="55">
        <v>0.31111111111111101</v>
      </c>
    </row>
    <row r="458" spans="2:54" x14ac:dyDescent="0.25">
      <c r="B458">
        <v>-2.4</v>
      </c>
      <c r="C458">
        <v>94</v>
      </c>
      <c r="D458">
        <v>-3.3</v>
      </c>
      <c r="E458">
        <v>-2.4</v>
      </c>
      <c r="F458">
        <v>0</v>
      </c>
      <c r="G458">
        <v>1.8</v>
      </c>
      <c r="H458">
        <v>1025.3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0.1</v>
      </c>
      <c r="O458">
        <v>162.69999999999999</v>
      </c>
      <c r="P458">
        <v>-2.7</v>
      </c>
      <c r="Q458">
        <v>-2.1</v>
      </c>
      <c r="R458" s="54">
        <v>0.311805555555556</v>
      </c>
      <c r="T458" s="93">
        <f t="shared" si="12"/>
        <v>-2.1</v>
      </c>
      <c r="U458" s="96">
        <f t="shared" si="14"/>
        <v>-1.7000000000000002</v>
      </c>
      <c r="V458" s="92" t="str">
        <f t="shared" si="11"/>
        <v/>
      </c>
      <c r="W458" s="96" t="str">
        <f t="shared" si="13"/>
        <v/>
      </c>
      <c r="X458" s="93"/>
      <c r="Z458" s="5"/>
      <c r="AA458"/>
      <c r="AC458" s="375"/>
      <c r="AD458" s="54">
        <v>0.311805555555556</v>
      </c>
      <c r="AL458" s="364">
        <v>-2.4</v>
      </c>
      <c r="AM458" s="5">
        <v>94</v>
      </c>
      <c r="AN458" s="5">
        <v>-3.3</v>
      </c>
      <c r="AO458" s="363">
        <v>-2.4</v>
      </c>
      <c r="AP458" s="5">
        <v>2.9</v>
      </c>
      <c r="AQ458" s="5">
        <v>2.9</v>
      </c>
      <c r="AR458" s="5">
        <v>1025.7</v>
      </c>
      <c r="AS458" s="5">
        <v>0</v>
      </c>
      <c r="AT458" s="5">
        <v>0</v>
      </c>
      <c r="AU458" s="5">
        <v>0</v>
      </c>
      <c r="AV458" s="5">
        <v>0</v>
      </c>
      <c r="AW458" s="5">
        <v>0</v>
      </c>
      <c r="AX458">
        <v>0.1</v>
      </c>
      <c r="AY458">
        <v>162.69999999999999</v>
      </c>
      <c r="AZ458">
        <v>-3.6</v>
      </c>
      <c r="BA458">
        <v>-3</v>
      </c>
      <c r="BB458" s="55">
        <v>0.311805555555556</v>
      </c>
    </row>
    <row r="459" spans="2:54" x14ac:dyDescent="0.25">
      <c r="B459">
        <v>-2.4</v>
      </c>
      <c r="C459">
        <v>94</v>
      </c>
      <c r="D459">
        <v>-3.3</v>
      </c>
      <c r="E459">
        <v>-2.4</v>
      </c>
      <c r="F459">
        <v>0</v>
      </c>
      <c r="G459">
        <v>1.8</v>
      </c>
      <c r="H459">
        <v>1025.3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0.1</v>
      </c>
      <c r="O459">
        <v>162.69999999999999</v>
      </c>
      <c r="P459">
        <v>-2.7</v>
      </c>
      <c r="Q459">
        <v>-2.1</v>
      </c>
      <c r="R459" s="54">
        <v>0.3125</v>
      </c>
      <c r="T459" s="93">
        <f t="shared" si="12"/>
        <v>-2.1</v>
      </c>
      <c r="U459" s="96">
        <f>(T459-B459)-3</f>
        <v>-2.7</v>
      </c>
      <c r="V459" s="92" t="str">
        <f t="shared" ref="V459:V522" si="15">IF($K459&gt;0,1,"")</f>
        <v/>
      </c>
      <c r="W459" s="96" t="str">
        <f t="shared" si="13"/>
        <v/>
      </c>
      <c r="X459" s="93"/>
      <c r="Z459" s="5"/>
      <c r="AA459"/>
      <c r="AC459" s="375"/>
      <c r="AD459" s="54">
        <v>0.3125</v>
      </c>
      <c r="AL459" s="364">
        <v>-2.4</v>
      </c>
      <c r="AM459" s="5">
        <v>94</v>
      </c>
      <c r="AN459" s="5">
        <v>-3.3</v>
      </c>
      <c r="AO459" s="363">
        <v>-2.4</v>
      </c>
      <c r="AP459" s="5">
        <v>2.9</v>
      </c>
      <c r="AQ459" s="5">
        <v>5</v>
      </c>
      <c r="AR459" s="5">
        <v>1025.8</v>
      </c>
      <c r="AS459" s="5">
        <v>0</v>
      </c>
      <c r="AT459" s="5">
        <v>0</v>
      </c>
      <c r="AU459" s="5">
        <v>0</v>
      </c>
      <c r="AV459" s="5">
        <v>0</v>
      </c>
      <c r="AW459" s="5">
        <v>0</v>
      </c>
      <c r="AX459">
        <v>0.1</v>
      </c>
      <c r="AY459">
        <v>162.69999999999999</v>
      </c>
      <c r="AZ459">
        <v>-3.6</v>
      </c>
      <c r="BA459">
        <v>-3</v>
      </c>
      <c r="BB459" s="55">
        <v>0.3125</v>
      </c>
    </row>
    <row r="460" spans="2:54" x14ac:dyDescent="0.25">
      <c r="B460">
        <v>-2.4</v>
      </c>
      <c r="C460">
        <v>94</v>
      </c>
      <c r="D460">
        <v>-3.3</v>
      </c>
      <c r="E460">
        <v>-4.8</v>
      </c>
      <c r="F460">
        <v>0</v>
      </c>
      <c r="G460">
        <v>1.8</v>
      </c>
      <c r="H460">
        <v>1025.3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0.1</v>
      </c>
      <c r="O460">
        <v>162.69999999999999</v>
      </c>
      <c r="P460">
        <v>-2.7</v>
      </c>
      <c r="Q460">
        <v>-2.1</v>
      </c>
      <c r="R460" s="54">
        <v>0.313194444444444</v>
      </c>
      <c r="T460" s="93">
        <f t="shared" si="12"/>
        <v>-2.1</v>
      </c>
      <c r="U460" s="96">
        <f>(T460-B460)-3</f>
        <v>-2.7</v>
      </c>
      <c r="V460" s="92" t="str">
        <f t="shared" si="15"/>
        <v/>
      </c>
      <c r="W460" s="96" t="str">
        <f t="shared" si="13"/>
        <v/>
      </c>
      <c r="X460" s="93"/>
      <c r="Z460" s="5"/>
      <c r="AA460"/>
      <c r="AC460" s="375"/>
      <c r="AD460" s="54">
        <v>0.313194444444444</v>
      </c>
      <c r="AL460" s="364">
        <v>-2.4</v>
      </c>
      <c r="AM460" s="5">
        <v>94</v>
      </c>
      <c r="AN460" s="5">
        <v>-3.3</v>
      </c>
      <c r="AO460" s="363">
        <v>-4.8</v>
      </c>
      <c r="AP460" s="5">
        <v>6.1</v>
      </c>
      <c r="AQ460" s="5">
        <v>6.1</v>
      </c>
      <c r="AR460" s="5">
        <v>1025.8</v>
      </c>
      <c r="AS460" s="5">
        <v>0</v>
      </c>
      <c r="AT460" s="5">
        <v>0</v>
      </c>
      <c r="AU460" s="5">
        <v>0</v>
      </c>
      <c r="AV460" s="5">
        <v>0</v>
      </c>
      <c r="AW460" s="5">
        <v>0</v>
      </c>
      <c r="AX460">
        <v>0.1</v>
      </c>
      <c r="AY460">
        <v>162.69999999999999</v>
      </c>
      <c r="AZ460">
        <v>-3.6</v>
      </c>
      <c r="BA460">
        <v>-3</v>
      </c>
      <c r="BB460" s="55">
        <v>0.313194444444444</v>
      </c>
    </row>
    <row r="461" spans="2:54" x14ac:dyDescent="0.25">
      <c r="B461">
        <v>-2.2999999999999998</v>
      </c>
      <c r="C461">
        <v>94</v>
      </c>
      <c r="D461">
        <v>-3.2</v>
      </c>
      <c r="E461">
        <v>-2.2999999999999998</v>
      </c>
      <c r="F461">
        <v>0</v>
      </c>
      <c r="G461">
        <v>1.8</v>
      </c>
      <c r="H461">
        <v>1025.3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0.1</v>
      </c>
      <c r="O461">
        <v>162.69999999999999</v>
      </c>
      <c r="P461">
        <v>-2.7</v>
      </c>
      <c r="Q461">
        <v>-2.1</v>
      </c>
      <c r="R461" s="54">
        <v>0.31388888888888899</v>
      </c>
      <c r="T461" s="93">
        <f t="shared" si="12"/>
        <v>-2.1</v>
      </c>
      <c r="U461" s="96">
        <f>(T461-B461)-4</f>
        <v>-3.8000000000000003</v>
      </c>
      <c r="V461" s="92" t="str">
        <f t="shared" si="15"/>
        <v/>
      </c>
      <c r="W461" s="96" t="str">
        <f t="shared" si="13"/>
        <v/>
      </c>
      <c r="X461" s="93"/>
      <c r="Z461" s="5"/>
      <c r="AA461"/>
      <c r="AC461" s="375"/>
      <c r="AD461" s="54">
        <v>0.31388888888888899</v>
      </c>
      <c r="AL461" s="364">
        <v>-2.2999999999999998</v>
      </c>
      <c r="AM461" s="5">
        <v>94</v>
      </c>
      <c r="AN461" s="5">
        <v>-3.2</v>
      </c>
      <c r="AO461" s="363">
        <v>-2.2999999999999998</v>
      </c>
      <c r="AP461" s="5">
        <v>4</v>
      </c>
      <c r="AQ461" s="5">
        <v>5.8</v>
      </c>
      <c r="AR461" s="5">
        <v>1025.7</v>
      </c>
      <c r="AS461" s="5">
        <v>0</v>
      </c>
      <c r="AT461" s="5">
        <v>0</v>
      </c>
      <c r="AU461" s="5">
        <v>0</v>
      </c>
      <c r="AV461" s="5">
        <v>0</v>
      </c>
      <c r="AW461" s="5">
        <v>0</v>
      </c>
      <c r="AX461">
        <v>0.1</v>
      </c>
      <c r="AY461">
        <v>162.69999999999999</v>
      </c>
      <c r="AZ461">
        <v>-3.5</v>
      </c>
      <c r="BA461">
        <v>-2.9</v>
      </c>
      <c r="BB461" s="55">
        <v>0.31388888888888899</v>
      </c>
    </row>
    <row r="462" spans="2:54" x14ac:dyDescent="0.25">
      <c r="B462">
        <v>-2.4</v>
      </c>
      <c r="C462">
        <v>94</v>
      </c>
      <c r="D462">
        <v>-3.3</v>
      </c>
      <c r="E462">
        <v>-2.4</v>
      </c>
      <c r="F462">
        <v>0</v>
      </c>
      <c r="G462">
        <v>1.8</v>
      </c>
      <c r="H462">
        <v>1025.3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0.1</v>
      </c>
      <c r="O462">
        <v>162.69999999999999</v>
      </c>
      <c r="P462">
        <v>-2.7</v>
      </c>
      <c r="Q462">
        <v>-2.1</v>
      </c>
      <c r="R462" s="54">
        <v>0.31458333333333299</v>
      </c>
      <c r="T462" s="93">
        <f t="shared" si="12"/>
        <v>-2.1</v>
      </c>
      <c r="U462" s="96">
        <f t="shared" ref="U462:U525" si="16">(T462-B462)-4</f>
        <v>-3.7</v>
      </c>
      <c r="V462" s="92" t="str">
        <f t="shared" si="15"/>
        <v/>
      </c>
      <c r="W462" s="96" t="str">
        <f t="shared" si="13"/>
        <v/>
      </c>
      <c r="X462" s="93"/>
      <c r="Z462" s="5"/>
      <c r="AA462"/>
      <c r="AC462" s="375"/>
      <c r="AD462" s="54">
        <v>0.31458333333333299</v>
      </c>
      <c r="AL462" s="364">
        <v>-2.4</v>
      </c>
      <c r="AM462" s="5">
        <v>94</v>
      </c>
      <c r="AN462" s="5">
        <v>-3.3</v>
      </c>
      <c r="AO462" s="363">
        <v>-2.4</v>
      </c>
      <c r="AP462" s="5">
        <v>2.2000000000000002</v>
      </c>
      <c r="AQ462" s="5">
        <v>2.9</v>
      </c>
      <c r="AR462" s="5">
        <v>1025.9000000000001</v>
      </c>
      <c r="AS462" s="5">
        <v>0</v>
      </c>
      <c r="AT462" s="5">
        <v>0</v>
      </c>
      <c r="AU462" s="5">
        <v>0</v>
      </c>
      <c r="AV462" s="5">
        <v>0</v>
      </c>
      <c r="AW462" s="5">
        <v>0</v>
      </c>
      <c r="AX462">
        <v>0.1</v>
      </c>
      <c r="AY462">
        <v>162.69999999999999</v>
      </c>
      <c r="AZ462">
        <v>-3.5</v>
      </c>
      <c r="BA462">
        <v>-3</v>
      </c>
      <c r="BB462" s="55">
        <v>0.31458333333333299</v>
      </c>
    </row>
    <row r="463" spans="2:54" x14ac:dyDescent="0.25">
      <c r="B463">
        <v>-2.4</v>
      </c>
      <c r="C463">
        <v>94</v>
      </c>
      <c r="D463">
        <v>-3.3</v>
      </c>
      <c r="E463">
        <v>-2.4</v>
      </c>
      <c r="F463">
        <v>0</v>
      </c>
      <c r="G463">
        <v>1.8</v>
      </c>
      <c r="H463">
        <v>1025.3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0.1</v>
      </c>
      <c r="O463">
        <v>162.69999999999999</v>
      </c>
      <c r="P463">
        <v>-2.7</v>
      </c>
      <c r="Q463">
        <v>-2.1</v>
      </c>
      <c r="R463" s="54">
        <v>0.31527777777777799</v>
      </c>
      <c r="T463" s="93">
        <f t="shared" si="12"/>
        <v>-2.1</v>
      </c>
      <c r="U463" s="96">
        <f t="shared" si="16"/>
        <v>-3.7</v>
      </c>
      <c r="V463" s="92" t="str">
        <f t="shared" si="15"/>
        <v/>
      </c>
      <c r="W463" s="96" t="str">
        <f t="shared" si="13"/>
        <v/>
      </c>
      <c r="X463" s="93"/>
      <c r="Z463" s="5"/>
      <c r="AA463"/>
      <c r="AC463" s="375"/>
      <c r="AD463" s="54">
        <v>0.31527777777777799</v>
      </c>
      <c r="AL463" s="364">
        <v>-2.4</v>
      </c>
      <c r="AM463" s="5">
        <v>94</v>
      </c>
      <c r="AN463" s="5">
        <v>-3.3</v>
      </c>
      <c r="AO463" s="363">
        <v>-2.4</v>
      </c>
      <c r="AP463" s="5">
        <v>0</v>
      </c>
      <c r="AQ463" s="5">
        <v>0</v>
      </c>
      <c r="AR463" s="5">
        <v>1025.9000000000001</v>
      </c>
      <c r="AS463" s="5">
        <v>0</v>
      </c>
      <c r="AT463" s="5">
        <v>0</v>
      </c>
      <c r="AU463" s="5">
        <v>0</v>
      </c>
      <c r="AV463" s="5">
        <v>0</v>
      </c>
      <c r="AW463" s="5">
        <v>0</v>
      </c>
      <c r="AX463">
        <v>0.1</v>
      </c>
      <c r="AY463">
        <v>162.69999999999999</v>
      </c>
      <c r="AZ463">
        <v>-3.5</v>
      </c>
      <c r="BA463">
        <v>-3</v>
      </c>
      <c r="BB463" s="55">
        <v>0.31527777777777799</v>
      </c>
    </row>
    <row r="464" spans="2:54" x14ac:dyDescent="0.25">
      <c r="B464">
        <v>-2.4</v>
      </c>
      <c r="C464">
        <v>94</v>
      </c>
      <c r="D464">
        <v>-3.3</v>
      </c>
      <c r="E464">
        <v>-2.4</v>
      </c>
      <c r="F464">
        <v>0</v>
      </c>
      <c r="G464">
        <v>1.8</v>
      </c>
      <c r="H464">
        <v>1025.3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0.1</v>
      </c>
      <c r="O464">
        <v>162.69999999999999</v>
      </c>
      <c r="P464">
        <v>-2.7</v>
      </c>
      <c r="Q464">
        <v>-2.1</v>
      </c>
      <c r="R464" s="54">
        <v>0.31597222222222199</v>
      </c>
      <c r="T464" s="93">
        <f t="shared" si="12"/>
        <v>-2.1</v>
      </c>
      <c r="U464" s="96">
        <f t="shared" si="16"/>
        <v>-3.7</v>
      </c>
      <c r="V464" s="92" t="str">
        <f t="shared" si="15"/>
        <v/>
      </c>
      <c r="W464" s="96" t="str">
        <f t="shared" si="13"/>
        <v/>
      </c>
      <c r="X464" s="93"/>
      <c r="Z464" s="5"/>
      <c r="AA464"/>
      <c r="AC464" s="375"/>
      <c r="AD464" s="54">
        <v>0.31597222222222199</v>
      </c>
      <c r="AL464" s="364">
        <v>-2.4</v>
      </c>
      <c r="AM464" s="5">
        <v>94</v>
      </c>
      <c r="AN464" s="5">
        <v>-3.3</v>
      </c>
      <c r="AO464" s="363">
        <v>-2.4</v>
      </c>
      <c r="AP464" s="5">
        <v>4.7</v>
      </c>
      <c r="AQ464" s="5">
        <v>4.7</v>
      </c>
      <c r="AR464" s="5">
        <v>1025.5999999999999</v>
      </c>
      <c r="AS464" s="5">
        <v>0</v>
      </c>
      <c r="AT464" s="5">
        <v>0</v>
      </c>
      <c r="AU464" s="5">
        <v>0</v>
      </c>
      <c r="AV464" s="5">
        <v>0</v>
      </c>
      <c r="AW464" s="5">
        <v>0</v>
      </c>
      <c r="AX464">
        <v>0.1</v>
      </c>
      <c r="AY464">
        <v>162.69999999999999</v>
      </c>
      <c r="AZ464">
        <v>-3.5</v>
      </c>
      <c r="BA464">
        <v>-2.9</v>
      </c>
      <c r="BB464" s="55">
        <v>0.31597222222222199</v>
      </c>
    </row>
    <row r="465" spans="2:54" x14ac:dyDescent="0.25">
      <c r="B465">
        <v>-2.4</v>
      </c>
      <c r="C465">
        <v>94</v>
      </c>
      <c r="D465">
        <v>-3.3</v>
      </c>
      <c r="E465">
        <v>-2.4</v>
      </c>
      <c r="F465">
        <v>0</v>
      </c>
      <c r="G465">
        <v>1.8</v>
      </c>
      <c r="H465">
        <v>1025.3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0.1</v>
      </c>
      <c r="O465">
        <v>162.69999999999999</v>
      </c>
      <c r="P465">
        <v>-2.7</v>
      </c>
      <c r="Q465">
        <v>-2.1</v>
      </c>
      <c r="R465" s="54">
        <v>0.31666666666666698</v>
      </c>
      <c r="T465" s="93">
        <f t="shared" si="12"/>
        <v>-2.1</v>
      </c>
      <c r="U465" s="96">
        <f t="shared" si="16"/>
        <v>-3.7</v>
      </c>
      <c r="V465" s="92" t="str">
        <f t="shared" si="15"/>
        <v/>
      </c>
      <c r="W465" s="96" t="str">
        <f t="shared" si="13"/>
        <v/>
      </c>
      <c r="X465" s="93"/>
      <c r="Z465" s="5"/>
      <c r="AA465"/>
      <c r="AC465" s="375"/>
      <c r="AD465" s="54">
        <v>0.31666666666666698</v>
      </c>
      <c r="AL465" s="364">
        <v>-2.4</v>
      </c>
      <c r="AM465" s="5">
        <v>94</v>
      </c>
      <c r="AN465" s="5">
        <v>-3.3</v>
      </c>
      <c r="AO465" s="363">
        <v>-2.4</v>
      </c>
      <c r="AP465" s="5">
        <v>0</v>
      </c>
      <c r="AQ465" s="5">
        <v>2.5</v>
      </c>
      <c r="AR465" s="5">
        <v>1025.8</v>
      </c>
      <c r="AS465" s="5">
        <v>0</v>
      </c>
      <c r="AT465" s="5">
        <v>0</v>
      </c>
      <c r="AU465" s="5">
        <v>0</v>
      </c>
      <c r="AV465" s="5">
        <v>0</v>
      </c>
      <c r="AW465" s="5">
        <v>0</v>
      </c>
      <c r="AX465">
        <v>0.1</v>
      </c>
      <c r="AY465">
        <v>162.69999999999999</v>
      </c>
      <c r="AZ465">
        <v>-3.5</v>
      </c>
      <c r="BA465">
        <v>-3</v>
      </c>
      <c r="BB465" s="55">
        <v>0.31666666666666698</v>
      </c>
    </row>
    <row r="466" spans="2:54" x14ac:dyDescent="0.25">
      <c r="B466">
        <v>-2.4</v>
      </c>
      <c r="C466">
        <v>94</v>
      </c>
      <c r="D466">
        <v>-3.3</v>
      </c>
      <c r="E466">
        <v>-2.4</v>
      </c>
      <c r="F466">
        <v>0</v>
      </c>
      <c r="G466">
        <v>1.8</v>
      </c>
      <c r="H466">
        <v>1025.3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0.1</v>
      </c>
      <c r="O466">
        <v>162.69999999999999</v>
      </c>
      <c r="P466">
        <v>-2.7</v>
      </c>
      <c r="Q466">
        <v>-2.1</v>
      </c>
      <c r="R466" s="54">
        <v>0.31736111111111098</v>
      </c>
      <c r="T466" s="93">
        <f t="shared" si="12"/>
        <v>-2.1</v>
      </c>
      <c r="U466" s="96">
        <f t="shared" si="16"/>
        <v>-3.7</v>
      </c>
      <c r="V466" s="92" t="str">
        <f t="shared" si="15"/>
        <v/>
      </c>
      <c r="W466" s="96" t="str">
        <f t="shared" si="13"/>
        <v/>
      </c>
      <c r="X466" s="93"/>
      <c r="Z466" s="5"/>
      <c r="AA466"/>
      <c r="AC466" s="375"/>
      <c r="AD466" s="54">
        <v>0.31736111111111098</v>
      </c>
      <c r="AL466" s="364">
        <v>-2.4</v>
      </c>
      <c r="AM466" s="5">
        <v>94</v>
      </c>
      <c r="AN466" s="5">
        <v>-3.3</v>
      </c>
      <c r="AO466" s="363">
        <v>-2.4</v>
      </c>
      <c r="AP466" s="5">
        <v>0</v>
      </c>
      <c r="AQ466" s="5">
        <v>3.6</v>
      </c>
      <c r="AR466" s="5">
        <v>1025.8</v>
      </c>
      <c r="AS466" s="5">
        <v>0</v>
      </c>
      <c r="AT466" s="5">
        <v>0</v>
      </c>
      <c r="AU466" s="5">
        <v>0</v>
      </c>
      <c r="AV466" s="5">
        <v>0</v>
      </c>
      <c r="AW466" s="5">
        <v>0</v>
      </c>
      <c r="AX466">
        <v>0.1</v>
      </c>
      <c r="AY466">
        <v>162.69999999999999</v>
      </c>
      <c r="AZ466">
        <v>-3.6</v>
      </c>
      <c r="BA466">
        <v>-3</v>
      </c>
      <c r="BB466" s="55">
        <v>0.31736111111111098</v>
      </c>
    </row>
    <row r="467" spans="2:54" x14ac:dyDescent="0.25">
      <c r="B467">
        <v>-2.4</v>
      </c>
      <c r="C467">
        <v>94</v>
      </c>
      <c r="D467">
        <v>-3.3</v>
      </c>
      <c r="E467">
        <v>-2.4</v>
      </c>
      <c r="F467">
        <v>0</v>
      </c>
      <c r="G467">
        <v>1.8</v>
      </c>
      <c r="H467">
        <v>1025.3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0.1</v>
      </c>
      <c r="O467">
        <v>162.69999999999999</v>
      </c>
      <c r="P467">
        <v>-2.7</v>
      </c>
      <c r="Q467">
        <v>-2.1</v>
      </c>
      <c r="R467" s="54">
        <v>0.31805555555555598</v>
      </c>
      <c r="T467" s="93">
        <f t="shared" si="12"/>
        <v>-2.1</v>
      </c>
      <c r="U467" s="96">
        <f t="shared" si="16"/>
        <v>-3.7</v>
      </c>
      <c r="V467" s="92" t="str">
        <f t="shared" si="15"/>
        <v/>
      </c>
      <c r="W467" s="96" t="str">
        <f t="shared" si="13"/>
        <v/>
      </c>
      <c r="X467" s="93"/>
      <c r="Z467" s="5"/>
      <c r="AA467"/>
      <c r="AC467" s="375"/>
      <c r="AD467" s="54">
        <v>0.31805555555555598</v>
      </c>
      <c r="AL467" s="364">
        <v>-2.4</v>
      </c>
      <c r="AM467" s="5">
        <v>94</v>
      </c>
      <c r="AN467" s="5">
        <v>-3.3</v>
      </c>
      <c r="AO467" s="363">
        <v>-2.4</v>
      </c>
      <c r="AP467" s="5">
        <v>3.2</v>
      </c>
      <c r="AQ467" s="5">
        <v>4</v>
      </c>
      <c r="AR467" s="5">
        <v>1025.9000000000001</v>
      </c>
      <c r="AS467" s="5">
        <v>0</v>
      </c>
      <c r="AT467" s="5">
        <v>0</v>
      </c>
      <c r="AU467" s="5">
        <v>0</v>
      </c>
      <c r="AV467" s="5">
        <v>0</v>
      </c>
      <c r="AW467" s="5">
        <v>0</v>
      </c>
      <c r="AX467">
        <v>0.1</v>
      </c>
      <c r="AY467">
        <v>162.69999999999999</v>
      </c>
      <c r="AZ467">
        <v>-3.6</v>
      </c>
      <c r="BA467">
        <v>-3</v>
      </c>
      <c r="BB467" s="55">
        <v>0.31805555555555598</v>
      </c>
    </row>
    <row r="468" spans="2:54" x14ac:dyDescent="0.25">
      <c r="B468">
        <v>-2.4</v>
      </c>
      <c r="C468">
        <v>94</v>
      </c>
      <c r="D468">
        <v>-3.3</v>
      </c>
      <c r="E468">
        <v>-2.4</v>
      </c>
      <c r="F468">
        <v>0</v>
      </c>
      <c r="G468">
        <v>1.8</v>
      </c>
      <c r="H468">
        <v>1025.3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0.1</v>
      </c>
      <c r="O468">
        <v>162.69999999999999</v>
      </c>
      <c r="P468">
        <v>-2.7</v>
      </c>
      <c r="Q468">
        <v>-2.1</v>
      </c>
      <c r="R468" s="54">
        <v>0.31874999999999998</v>
      </c>
      <c r="T468" s="93">
        <f t="shared" si="12"/>
        <v>-2.1</v>
      </c>
      <c r="U468" s="96">
        <f t="shared" si="16"/>
        <v>-3.7</v>
      </c>
      <c r="V468" s="92" t="str">
        <f t="shared" si="15"/>
        <v/>
      </c>
      <c r="W468" s="96" t="str">
        <f t="shared" si="13"/>
        <v/>
      </c>
      <c r="X468" s="93"/>
      <c r="Z468" s="5"/>
      <c r="AA468"/>
      <c r="AC468" s="375"/>
      <c r="AD468" s="54">
        <v>0.31874999999999998</v>
      </c>
      <c r="AL468" s="364">
        <v>-2.4</v>
      </c>
      <c r="AM468" s="5">
        <v>94</v>
      </c>
      <c r="AN468" s="5">
        <v>-3.3</v>
      </c>
      <c r="AO468" s="363">
        <v>-2.4</v>
      </c>
      <c r="AP468" s="5">
        <v>1.8</v>
      </c>
      <c r="AQ468" s="5">
        <v>3.2</v>
      </c>
      <c r="AR468" s="5">
        <v>1026</v>
      </c>
      <c r="AS468" s="5">
        <v>0</v>
      </c>
      <c r="AT468" s="5">
        <v>0</v>
      </c>
      <c r="AU468" s="5">
        <v>0</v>
      </c>
      <c r="AV468" s="5">
        <v>0</v>
      </c>
      <c r="AW468" s="5">
        <v>0</v>
      </c>
      <c r="AX468">
        <v>0.1</v>
      </c>
      <c r="AY468">
        <v>162.69999999999999</v>
      </c>
      <c r="AZ468">
        <v>-3.6</v>
      </c>
      <c r="BA468">
        <v>-3</v>
      </c>
      <c r="BB468" s="55">
        <v>0.31874999999999998</v>
      </c>
    </row>
    <row r="469" spans="2:54" x14ac:dyDescent="0.25">
      <c r="B469">
        <v>-2.4</v>
      </c>
      <c r="C469">
        <v>94</v>
      </c>
      <c r="D469">
        <v>-3.3</v>
      </c>
      <c r="E469">
        <v>-4.5</v>
      </c>
      <c r="F469">
        <v>0</v>
      </c>
      <c r="G469">
        <v>1.8</v>
      </c>
      <c r="H469">
        <v>1025.3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0.1</v>
      </c>
      <c r="O469">
        <v>162.69999999999999</v>
      </c>
      <c r="P469">
        <v>-2.7</v>
      </c>
      <c r="Q469">
        <v>-2.1</v>
      </c>
      <c r="R469" s="54">
        <v>0.31944444444444398</v>
      </c>
      <c r="T469" s="93">
        <f t="shared" si="12"/>
        <v>-2.1</v>
      </c>
      <c r="U469" s="96">
        <f t="shared" si="16"/>
        <v>-3.7</v>
      </c>
      <c r="V469" s="92" t="str">
        <f t="shared" si="15"/>
        <v/>
      </c>
      <c r="W469" s="96" t="str">
        <f t="shared" si="13"/>
        <v/>
      </c>
      <c r="X469" s="93"/>
      <c r="Z469" s="5"/>
      <c r="AA469"/>
      <c r="AC469" s="375"/>
      <c r="AD469" s="54">
        <v>0.31944444444444398</v>
      </c>
      <c r="AL469" s="364">
        <v>-2.4</v>
      </c>
      <c r="AM469" s="5">
        <v>94</v>
      </c>
      <c r="AN469" s="5">
        <v>-3.3</v>
      </c>
      <c r="AO469" s="363">
        <v>-4.5</v>
      </c>
      <c r="AP469" s="5">
        <v>5.4</v>
      </c>
      <c r="AQ469" s="5">
        <v>6.1</v>
      </c>
      <c r="AR469" s="5">
        <v>1025.8</v>
      </c>
      <c r="AS469" s="5">
        <v>0</v>
      </c>
      <c r="AT469" s="5">
        <v>0</v>
      </c>
      <c r="AU469" s="5">
        <v>0</v>
      </c>
      <c r="AV469" s="5">
        <v>0</v>
      </c>
      <c r="AW469" s="5">
        <v>0</v>
      </c>
      <c r="AX469">
        <v>0.1</v>
      </c>
      <c r="AY469">
        <v>162.69999999999999</v>
      </c>
      <c r="AZ469">
        <v>-3.6</v>
      </c>
      <c r="BA469">
        <v>-3</v>
      </c>
      <c r="BB469" s="55">
        <v>0.31944444444444398</v>
      </c>
    </row>
    <row r="470" spans="2:54" x14ac:dyDescent="0.25">
      <c r="B470">
        <v>-2.2999999999999998</v>
      </c>
      <c r="C470">
        <v>94</v>
      </c>
      <c r="D470">
        <v>-3.2</v>
      </c>
      <c r="E470">
        <v>-2.2999999999999998</v>
      </c>
      <c r="F470">
        <v>0</v>
      </c>
      <c r="G470">
        <v>1.8</v>
      </c>
      <c r="H470">
        <v>1025.3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0.1</v>
      </c>
      <c r="O470">
        <v>162.69999999999999</v>
      </c>
      <c r="P470">
        <v>-2.7</v>
      </c>
      <c r="Q470">
        <v>-2.1</v>
      </c>
      <c r="R470" s="54">
        <v>0.32013888888888897</v>
      </c>
      <c r="T470" s="93">
        <f t="shared" si="12"/>
        <v>-2.1</v>
      </c>
      <c r="U470" s="96">
        <f t="shared" si="16"/>
        <v>-3.8000000000000003</v>
      </c>
      <c r="V470" s="92" t="str">
        <f t="shared" si="15"/>
        <v/>
      </c>
      <c r="W470" s="96" t="str">
        <f t="shared" si="13"/>
        <v/>
      </c>
      <c r="X470" s="93"/>
      <c r="Z470" s="5"/>
      <c r="AA470"/>
      <c r="AC470" s="375"/>
      <c r="AD470" s="54">
        <v>0.32013888888888897</v>
      </c>
      <c r="AL470" s="364">
        <v>-2.2999999999999998</v>
      </c>
      <c r="AM470" s="5">
        <v>94</v>
      </c>
      <c r="AN470" s="5">
        <v>-3.2</v>
      </c>
      <c r="AO470" s="363">
        <v>-2.2999999999999998</v>
      </c>
      <c r="AP470" s="5">
        <v>0</v>
      </c>
      <c r="AQ470" s="5">
        <v>2.9</v>
      </c>
      <c r="AR470" s="5">
        <v>1025.8</v>
      </c>
      <c r="AS470" s="5">
        <v>0</v>
      </c>
      <c r="AT470" s="5">
        <v>0</v>
      </c>
      <c r="AU470" s="5">
        <v>0</v>
      </c>
      <c r="AV470" s="5">
        <v>0</v>
      </c>
      <c r="AW470" s="5">
        <v>0</v>
      </c>
      <c r="AX470">
        <v>0.1</v>
      </c>
      <c r="AY470">
        <v>162.69999999999999</v>
      </c>
      <c r="AZ470">
        <v>-3.6</v>
      </c>
      <c r="BA470">
        <v>-3</v>
      </c>
      <c r="BB470" s="55">
        <v>0.32013888888888897</v>
      </c>
    </row>
    <row r="471" spans="2:54" x14ac:dyDescent="0.25">
      <c r="B471">
        <v>-2.2999999999999998</v>
      </c>
      <c r="C471">
        <v>94</v>
      </c>
      <c r="D471">
        <v>-3.2</v>
      </c>
      <c r="E471">
        <v>-2.2999999999999998</v>
      </c>
      <c r="F471">
        <v>0</v>
      </c>
      <c r="G471">
        <v>1.8</v>
      </c>
      <c r="H471">
        <v>1025.3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0.1</v>
      </c>
      <c r="O471">
        <v>162.69999999999999</v>
      </c>
      <c r="P471">
        <v>-2.7</v>
      </c>
      <c r="Q471">
        <v>-2.1</v>
      </c>
      <c r="R471" s="54">
        <v>0.32083333333333303</v>
      </c>
      <c r="T471" s="93">
        <f t="shared" si="12"/>
        <v>-2.1</v>
      </c>
      <c r="U471" s="96">
        <f t="shared" si="16"/>
        <v>-3.8000000000000003</v>
      </c>
      <c r="V471" s="92" t="str">
        <f t="shared" si="15"/>
        <v/>
      </c>
      <c r="W471" s="96" t="str">
        <f t="shared" si="13"/>
        <v/>
      </c>
      <c r="X471" s="93"/>
      <c r="Z471" s="5"/>
      <c r="AA471"/>
      <c r="AC471" s="375"/>
      <c r="AD471" s="54">
        <v>0.32083333333333303</v>
      </c>
      <c r="AL471" s="364">
        <v>-2.2999999999999998</v>
      </c>
      <c r="AM471" s="5">
        <v>94</v>
      </c>
      <c r="AN471" s="5">
        <v>-3.2</v>
      </c>
      <c r="AO471" s="363">
        <v>-2.2999999999999998</v>
      </c>
      <c r="AP471" s="5">
        <v>2.9</v>
      </c>
      <c r="AQ471" s="5">
        <v>3.6</v>
      </c>
      <c r="AR471" s="5">
        <v>1025.7</v>
      </c>
      <c r="AS471" s="5">
        <v>0</v>
      </c>
      <c r="AT471" s="5">
        <v>0</v>
      </c>
      <c r="AU471" s="5">
        <v>0</v>
      </c>
      <c r="AV471" s="5">
        <v>0</v>
      </c>
      <c r="AW471" s="5">
        <v>0</v>
      </c>
      <c r="AX471">
        <v>0.1</v>
      </c>
      <c r="AY471">
        <v>162.69999999999999</v>
      </c>
      <c r="AZ471">
        <v>-3.6</v>
      </c>
      <c r="BA471">
        <v>-3</v>
      </c>
      <c r="BB471" s="55">
        <v>0.32083333333333303</v>
      </c>
    </row>
    <row r="472" spans="2:54" x14ac:dyDescent="0.25">
      <c r="B472">
        <v>-2.2999999999999998</v>
      </c>
      <c r="C472">
        <v>94</v>
      </c>
      <c r="D472">
        <v>-3.2</v>
      </c>
      <c r="E472">
        <v>-2.2999999999999998</v>
      </c>
      <c r="F472">
        <v>0</v>
      </c>
      <c r="G472">
        <v>1.8</v>
      </c>
      <c r="H472">
        <v>1025.3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0.1</v>
      </c>
      <c r="O472">
        <v>162.69999999999999</v>
      </c>
      <c r="P472">
        <v>-2.7</v>
      </c>
      <c r="Q472">
        <v>-2.1</v>
      </c>
      <c r="R472" s="54">
        <v>0.32152777777777802</v>
      </c>
      <c r="T472" s="93">
        <f t="shared" si="12"/>
        <v>-2.1</v>
      </c>
      <c r="U472" s="96">
        <f t="shared" si="16"/>
        <v>-3.8000000000000003</v>
      </c>
      <c r="V472" s="92" t="str">
        <f t="shared" si="15"/>
        <v/>
      </c>
      <c r="W472" s="96" t="str">
        <f t="shared" si="13"/>
        <v/>
      </c>
      <c r="X472" s="93"/>
      <c r="Z472" s="5"/>
      <c r="AA472"/>
      <c r="AC472" s="375"/>
      <c r="AD472" s="54">
        <v>0.32152777777777802</v>
      </c>
      <c r="AL472" s="364">
        <v>-2.2999999999999998</v>
      </c>
      <c r="AM472" s="5">
        <v>94</v>
      </c>
      <c r="AN472" s="5">
        <v>-3.2</v>
      </c>
      <c r="AO472" s="363">
        <v>-2.2999999999999998</v>
      </c>
      <c r="AP472" s="5">
        <v>3.6</v>
      </c>
      <c r="AQ472" s="5">
        <v>4.3</v>
      </c>
      <c r="AR472" s="5">
        <v>1025.9000000000001</v>
      </c>
      <c r="AS472" s="5">
        <v>0</v>
      </c>
      <c r="AT472" s="5">
        <v>0</v>
      </c>
      <c r="AU472" s="5">
        <v>0</v>
      </c>
      <c r="AV472" s="5">
        <v>0</v>
      </c>
      <c r="AW472" s="5">
        <v>0</v>
      </c>
      <c r="AX472">
        <v>0.1</v>
      </c>
      <c r="AY472">
        <v>162.69999999999999</v>
      </c>
      <c r="AZ472">
        <v>-3.6</v>
      </c>
      <c r="BA472">
        <v>-3</v>
      </c>
      <c r="BB472" s="55">
        <v>0.32152777777777802</v>
      </c>
    </row>
    <row r="473" spans="2:54" x14ac:dyDescent="0.25">
      <c r="B473">
        <v>-2.2999999999999998</v>
      </c>
      <c r="C473">
        <v>94</v>
      </c>
      <c r="D473">
        <v>-3.2</v>
      </c>
      <c r="E473">
        <v>-2.2999999999999998</v>
      </c>
      <c r="F473">
        <v>0</v>
      </c>
      <c r="G473">
        <v>1.8</v>
      </c>
      <c r="H473">
        <v>1025.3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0.1</v>
      </c>
      <c r="O473">
        <v>162.69999999999999</v>
      </c>
      <c r="P473">
        <v>-2.7</v>
      </c>
      <c r="Q473">
        <v>-2.1</v>
      </c>
      <c r="R473" s="54">
        <v>0.32222222222222202</v>
      </c>
      <c r="T473" s="93">
        <f t="shared" si="12"/>
        <v>-2.1</v>
      </c>
      <c r="U473" s="96">
        <f t="shared" si="16"/>
        <v>-3.8000000000000003</v>
      </c>
      <c r="V473" s="92" t="str">
        <f t="shared" si="15"/>
        <v/>
      </c>
      <c r="W473" s="96" t="str">
        <f t="shared" si="13"/>
        <v/>
      </c>
      <c r="X473" s="93"/>
      <c r="Z473" s="5"/>
      <c r="AA473"/>
      <c r="AC473" s="375"/>
      <c r="AD473" s="54">
        <v>0.32222222222222202</v>
      </c>
      <c r="AL473" s="364">
        <v>-2.2999999999999998</v>
      </c>
      <c r="AM473" s="5">
        <v>94</v>
      </c>
      <c r="AN473" s="5">
        <v>-3.2</v>
      </c>
      <c r="AO473" s="363">
        <v>-2.2999999999999998</v>
      </c>
      <c r="AP473" s="5">
        <v>4</v>
      </c>
      <c r="AQ473" s="5">
        <v>4</v>
      </c>
      <c r="AR473" s="5">
        <v>1026</v>
      </c>
      <c r="AS473" s="5">
        <v>0</v>
      </c>
      <c r="AT473" s="5">
        <v>0</v>
      </c>
      <c r="AU473" s="5">
        <v>0</v>
      </c>
      <c r="AV473" s="5">
        <v>0</v>
      </c>
      <c r="AW473" s="5">
        <v>0</v>
      </c>
      <c r="AX473">
        <v>0.1</v>
      </c>
      <c r="AY473">
        <v>162.69999999999999</v>
      </c>
      <c r="AZ473">
        <v>-3.6</v>
      </c>
      <c r="BA473">
        <v>-3</v>
      </c>
      <c r="BB473" s="55">
        <v>0.32222222222222202</v>
      </c>
    </row>
    <row r="474" spans="2:54" x14ac:dyDescent="0.25">
      <c r="B474">
        <v>-2.2999999999999998</v>
      </c>
      <c r="C474">
        <v>94</v>
      </c>
      <c r="D474">
        <v>-3.2</v>
      </c>
      <c r="E474">
        <v>-2.2999999999999998</v>
      </c>
      <c r="F474">
        <v>0</v>
      </c>
      <c r="G474">
        <v>1.8</v>
      </c>
      <c r="H474">
        <v>1025.3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0.1</v>
      </c>
      <c r="O474">
        <v>162.69999999999999</v>
      </c>
      <c r="P474">
        <v>-2.7</v>
      </c>
      <c r="Q474">
        <v>-2.1</v>
      </c>
      <c r="R474" s="54">
        <v>0.32291666666666702</v>
      </c>
      <c r="T474" s="93">
        <f t="shared" si="12"/>
        <v>-2.1</v>
      </c>
      <c r="U474" s="96">
        <f t="shared" si="16"/>
        <v>-3.8000000000000003</v>
      </c>
      <c r="V474" s="92" t="str">
        <f t="shared" si="15"/>
        <v/>
      </c>
      <c r="W474" s="96" t="str">
        <f t="shared" si="13"/>
        <v/>
      </c>
      <c r="X474" s="93"/>
      <c r="Z474" s="5"/>
      <c r="AA474"/>
      <c r="AC474" s="375"/>
      <c r="AD474" s="54">
        <v>0.32291666666666702</v>
      </c>
      <c r="AL474" s="364">
        <v>-2.2999999999999998</v>
      </c>
      <c r="AM474" s="5">
        <v>94</v>
      </c>
      <c r="AN474" s="5">
        <v>-3.2</v>
      </c>
      <c r="AO474" s="363">
        <v>-2.2999999999999998</v>
      </c>
      <c r="AP474" s="5">
        <v>2.9</v>
      </c>
      <c r="AQ474" s="5">
        <v>4.7</v>
      </c>
      <c r="AR474" s="5">
        <v>1025.9000000000001</v>
      </c>
      <c r="AS474" s="5">
        <v>0</v>
      </c>
      <c r="AT474" s="5">
        <v>0</v>
      </c>
      <c r="AU474" s="5">
        <v>0</v>
      </c>
      <c r="AV474" s="5">
        <v>0</v>
      </c>
      <c r="AW474" s="5">
        <v>0</v>
      </c>
      <c r="AX474">
        <v>0.1</v>
      </c>
      <c r="AY474">
        <v>162.69999999999999</v>
      </c>
      <c r="AZ474">
        <v>-3.6</v>
      </c>
      <c r="BA474">
        <v>-3</v>
      </c>
      <c r="BB474" s="55">
        <v>0.32291666666666702</v>
      </c>
    </row>
    <row r="475" spans="2:54" x14ac:dyDescent="0.25">
      <c r="B475">
        <v>-2.2999999999999998</v>
      </c>
      <c r="C475">
        <v>94</v>
      </c>
      <c r="D475">
        <v>-3.2</v>
      </c>
      <c r="E475">
        <v>-2.2999999999999998</v>
      </c>
      <c r="F475">
        <v>0</v>
      </c>
      <c r="G475">
        <v>1.8</v>
      </c>
      <c r="H475">
        <v>1025.3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0.1</v>
      </c>
      <c r="O475">
        <v>162.69999999999999</v>
      </c>
      <c r="P475">
        <v>-2.7</v>
      </c>
      <c r="Q475">
        <v>-2.1</v>
      </c>
      <c r="R475" s="54">
        <v>0.32361111111111102</v>
      </c>
      <c r="T475" s="93">
        <f t="shared" si="12"/>
        <v>-2.1</v>
      </c>
      <c r="U475" s="96">
        <f t="shared" si="16"/>
        <v>-3.8000000000000003</v>
      </c>
      <c r="V475" s="92" t="str">
        <f t="shared" si="15"/>
        <v/>
      </c>
      <c r="W475" s="96" t="str">
        <f t="shared" si="13"/>
        <v/>
      </c>
      <c r="X475" s="93"/>
      <c r="Z475" s="5"/>
      <c r="AA475"/>
      <c r="AC475" s="375"/>
      <c r="AD475" s="54">
        <v>0.32361111111111102</v>
      </c>
      <c r="AL475" s="364">
        <v>-2.2999999999999998</v>
      </c>
      <c r="AM475" s="5">
        <v>94</v>
      </c>
      <c r="AN475" s="5">
        <v>-3.2</v>
      </c>
      <c r="AO475" s="363">
        <v>-2.2999999999999998</v>
      </c>
      <c r="AP475" s="5">
        <v>0</v>
      </c>
      <c r="AQ475" s="5">
        <v>2.2000000000000002</v>
      </c>
      <c r="AR475" s="5">
        <v>1025.5999999999999</v>
      </c>
      <c r="AS475" s="5">
        <v>0</v>
      </c>
      <c r="AT475" s="5">
        <v>0</v>
      </c>
      <c r="AU475" s="5">
        <v>0</v>
      </c>
      <c r="AV475" s="5">
        <v>0</v>
      </c>
      <c r="AW475" s="5">
        <v>0</v>
      </c>
      <c r="AX475">
        <v>0.1</v>
      </c>
      <c r="AY475">
        <v>162.69999999999999</v>
      </c>
      <c r="AZ475">
        <v>-3.5</v>
      </c>
      <c r="BA475">
        <v>-3</v>
      </c>
      <c r="BB475" s="55">
        <v>0.32361111111111102</v>
      </c>
    </row>
    <row r="476" spans="2:54" x14ac:dyDescent="0.25">
      <c r="B476">
        <v>-2.2999999999999998</v>
      </c>
      <c r="C476">
        <v>94</v>
      </c>
      <c r="D476">
        <v>-3.2</v>
      </c>
      <c r="E476">
        <v>-2.2999999999999998</v>
      </c>
      <c r="F476">
        <v>0</v>
      </c>
      <c r="G476">
        <v>1.8</v>
      </c>
      <c r="H476">
        <v>1025.3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0.1</v>
      </c>
      <c r="O476">
        <v>162.69999999999999</v>
      </c>
      <c r="P476">
        <v>-2.7</v>
      </c>
      <c r="Q476">
        <v>-2.1</v>
      </c>
      <c r="R476" s="54">
        <v>0.32430555555555601</v>
      </c>
      <c r="T476" s="93">
        <f t="shared" si="12"/>
        <v>-2.1</v>
      </c>
      <c r="U476" s="96">
        <f t="shared" si="16"/>
        <v>-3.8000000000000003</v>
      </c>
      <c r="V476" s="92" t="str">
        <f t="shared" si="15"/>
        <v/>
      </c>
      <c r="W476" s="96" t="str">
        <f t="shared" si="13"/>
        <v/>
      </c>
      <c r="X476" s="93"/>
      <c r="Z476" s="5"/>
      <c r="AA476"/>
      <c r="AC476" s="375"/>
      <c r="AD476" s="54">
        <v>0.32430555555555601</v>
      </c>
      <c r="AL476" s="364">
        <v>-2.2999999999999998</v>
      </c>
      <c r="AM476" s="5">
        <v>94</v>
      </c>
      <c r="AN476" s="5">
        <v>-3.2</v>
      </c>
      <c r="AO476" s="363">
        <v>-2.2999999999999998</v>
      </c>
      <c r="AP476" s="5">
        <v>2.9</v>
      </c>
      <c r="AQ476" s="5">
        <v>2.9</v>
      </c>
      <c r="AR476" s="5">
        <v>1025.7</v>
      </c>
      <c r="AS476" s="5">
        <v>0</v>
      </c>
      <c r="AT476" s="5">
        <v>0</v>
      </c>
      <c r="AU476" s="5">
        <v>0</v>
      </c>
      <c r="AV476" s="5">
        <v>0</v>
      </c>
      <c r="AW476" s="5">
        <v>0</v>
      </c>
      <c r="AX476">
        <v>0.1</v>
      </c>
      <c r="AY476">
        <v>162.69999999999999</v>
      </c>
      <c r="AZ476">
        <v>-3.6</v>
      </c>
      <c r="BA476">
        <v>-3</v>
      </c>
      <c r="BB476" s="55">
        <v>0.32430555555555601</v>
      </c>
    </row>
    <row r="477" spans="2:54" x14ac:dyDescent="0.25">
      <c r="B477">
        <v>-2.2999999999999998</v>
      </c>
      <c r="C477">
        <v>94</v>
      </c>
      <c r="D477">
        <v>-3.2</v>
      </c>
      <c r="E477">
        <v>-2.2999999999999998</v>
      </c>
      <c r="F477">
        <v>0</v>
      </c>
      <c r="G477">
        <v>1.8</v>
      </c>
      <c r="H477">
        <v>1025.3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0.1</v>
      </c>
      <c r="O477">
        <v>162.69999999999999</v>
      </c>
      <c r="P477">
        <v>-2.7</v>
      </c>
      <c r="Q477">
        <v>-2.1</v>
      </c>
      <c r="R477" s="54">
        <v>0.32500000000000001</v>
      </c>
      <c r="T477" s="93">
        <f t="shared" si="12"/>
        <v>-2.1</v>
      </c>
      <c r="U477" s="96">
        <f t="shared" si="16"/>
        <v>-3.8000000000000003</v>
      </c>
      <c r="V477" s="92" t="str">
        <f t="shared" si="15"/>
        <v/>
      </c>
      <c r="W477" s="96" t="str">
        <f t="shared" si="13"/>
        <v/>
      </c>
      <c r="X477" s="93"/>
      <c r="Z477" s="5"/>
      <c r="AA477"/>
      <c r="AC477" s="375"/>
      <c r="AD477" s="54">
        <v>0.32500000000000001</v>
      </c>
      <c r="AL477" s="364">
        <v>-2.2999999999999998</v>
      </c>
      <c r="AM477" s="5">
        <v>94</v>
      </c>
      <c r="AN477" s="5">
        <v>-3.2</v>
      </c>
      <c r="AO477" s="363">
        <v>-2.2999999999999998</v>
      </c>
      <c r="AP477" s="5">
        <v>2.5</v>
      </c>
      <c r="AQ477" s="5">
        <v>2.5</v>
      </c>
      <c r="AR477" s="5">
        <v>1025.5999999999999</v>
      </c>
      <c r="AS477" s="5">
        <v>0</v>
      </c>
      <c r="AT477" s="5">
        <v>0</v>
      </c>
      <c r="AU477" s="5">
        <v>0</v>
      </c>
      <c r="AV477" s="5">
        <v>0</v>
      </c>
      <c r="AW477" s="5">
        <v>0</v>
      </c>
      <c r="AX477">
        <v>0.1</v>
      </c>
      <c r="AY477">
        <v>162.69999999999999</v>
      </c>
      <c r="AZ477">
        <v>-3.6</v>
      </c>
      <c r="BA477">
        <v>-3</v>
      </c>
      <c r="BB477" s="55">
        <v>0.32500000000000001</v>
      </c>
    </row>
    <row r="478" spans="2:54" x14ac:dyDescent="0.25">
      <c r="B478">
        <v>-2.4</v>
      </c>
      <c r="C478">
        <v>94</v>
      </c>
      <c r="D478">
        <v>-3.3</v>
      </c>
      <c r="E478">
        <v>-2.4</v>
      </c>
      <c r="F478">
        <v>0</v>
      </c>
      <c r="G478">
        <v>1.8</v>
      </c>
      <c r="H478">
        <v>1025.3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0.1</v>
      </c>
      <c r="O478">
        <v>162.69999999999999</v>
      </c>
      <c r="P478">
        <v>-2.7</v>
      </c>
      <c r="Q478">
        <v>-2.1</v>
      </c>
      <c r="R478" s="54">
        <v>0.32569444444444401</v>
      </c>
      <c r="T478" s="93">
        <f t="shared" si="12"/>
        <v>-2.1</v>
      </c>
      <c r="U478" s="96">
        <f t="shared" si="16"/>
        <v>-3.7</v>
      </c>
      <c r="V478" s="92" t="str">
        <f t="shared" si="15"/>
        <v/>
      </c>
      <c r="W478" s="96" t="str">
        <f t="shared" si="13"/>
        <v/>
      </c>
      <c r="X478" s="93"/>
      <c r="Z478" s="5"/>
      <c r="AA478"/>
      <c r="AC478" s="375"/>
      <c r="AD478" s="54">
        <v>0.32569444444444401</v>
      </c>
      <c r="AL478" s="364">
        <v>-2.4</v>
      </c>
      <c r="AM478" s="5">
        <v>94</v>
      </c>
      <c r="AN478" s="5">
        <v>-3.3</v>
      </c>
      <c r="AO478" s="363">
        <v>-2.4</v>
      </c>
      <c r="AP478" s="5">
        <v>4.3</v>
      </c>
      <c r="AQ478" s="5">
        <v>4.3</v>
      </c>
      <c r="AR478" s="5">
        <v>1025.9000000000001</v>
      </c>
      <c r="AS478" s="5">
        <v>0</v>
      </c>
      <c r="AT478" s="5">
        <v>0</v>
      </c>
      <c r="AU478" s="5">
        <v>0</v>
      </c>
      <c r="AV478" s="5">
        <v>0</v>
      </c>
      <c r="AW478" s="5">
        <v>0</v>
      </c>
      <c r="AX478">
        <v>0.1</v>
      </c>
      <c r="AY478">
        <v>162.69999999999999</v>
      </c>
      <c r="AZ478">
        <v>-3.5</v>
      </c>
      <c r="BA478">
        <v>-3</v>
      </c>
      <c r="BB478" s="55">
        <v>0.32569444444444401</v>
      </c>
    </row>
    <row r="479" spans="2:54" x14ac:dyDescent="0.25">
      <c r="B479">
        <v>-2.4</v>
      </c>
      <c r="C479">
        <v>94</v>
      </c>
      <c r="D479">
        <v>-3.3</v>
      </c>
      <c r="E479">
        <v>-2.4</v>
      </c>
      <c r="F479">
        <v>0</v>
      </c>
      <c r="G479">
        <v>1.8</v>
      </c>
      <c r="H479">
        <v>1025.3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0.1</v>
      </c>
      <c r="O479">
        <v>162.69999999999999</v>
      </c>
      <c r="P479">
        <v>-2.7</v>
      </c>
      <c r="Q479">
        <v>-2.1</v>
      </c>
      <c r="R479" s="54">
        <v>0.32638888888888901</v>
      </c>
      <c r="T479" s="93">
        <f t="shared" si="12"/>
        <v>-2.1</v>
      </c>
      <c r="U479" s="96">
        <f t="shared" si="16"/>
        <v>-3.7</v>
      </c>
      <c r="V479" s="92" t="str">
        <f t="shared" si="15"/>
        <v/>
      </c>
      <c r="W479" s="96" t="str">
        <f t="shared" si="13"/>
        <v/>
      </c>
      <c r="X479" s="93"/>
      <c r="Z479" s="5"/>
      <c r="AA479"/>
      <c r="AC479" s="375"/>
      <c r="AD479" s="54">
        <v>0.32638888888888901</v>
      </c>
      <c r="AL479" s="364">
        <v>-2.4</v>
      </c>
      <c r="AM479" s="5">
        <v>94</v>
      </c>
      <c r="AN479" s="5">
        <v>-3.3</v>
      </c>
      <c r="AO479" s="363">
        <v>-2.4</v>
      </c>
      <c r="AP479" s="5">
        <v>1.8</v>
      </c>
      <c r="AQ479" s="5">
        <v>2.9</v>
      </c>
      <c r="AR479" s="5">
        <v>1025.7</v>
      </c>
      <c r="AS479" s="5">
        <v>0</v>
      </c>
      <c r="AT479" s="5">
        <v>0</v>
      </c>
      <c r="AU479" s="5">
        <v>0</v>
      </c>
      <c r="AV479" s="5">
        <v>0</v>
      </c>
      <c r="AW479" s="5">
        <v>0</v>
      </c>
      <c r="AX479">
        <v>0.1</v>
      </c>
      <c r="AY479">
        <v>162.69999999999999</v>
      </c>
      <c r="AZ479">
        <v>-3.6</v>
      </c>
      <c r="BA479">
        <v>-3</v>
      </c>
      <c r="BB479" s="55">
        <v>0.32638888888888901</v>
      </c>
    </row>
    <row r="480" spans="2:54" x14ac:dyDescent="0.25">
      <c r="B480">
        <v>-2.4</v>
      </c>
      <c r="C480">
        <v>94</v>
      </c>
      <c r="D480">
        <v>-3.3</v>
      </c>
      <c r="E480">
        <v>-2.4</v>
      </c>
      <c r="F480">
        <v>0</v>
      </c>
      <c r="G480">
        <v>1.8</v>
      </c>
      <c r="H480">
        <v>1025.3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0.1</v>
      </c>
      <c r="O480">
        <v>162.69999999999999</v>
      </c>
      <c r="P480">
        <v>-2.7</v>
      </c>
      <c r="Q480">
        <v>-2.1</v>
      </c>
      <c r="R480" s="54">
        <v>0.327083333333333</v>
      </c>
      <c r="T480" s="93">
        <f t="shared" si="12"/>
        <v>-2.1</v>
      </c>
      <c r="U480" s="96">
        <f t="shared" si="16"/>
        <v>-3.7</v>
      </c>
      <c r="V480" s="92" t="str">
        <f t="shared" si="15"/>
        <v/>
      </c>
      <c r="W480" s="96" t="str">
        <f t="shared" si="13"/>
        <v/>
      </c>
      <c r="X480" s="93"/>
      <c r="Z480" s="5"/>
      <c r="AA480"/>
      <c r="AC480" s="375"/>
      <c r="AD480" s="54">
        <v>0.327083333333333</v>
      </c>
      <c r="AL480" s="364">
        <v>-2.4</v>
      </c>
      <c r="AM480" s="5">
        <v>94</v>
      </c>
      <c r="AN480" s="5">
        <v>-3.3</v>
      </c>
      <c r="AO480" s="363">
        <v>-2.4</v>
      </c>
      <c r="AP480" s="5">
        <v>0</v>
      </c>
      <c r="AQ480" s="5">
        <v>2.5</v>
      </c>
      <c r="AR480" s="5">
        <v>1025.7</v>
      </c>
      <c r="AS480" s="5">
        <v>0</v>
      </c>
      <c r="AT480" s="5">
        <v>0</v>
      </c>
      <c r="AU480" s="5">
        <v>0</v>
      </c>
      <c r="AV480" s="5">
        <v>0</v>
      </c>
      <c r="AW480" s="5">
        <v>0</v>
      </c>
      <c r="AX480">
        <v>0.1</v>
      </c>
      <c r="AY480">
        <v>162.69999999999999</v>
      </c>
      <c r="AZ480">
        <v>-3.6</v>
      </c>
      <c r="BA480">
        <v>-3</v>
      </c>
      <c r="BB480" s="55">
        <v>0.327083333333333</v>
      </c>
    </row>
    <row r="481" spans="2:54" x14ac:dyDescent="0.25">
      <c r="B481">
        <v>-2.4</v>
      </c>
      <c r="C481">
        <v>94</v>
      </c>
      <c r="D481">
        <v>-3.3</v>
      </c>
      <c r="E481">
        <v>-2.4</v>
      </c>
      <c r="F481">
        <v>0</v>
      </c>
      <c r="G481">
        <v>1.8</v>
      </c>
      <c r="H481">
        <v>1025.3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0.1</v>
      </c>
      <c r="O481">
        <v>162.69999999999999</v>
      </c>
      <c r="P481">
        <v>-2.7</v>
      </c>
      <c r="Q481">
        <v>-2.1</v>
      </c>
      <c r="R481" s="54">
        <v>0.327777777777778</v>
      </c>
      <c r="T481" s="93">
        <f t="shared" si="12"/>
        <v>-2.1</v>
      </c>
      <c r="U481" s="96">
        <f t="shared" si="16"/>
        <v>-3.7</v>
      </c>
      <c r="V481" s="92" t="str">
        <f t="shared" si="15"/>
        <v/>
      </c>
      <c r="W481" s="96" t="str">
        <f t="shared" si="13"/>
        <v/>
      </c>
      <c r="X481" s="93"/>
      <c r="Z481" s="5"/>
      <c r="AA481"/>
      <c r="AC481" s="375"/>
      <c r="AD481" s="54">
        <v>0.327777777777778</v>
      </c>
      <c r="AL481" s="364">
        <v>-2.4</v>
      </c>
      <c r="AM481" s="5">
        <v>94</v>
      </c>
      <c r="AN481" s="5">
        <v>-3.3</v>
      </c>
      <c r="AO481" s="363">
        <v>-2.4</v>
      </c>
      <c r="AP481" s="5">
        <v>0</v>
      </c>
      <c r="AQ481" s="5">
        <v>1.8</v>
      </c>
      <c r="AR481" s="5">
        <v>1025.8</v>
      </c>
      <c r="AS481" s="5">
        <v>0</v>
      </c>
      <c r="AT481" s="5">
        <v>0</v>
      </c>
      <c r="AU481" s="5">
        <v>0</v>
      </c>
      <c r="AV481" s="5">
        <v>0</v>
      </c>
      <c r="AW481" s="5">
        <v>0</v>
      </c>
      <c r="AX481">
        <v>0.1</v>
      </c>
      <c r="AY481">
        <v>162.69999999999999</v>
      </c>
      <c r="AZ481">
        <v>-3.6</v>
      </c>
      <c r="BA481">
        <v>-3</v>
      </c>
      <c r="BB481" s="55">
        <v>0.327777777777778</v>
      </c>
    </row>
    <row r="482" spans="2:54" x14ac:dyDescent="0.25">
      <c r="B482">
        <v>-2.4</v>
      </c>
      <c r="C482">
        <v>94</v>
      </c>
      <c r="D482">
        <v>-3.3</v>
      </c>
      <c r="E482">
        <v>-2.4</v>
      </c>
      <c r="F482">
        <v>0</v>
      </c>
      <c r="G482">
        <v>1.8</v>
      </c>
      <c r="H482">
        <v>1025.3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0.1</v>
      </c>
      <c r="O482">
        <v>162.69999999999999</v>
      </c>
      <c r="P482">
        <v>-2.7</v>
      </c>
      <c r="Q482">
        <v>-2.1</v>
      </c>
      <c r="R482" s="54">
        <v>0.328472222222222</v>
      </c>
      <c r="T482" s="93">
        <f t="shared" si="12"/>
        <v>-2.1</v>
      </c>
      <c r="U482" s="96">
        <f t="shared" si="16"/>
        <v>-3.7</v>
      </c>
      <c r="V482" s="92" t="str">
        <f t="shared" si="15"/>
        <v/>
      </c>
      <c r="W482" s="96" t="str">
        <f t="shared" si="13"/>
        <v/>
      </c>
      <c r="X482" s="93"/>
      <c r="Z482" s="5"/>
      <c r="AA482"/>
      <c r="AC482" s="375"/>
      <c r="AD482" s="54">
        <v>0.328472222222222</v>
      </c>
      <c r="AL482" s="364">
        <v>-2.4</v>
      </c>
      <c r="AM482" s="5">
        <v>94</v>
      </c>
      <c r="AN482" s="5">
        <v>-3.3</v>
      </c>
      <c r="AO482" s="363">
        <v>-2.4</v>
      </c>
      <c r="AP482" s="5">
        <v>0</v>
      </c>
      <c r="AQ482" s="5">
        <v>1.8</v>
      </c>
      <c r="AR482" s="5">
        <v>1025.5999999999999</v>
      </c>
      <c r="AS482" s="5">
        <v>0</v>
      </c>
      <c r="AT482" s="5">
        <v>0</v>
      </c>
      <c r="AU482" s="5">
        <v>0</v>
      </c>
      <c r="AV482" s="5">
        <v>0</v>
      </c>
      <c r="AW482" s="5">
        <v>0</v>
      </c>
      <c r="AX482">
        <v>0.1</v>
      </c>
      <c r="AY482">
        <v>162.69999999999999</v>
      </c>
      <c r="AZ482">
        <v>-3.6</v>
      </c>
      <c r="BA482">
        <v>-3</v>
      </c>
      <c r="BB482" s="55">
        <v>0.328472222222222</v>
      </c>
    </row>
    <row r="483" spans="2:54" x14ac:dyDescent="0.25">
      <c r="B483">
        <v>-2.4</v>
      </c>
      <c r="C483">
        <v>94</v>
      </c>
      <c r="D483">
        <v>-3.3</v>
      </c>
      <c r="E483">
        <v>-2.4</v>
      </c>
      <c r="F483">
        <v>0</v>
      </c>
      <c r="G483">
        <v>1.8</v>
      </c>
      <c r="H483">
        <v>1025.3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0.1</v>
      </c>
      <c r="O483">
        <v>162.69999999999999</v>
      </c>
      <c r="P483">
        <v>-2.7</v>
      </c>
      <c r="Q483">
        <v>-2.1</v>
      </c>
      <c r="R483" s="54">
        <v>0.329166666666667</v>
      </c>
      <c r="T483" s="93">
        <f t="shared" si="12"/>
        <v>-2.1</v>
      </c>
      <c r="U483" s="96">
        <f t="shared" si="16"/>
        <v>-3.7</v>
      </c>
      <c r="V483" s="92" t="str">
        <f t="shared" si="15"/>
        <v/>
      </c>
      <c r="W483" s="96" t="str">
        <f t="shared" si="13"/>
        <v/>
      </c>
      <c r="X483" s="93"/>
      <c r="Z483" s="5"/>
      <c r="AA483"/>
      <c r="AC483" s="375"/>
      <c r="AD483" s="54">
        <v>0.329166666666667</v>
      </c>
      <c r="AL483" s="364">
        <v>-2.4</v>
      </c>
      <c r="AM483" s="5">
        <v>94</v>
      </c>
      <c r="AN483" s="5">
        <v>-3.3</v>
      </c>
      <c r="AO483" s="363">
        <v>-2.4</v>
      </c>
      <c r="AP483" s="5">
        <v>0</v>
      </c>
      <c r="AQ483" s="5">
        <v>2.2000000000000002</v>
      </c>
      <c r="AR483" s="5">
        <v>1025.7</v>
      </c>
      <c r="AS483" s="5">
        <v>0</v>
      </c>
      <c r="AT483" s="5">
        <v>0</v>
      </c>
      <c r="AU483" s="5">
        <v>0</v>
      </c>
      <c r="AV483" s="5">
        <v>0</v>
      </c>
      <c r="AW483" s="5">
        <v>0</v>
      </c>
      <c r="AX483">
        <v>0.1</v>
      </c>
      <c r="AY483">
        <v>162.69999999999999</v>
      </c>
      <c r="AZ483">
        <v>-3.6</v>
      </c>
      <c r="BA483">
        <v>-3</v>
      </c>
      <c r="BB483" s="55">
        <v>0.329166666666667</v>
      </c>
    </row>
    <row r="484" spans="2:54" x14ac:dyDescent="0.25">
      <c r="B484">
        <v>-2.5</v>
      </c>
      <c r="C484">
        <v>94</v>
      </c>
      <c r="D484">
        <v>-3.4</v>
      </c>
      <c r="E484">
        <v>-2.5</v>
      </c>
      <c r="F484">
        <v>0</v>
      </c>
      <c r="G484">
        <v>1.8</v>
      </c>
      <c r="H484">
        <v>1025.3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0.1</v>
      </c>
      <c r="O484">
        <v>162.69999999999999</v>
      </c>
      <c r="P484">
        <v>-2.7</v>
      </c>
      <c r="Q484">
        <v>-2.1</v>
      </c>
      <c r="R484" s="54">
        <v>0.32986111111111099</v>
      </c>
      <c r="T484" s="93">
        <f t="shared" si="12"/>
        <v>-2.1</v>
      </c>
      <c r="U484" s="96">
        <f t="shared" si="16"/>
        <v>-3.6</v>
      </c>
      <c r="V484" s="92" t="str">
        <f t="shared" si="15"/>
        <v/>
      </c>
      <c r="W484" s="96" t="str">
        <f t="shared" si="13"/>
        <v/>
      </c>
      <c r="X484" s="93"/>
      <c r="Z484" s="5"/>
      <c r="AA484"/>
      <c r="AC484" s="375"/>
      <c r="AD484" s="54">
        <v>0.32986111111111099</v>
      </c>
      <c r="AL484" s="364">
        <v>-2.5</v>
      </c>
      <c r="AM484" s="5">
        <v>94</v>
      </c>
      <c r="AN484" s="5">
        <v>-3.4</v>
      </c>
      <c r="AO484" s="363">
        <v>-2.5</v>
      </c>
      <c r="AP484" s="5">
        <v>0</v>
      </c>
      <c r="AQ484" s="5">
        <v>0</v>
      </c>
      <c r="AR484" s="5">
        <v>1025.8</v>
      </c>
      <c r="AS484" s="5">
        <v>0</v>
      </c>
      <c r="AT484" s="5">
        <v>0</v>
      </c>
      <c r="AU484" s="5">
        <v>0</v>
      </c>
      <c r="AV484" s="5">
        <v>0</v>
      </c>
      <c r="AW484" s="5">
        <v>0</v>
      </c>
      <c r="AX484">
        <v>0.1</v>
      </c>
      <c r="AY484">
        <v>162.69999999999999</v>
      </c>
      <c r="AZ484">
        <v>-3.6</v>
      </c>
      <c r="BA484">
        <v>-3</v>
      </c>
      <c r="BB484" s="55">
        <v>0.32986111111111099</v>
      </c>
    </row>
    <row r="485" spans="2:54" x14ac:dyDescent="0.25">
      <c r="B485">
        <v>-2.5</v>
      </c>
      <c r="C485">
        <v>94</v>
      </c>
      <c r="D485">
        <v>-3.4</v>
      </c>
      <c r="E485">
        <v>-2.5</v>
      </c>
      <c r="F485">
        <v>0</v>
      </c>
      <c r="G485">
        <v>1.8</v>
      </c>
      <c r="H485">
        <v>1025.3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0.1</v>
      </c>
      <c r="O485">
        <v>162.69999999999999</v>
      </c>
      <c r="P485">
        <v>-2.7</v>
      </c>
      <c r="Q485">
        <v>-2.1</v>
      </c>
      <c r="R485" s="54">
        <v>0.33055555555555599</v>
      </c>
      <c r="T485" s="93">
        <f t="shared" si="12"/>
        <v>-2.1</v>
      </c>
      <c r="U485" s="96">
        <f t="shared" si="16"/>
        <v>-3.6</v>
      </c>
      <c r="V485" s="92" t="str">
        <f t="shared" si="15"/>
        <v/>
      </c>
      <c r="W485" s="96" t="str">
        <f t="shared" si="13"/>
        <v/>
      </c>
      <c r="X485" s="93"/>
      <c r="Z485" s="5"/>
      <c r="AA485"/>
      <c r="AC485" s="375"/>
      <c r="AD485" s="54">
        <v>0.33055555555555599</v>
      </c>
      <c r="AL485" s="364">
        <v>-2.5</v>
      </c>
      <c r="AM485" s="5">
        <v>94</v>
      </c>
      <c r="AN485" s="5">
        <v>-3.4</v>
      </c>
      <c r="AO485" s="363">
        <v>-2.5</v>
      </c>
      <c r="AP485" s="5">
        <v>1.8</v>
      </c>
      <c r="AQ485" s="5">
        <v>2.9</v>
      </c>
      <c r="AR485" s="5">
        <v>1025.5999999999999</v>
      </c>
      <c r="AS485" s="5">
        <v>0</v>
      </c>
      <c r="AT485" s="5">
        <v>0</v>
      </c>
      <c r="AU485" s="5">
        <v>0</v>
      </c>
      <c r="AV485" s="5">
        <v>0</v>
      </c>
      <c r="AW485" s="5">
        <v>0</v>
      </c>
      <c r="AX485">
        <v>0.1</v>
      </c>
      <c r="AY485">
        <v>162.69999999999999</v>
      </c>
      <c r="AZ485">
        <v>-3.7</v>
      </c>
      <c r="BA485">
        <v>-3</v>
      </c>
      <c r="BB485" s="55">
        <v>0.33055555555555599</v>
      </c>
    </row>
    <row r="486" spans="2:54" x14ac:dyDescent="0.25">
      <c r="B486">
        <v>-2.5</v>
      </c>
      <c r="C486">
        <v>94</v>
      </c>
      <c r="D486">
        <v>-3.4</v>
      </c>
      <c r="E486">
        <v>-2.5</v>
      </c>
      <c r="F486">
        <v>0</v>
      </c>
      <c r="G486">
        <v>1.8</v>
      </c>
      <c r="H486">
        <v>1025.3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0.1</v>
      </c>
      <c r="O486">
        <v>162.69999999999999</v>
      </c>
      <c r="P486">
        <v>-2.7</v>
      </c>
      <c r="Q486">
        <v>-2.1</v>
      </c>
      <c r="R486" s="54">
        <v>0.33124999999999999</v>
      </c>
      <c r="T486" s="93">
        <f t="shared" si="12"/>
        <v>-2.1</v>
      </c>
      <c r="U486" s="96">
        <f t="shared" si="16"/>
        <v>-3.6</v>
      </c>
      <c r="V486" s="92" t="str">
        <f t="shared" si="15"/>
        <v/>
      </c>
      <c r="W486" s="96" t="str">
        <f t="shared" si="13"/>
        <v/>
      </c>
      <c r="X486" s="93"/>
      <c r="Z486" s="5"/>
      <c r="AA486"/>
      <c r="AC486" s="375"/>
      <c r="AD486" s="54">
        <v>0.33124999999999999</v>
      </c>
      <c r="AL486" s="364">
        <v>-2.5</v>
      </c>
      <c r="AM486" s="5">
        <v>94</v>
      </c>
      <c r="AN486" s="5">
        <v>-3.4</v>
      </c>
      <c r="AO486" s="363">
        <v>-2.5</v>
      </c>
      <c r="AP486" s="5">
        <v>1.8</v>
      </c>
      <c r="AQ486" s="5">
        <v>1.8</v>
      </c>
      <c r="AR486" s="5">
        <v>1025.5999999999999</v>
      </c>
      <c r="AS486" s="5">
        <v>0</v>
      </c>
      <c r="AT486" s="5">
        <v>0</v>
      </c>
      <c r="AU486" s="5">
        <v>0</v>
      </c>
      <c r="AV486" s="5">
        <v>0</v>
      </c>
      <c r="AW486" s="5">
        <v>0</v>
      </c>
      <c r="AX486">
        <v>0.1</v>
      </c>
      <c r="AY486">
        <v>162.69999999999999</v>
      </c>
      <c r="AZ486">
        <v>-3.7</v>
      </c>
      <c r="BA486">
        <v>-3.1</v>
      </c>
      <c r="BB486" s="55">
        <v>0.33124999999999999</v>
      </c>
    </row>
    <row r="487" spans="2:54" x14ac:dyDescent="0.25">
      <c r="B487">
        <v>-2.5</v>
      </c>
      <c r="C487">
        <v>94</v>
      </c>
      <c r="D487">
        <v>-3.4</v>
      </c>
      <c r="E487">
        <v>-2.5</v>
      </c>
      <c r="F487">
        <v>0</v>
      </c>
      <c r="G487">
        <v>1.8</v>
      </c>
      <c r="H487">
        <v>1025.3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0.1</v>
      </c>
      <c r="O487">
        <v>162.69999999999999</v>
      </c>
      <c r="P487">
        <v>-2.7</v>
      </c>
      <c r="Q487">
        <v>-2.1</v>
      </c>
      <c r="R487" s="54">
        <v>0.33194444444444399</v>
      </c>
      <c r="T487" s="93">
        <f t="shared" si="12"/>
        <v>-2.1</v>
      </c>
      <c r="U487" s="96">
        <f t="shared" si="16"/>
        <v>-3.6</v>
      </c>
      <c r="V487" s="92" t="str">
        <f t="shared" si="15"/>
        <v/>
      </c>
      <c r="W487" s="96" t="str">
        <f t="shared" si="13"/>
        <v/>
      </c>
      <c r="X487" s="93"/>
      <c r="Z487" s="5"/>
      <c r="AA487"/>
      <c r="AC487" s="375"/>
      <c r="AD487" s="54">
        <v>0.33194444444444399</v>
      </c>
      <c r="AL487" s="364">
        <v>-2.5</v>
      </c>
      <c r="AM487" s="5">
        <v>94</v>
      </c>
      <c r="AN487" s="5">
        <v>-3.4</v>
      </c>
      <c r="AO487" s="363">
        <v>-2.5</v>
      </c>
      <c r="AP487" s="5">
        <v>2.5</v>
      </c>
      <c r="AQ487" s="5">
        <v>3.6</v>
      </c>
      <c r="AR487" s="5">
        <v>1025.5999999999999</v>
      </c>
      <c r="AS487" s="5">
        <v>0</v>
      </c>
      <c r="AT487" s="5">
        <v>0</v>
      </c>
      <c r="AU487" s="5">
        <v>0</v>
      </c>
      <c r="AV487" s="5">
        <v>0</v>
      </c>
      <c r="AW487" s="5">
        <v>0</v>
      </c>
      <c r="AX487">
        <v>0.1</v>
      </c>
      <c r="AY487">
        <v>162.69999999999999</v>
      </c>
      <c r="AZ487">
        <v>-3.7</v>
      </c>
      <c r="BA487">
        <v>-3.1</v>
      </c>
      <c r="BB487" s="55">
        <v>0.33194444444444399</v>
      </c>
    </row>
    <row r="488" spans="2:54" x14ac:dyDescent="0.25">
      <c r="B488">
        <v>-2.4</v>
      </c>
      <c r="C488">
        <v>94</v>
      </c>
      <c r="D488">
        <v>-3.3</v>
      </c>
      <c r="E488">
        <v>-2.4</v>
      </c>
      <c r="F488">
        <v>0</v>
      </c>
      <c r="G488">
        <v>1.8</v>
      </c>
      <c r="H488">
        <v>1025.3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0.1</v>
      </c>
      <c r="O488">
        <v>162.69999999999999</v>
      </c>
      <c r="P488">
        <v>-2.7</v>
      </c>
      <c r="Q488">
        <v>-2.1</v>
      </c>
      <c r="R488" s="54">
        <v>0.33263888888888898</v>
      </c>
      <c r="T488" s="93">
        <f t="shared" si="12"/>
        <v>-2.1</v>
      </c>
      <c r="U488" s="96">
        <f t="shared" si="16"/>
        <v>-3.7</v>
      </c>
      <c r="V488" s="92" t="str">
        <f t="shared" si="15"/>
        <v/>
      </c>
      <c r="W488" s="96" t="str">
        <f t="shared" si="13"/>
        <v/>
      </c>
      <c r="X488" s="93"/>
      <c r="Z488" s="5"/>
      <c r="AA488"/>
      <c r="AC488" s="375"/>
      <c r="AD488" s="54">
        <v>0.33263888888888898</v>
      </c>
      <c r="AL488" s="364">
        <v>-2.4</v>
      </c>
      <c r="AM488" s="5">
        <v>94</v>
      </c>
      <c r="AN488" s="5">
        <v>-3.3</v>
      </c>
      <c r="AO488" s="363">
        <v>-2.4</v>
      </c>
      <c r="AP488" s="5">
        <v>4.3</v>
      </c>
      <c r="AQ488" s="5">
        <v>4.7</v>
      </c>
      <c r="AR488" s="5">
        <v>1025.7</v>
      </c>
      <c r="AS488" s="5">
        <v>0</v>
      </c>
      <c r="AT488" s="5">
        <v>0</v>
      </c>
      <c r="AU488" s="5">
        <v>0</v>
      </c>
      <c r="AV488" s="5">
        <v>0</v>
      </c>
      <c r="AW488" s="5">
        <v>0</v>
      </c>
      <c r="AX488">
        <v>0.1</v>
      </c>
      <c r="AY488">
        <v>162.69999999999999</v>
      </c>
      <c r="AZ488">
        <v>-3.7</v>
      </c>
      <c r="BA488">
        <v>-3.1</v>
      </c>
      <c r="BB488" s="55">
        <v>0.33263888888888898</v>
      </c>
    </row>
    <row r="489" spans="2:54" x14ac:dyDescent="0.25">
      <c r="B489">
        <v>-2.2999999999999998</v>
      </c>
      <c r="C489">
        <v>94</v>
      </c>
      <c r="D489">
        <v>-3.2</v>
      </c>
      <c r="E489">
        <v>-4.9000000000000004</v>
      </c>
      <c r="F489">
        <v>0</v>
      </c>
      <c r="G489">
        <v>1.8</v>
      </c>
      <c r="H489">
        <v>1025.3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0.1</v>
      </c>
      <c r="O489">
        <v>162.69999999999999</v>
      </c>
      <c r="P489">
        <v>-2.7</v>
      </c>
      <c r="Q489">
        <v>-2.1</v>
      </c>
      <c r="R489" s="54">
        <v>0.33333333333333298</v>
      </c>
      <c r="T489" s="93">
        <f t="shared" si="12"/>
        <v>-2.1</v>
      </c>
      <c r="U489" s="96">
        <f t="shared" si="16"/>
        <v>-3.8000000000000003</v>
      </c>
      <c r="V489" s="92" t="str">
        <f t="shared" si="15"/>
        <v/>
      </c>
      <c r="W489" s="96" t="str">
        <f t="shared" si="13"/>
        <v/>
      </c>
      <c r="X489" s="93"/>
      <c r="Z489" s="5"/>
      <c r="AA489"/>
      <c r="AC489" s="375"/>
      <c r="AD489" s="54">
        <v>0.33333333333333298</v>
      </c>
      <c r="AL489" s="364">
        <v>-2.2999999999999998</v>
      </c>
      <c r="AM489" s="5">
        <v>94</v>
      </c>
      <c r="AN489" s="5">
        <v>-3.2</v>
      </c>
      <c r="AO489" s="363">
        <v>-4.9000000000000004</v>
      </c>
      <c r="AP489" s="5">
        <v>6.5</v>
      </c>
      <c r="AQ489" s="5">
        <v>6.5</v>
      </c>
      <c r="AR489" s="5">
        <v>1025.3</v>
      </c>
      <c r="AS489" s="5">
        <v>0</v>
      </c>
      <c r="AT489" s="5">
        <v>0</v>
      </c>
      <c r="AU489" s="5">
        <v>0</v>
      </c>
      <c r="AV489" s="5">
        <v>0</v>
      </c>
      <c r="AW489" s="5">
        <v>0</v>
      </c>
      <c r="AX489">
        <v>0.1</v>
      </c>
      <c r="AY489">
        <v>162.69999999999999</v>
      </c>
      <c r="AZ489">
        <v>-3.8</v>
      </c>
      <c r="BA489">
        <v>-3.1</v>
      </c>
      <c r="BB489" s="55">
        <v>0.33333333333333298</v>
      </c>
    </row>
    <row r="490" spans="2:54" x14ac:dyDescent="0.25">
      <c r="B490">
        <v>-2.2999999999999998</v>
      </c>
      <c r="C490">
        <v>94</v>
      </c>
      <c r="D490">
        <v>-3.2</v>
      </c>
      <c r="E490">
        <v>-4.2</v>
      </c>
      <c r="F490">
        <v>0</v>
      </c>
      <c r="G490">
        <v>1.8</v>
      </c>
      <c r="H490">
        <v>1025.3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0.1</v>
      </c>
      <c r="O490">
        <v>162.69999999999999</v>
      </c>
      <c r="P490">
        <v>-2.7</v>
      </c>
      <c r="Q490">
        <v>-2.1</v>
      </c>
      <c r="R490" s="54">
        <v>0.33402777777777798</v>
      </c>
      <c r="T490" s="93">
        <f t="shared" si="12"/>
        <v>-2.1</v>
      </c>
      <c r="U490" s="96">
        <f t="shared" si="16"/>
        <v>-3.8000000000000003</v>
      </c>
      <c r="V490" s="92" t="str">
        <f t="shared" si="15"/>
        <v/>
      </c>
      <c r="W490" s="96" t="str">
        <f t="shared" si="13"/>
        <v/>
      </c>
      <c r="X490" s="93"/>
      <c r="Z490" s="5"/>
      <c r="AA490"/>
      <c r="AC490" s="375"/>
      <c r="AD490" s="54">
        <v>0.33402777777777798</v>
      </c>
      <c r="AL490" s="364">
        <v>-2.2999999999999998</v>
      </c>
      <c r="AM490" s="5">
        <v>94</v>
      </c>
      <c r="AN490" s="5">
        <v>-3.2</v>
      </c>
      <c r="AO490" s="363">
        <v>-4.2</v>
      </c>
      <c r="AP490" s="5">
        <v>5</v>
      </c>
      <c r="AQ490" s="5">
        <v>6.8</v>
      </c>
      <c r="AR490" s="5">
        <v>1025.5999999999999</v>
      </c>
      <c r="AS490" s="5">
        <v>0</v>
      </c>
      <c r="AT490" s="5">
        <v>0</v>
      </c>
      <c r="AU490" s="5">
        <v>0</v>
      </c>
      <c r="AV490" s="5">
        <v>0</v>
      </c>
      <c r="AW490" s="5">
        <v>0</v>
      </c>
      <c r="AX490">
        <v>0.1</v>
      </c>
      <c r="AY490">
        <v>162.69999999999999</v>
      </c>
      <c r="AZ490">
        <v>-3.7</v>
      </c>
      <c r="BA490">
        <v>-3.1</v>
      </c>
      <c r="BB490" s="55">
        <v>0.33402777777777798</v>
      </c>
    </row>
    <row r="491" spans="2:54" x14ac:dyDescent="0.25">
      <c r="B491">
        <v>-2.2000000000000002</v>
      </c>
      <c r="C491">
        <v>94</v>
      </c>
      <c r="D491">
        <v>-3.1</v>
      </c>
      <c r="E491">
        <v>-2.2000000000000002</v>
      </c>
      <c r="F491">
        <v>0</v>
      </c>
      <c r="G491">
        <v>1.8</v>
      </c>
      <c r="H491">
        <v>1025.3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0.1</v>
      </c>
      <c r="O491">
        <v>162.69999999999999</v>
      </c>
      <c r="P491">
        <v>-2.7</v>
      </c>
      <c r="Q491">
        <v>-2.1</v>
      </c>
      <c r="R491" s="54">
        <v>0.33472222222222198</v>
      </c>
      <c r="T491" s="93">
        <f t="shared" si="12"/>
        <v>-2.1</v>
      </c>
      <c r="U491" s="96">
        <f t="shared" si="16"/>
        <v>-3.9</v>
      </c>
      <c r="V491" s="92" t="str">
        <f t="shared" si="15"/>
        <v/>
      </c>
      <c r="W491" s="96" t="str">
        <f t="shared" si="13"/>
        <v/>
      </c>
      <c r="X491" s="93"/>
      <c r="Z491" s="5"/>
      <c r="AA491"/>
      <c r="AC491" s="375"/>
      <c r="AD491" s="54">
        <v>0.33472222222222198</v>
      </c>
      <c r="AL491" s="364">
        <v>-2.2000000000000002</v>
      </c>
      <c r="AM491" s="5">
        <v>94</v>
      </c>
      <c r="AN491" s="5">
        <v>-3.1</v>
      </c>
      <c r="AO491" s="363">
        <v>-2.2000000000000002</v>
      </c>
      <c r="AP491" s="5">
        <v>4</v>
      </c>
      <c r="AQ491" s="5">
        <v>5.4</v>
      </c>
      <c r="AR491" s="5">
        <v>1025.5999999999999</v>
      </c>
      <c r="AS491" s="5">
        <v>0</v>
      </c>
      <c r="AT491" s="5">
        <v>0</v>
      </c>
      <c r="AU491" s="5">
        <v>0</v>
      </c>
      <c r="AV491" s="5">
        <v>0</v>
      </c>
      <c r="AW491" s="5">
        <v>0</v>
      </c>
      <c r="AX491">
        <v>0.1</v>
      </c>
      <c r="AY491">
        <v>162.69999999999999</v>
      </c>
      <c r="AZ491">
        <v>-3.7</v>
      </c>
      <c r="BA491">
        <v>-3.1</v>
      </c>
      <c r="BB491" s="55">
        <v>0.33472222222222198</v>
      </c>
    </row>
    <row r="492" spans="2:54" x14ac:dyDescent="0.25">
      <c r="B492">
        <v>-2.1</v>
      </c>
      <c r="C492">
        <v>94</v>
      </c>
      <c r="D492">
        <v>-3</v>
      </c>
      <c r="E492">
        <v>-2.1</v>
      </c>
      <c r="F492">
        <v>0</v>
      </c>
      <c r="G492">
        <v>1.8</v>
      </c>
      <c r="H492">
        <v>1025.3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0.1</v>
      </c>
      <c r="O492">
        <v>162.69999999999999</v>
      </c>
      <c r="P492">
        <v>-2.7</v>
      </c>
      <c r="Q492">
        <v>-2.1</v>
      </c>
      <c r="R492" s="54">
        <v>0.33541666666666697</v>
      </c>
      <c r="T492" s="93">
        <f t="shared" si="12"/>
        <v>-2.1</v>
      </c>
      <c r="U492" s="96">
        <f>(T492-B492)-4</f>
        <v>-4</v>
      </c>
      <c r="V492" s="92" t="str">
        <f t="shared" si="15"/>
        <v/>
      </c>
      <c r="W492" s="96" t="str">
        <f t="shared" si="13"/>
        <v/>
      </c>
      <c r="X492" s="93"/>
      <c r="Z492" s="5"/>
      <c r="AA492"/>
      <c r="AC492" s="375"/>
      <c r="AD492" s="54">
        <v>0.33541666666666697</v>
      </c>
      <c r="AL492" s="364">
        <v>-2.1</v>
      </c>
      <c r="AM492" s="5">
        <v>94</v>
      </c>
      <c r="AN492" s="5">
        <v>-3</v>
      </c>
      <c r="AO492" s="363">
        <v>-2.1</v>
      </c>
      <c r="AP492" s="5">
        <v>3.6</v>
      </c>
      <c r="AQ492" s="5">
        <v>4.3</v>
      </c>
      <c r="AR492" s="5">
        <v>1025.5</v>
      </c>
      <c r="AS492" s="5">
        <v>10</v>
      </c>
      <c r="AT492" s="5">
        <v>0</v>
      </c>
      <c r="AU492" s="5">
        <v>0</v>
      </c>
      <c r="AV492" s="5">
        <v>0</v>
      </c>
      <c r="AW492" s="5">
        <v>0</v>
      </c>
      <c r="AX492">
        <v>0.1</v>
      </c>
      <c r="AY492">
        <v>162.69999999999999</v>
      </c>
      <c r="AZ492">
        <v>-3.7</v>
      </c>
      <c r="BA492">
        <v>-3.1</v>
      </c>
      <c r="BB492" s="55">
        <v>0.33541666666666697</v>
      </c>
    </row>
    <row r="493" spans="2:54" x14ac:dyDescent="0.25">
      <c r="B493">
        <v>-2.1</v>
      </c>
      <c r="C493">
        <v>94</v>
      </c>
      <c r="D493">
        <v>-3</v>
      </c>
      <c r="E493">
        <v>-2.1</v>
      </c>
      <c r="F493">
        <v>0</v>
      </c>
      <c r="G493">
        <v>1.8</v>
      </c>
      <c r="H493">
        <v>1025.3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0.1</v>
      </c>
      <c r="O493">
        <v>162.69999999999999</v>
      </c>
      <c r="P493">
        <v>-2.7</v>
      </c>
      <c r="Q493">
        <v>-2.1</v>
      </c>
      <c r="R493" s="54">
        <v>0.33611111111111103</v>
      </c>
      <c r="T493" s="93">
        <f t="shared" si="12"/>
        <v>-2.1</v>
      </c>
      <c r="U493" s="96">
        <f t="shared" si="16"/>
        <v>-4</v>
      </c>
      <c r="V493" s="92" t="str">
        <f t="shared" si="15"/>
        <v/>
      </c>
      <c r="W493" s="96" t="str">
        <f t="shared" si="13"/>
        <v/>
      </c>
      <c r="X493" s="93"/>
      <c r="Z493" s="5"/>
      <c r="AA493"/>
      <c r="AC493" s="375"/>
      <c r="AD493" s="54">
        <v>0.33611111111111103</v>
      </c>
      <c r="AL493" s="364">
        <v>-2.1</v>
      </c>
      <c r="AM493" s="5">
        <v>94</v>
      </c>
      <c r="AN493" s="5">
        <v>-3</v>
      </c>
      <c r="AO493" s="363">
        <v>-2.1</v>
      </c>
      <c r="AP493" s="5">
        <v>2.9</v>
      </c>
      <c r="AQ493" s="5">
        <v>4</v>
      </c>
      <c r="AR493" s="5">
        <v>1025.4000000000001</v>
      </c>
      <c r="AS493" s="5">
        <v>10</v>
      </c>
      <c r="AT493" s="5">
        <v>0</v>
      </c>
      <c r="AU493" s="5">
        <v>0</v>
      </c>
      <c r="AV493" s="5">
        <v>0</v>
      </c>
      <c r="AW493" s="5">
        <v>0</v>
      </c>
      <c r="AX493">
        <v>0.1</v>
      </c>
      <c r="AY493">
        <v>162.69999999999999</v>
      </c>
      <c r="AZ493">
        <v>-3.7</v>
      </c>
      <c r="BA493">
        <v>-3.1</v>
      </c>
      <c r="BB493" s="55">
        <v>0.33611111111111103</v>
      </c>
    </row>
    <row r="494" spans="2:54" x14ac:dyDescent="0.25">
      <c r="B494">
        <v>-2.1</v>
      </c>
      <c r="C494">
        <v>94</v>
      </c>
      <c r="D494">
        <v>-3</v>
      </c>
      <c r="E494">
        <v>-2.1</v>
      </c>
      <c r="F494">
        <v>0</v>
      </c>
      <c r="G494">
        <v>1.8</v>
      </c>
      <c r="H494">
        <v>1025.3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0.1</v>
      </c>
      <c r="O494">
        <v>162.69999999999999</v>
      </c>
      <c r="P494">
        <v>-2.7</v>
      </c>
      <c r="Q494">
        <v>-2.1</v>
      </c>
      <c r="R494" s="54">
        <v>0.33680555555555602</v>
      </c>
      <c r="T494" s="93">
        <f t="shared" si="12"/>
        <v>-2.1</v>
      </c>
      <c r="U494" s="96">
        <f t="shared" si="16"/>
        <v>-4</v>
      </c>
      <c r="V494" s="92" t="str">
        <f t="shared" si="15"/>
        <v/>
      </c>
      <c r="W494" s="96" t="str">
        <f t="shared" si="13"/>
        <v/>
      </c>
      <c r="X494" s="93"/>
      <c r="Z494" s="5"/>
      <c r="AA494"/>
      <c r="AC494" s="375"/>
      <c r="AD494" s="54">
        <v>0.33680555555555602</v>
      </c>
      <c r="AL494" s="364">
        <v>-2.1</v>
      </c>
      <c r="AM494" s="5">
        <v>94</v>
      </c>
      <c r="AN494" s="5">
        <v>-3</v>
      </c>
      <c r="AO494" s="363">
        <v>-2.1</v>
      </c>
      <c r="AP494" s="5">
        <v>2.2000000000000002</v>
      </c>
      <c r="AQ494" s="5">
        <v>2.5</v>
      </c>
      <c r="AR494" s="5">
        <v>1025.5</v>
      </c>
      <c r="AS494" s="5">
        <v>10</v>
      </c>
      <c r="AT494" s="5">
        <v>0</v>
      </c>
      <c r="AU494" s="5">
        <v>0</v>
      </c>
      <c r="AV494" s="5">
        <v>0</v>
      </c>
      <c r="AW494" s="5">
        <v>0</v>
      </c>
      <c r="AX494">
        <v>0.1</v>
      </c>
      <c r="AY494">
        <v>162.69999999999999</v>
      </c>
      <c r="AZ494">
        <v>-3.6</v>
      </c>
      <c r="BA494">
        <v>-3.1</v>
      </c>
      <c r="BB494" s="55">
        <v>0.33680555555555602</v>
      </c>
    </row>
    <row r="495" spans="2:54" x14ac:dyDescent="0.25">
      <c r="B495">
        <v>-2.1</v>
      </c>
      <c r="C495">
        <v>94</v>
      </c>
      <c r="D495">
        <v>-3</v>
      </c>
      <c r="E495">
        <v>-2.1</v>
      </c>
      <c r="F495">
        <v>0</v>
      </c>
      <c r="G495">
        <v>1.8</v>
      </c>
      <c r="H495">
        <v>1025.3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0.1</v>
      </c>
      <c r="O495">
        <v>162.69999999999999</v>
      </c>
      <c r="P495">
        <v>-2.7</v>
      </c>
      <c r="Q495">
        <v>-2.1</v>
      </c>
      <c r="R495" s="54">
        <v>0.33750000000000002</v>
      </c>
      <c r="T495" s="93">
        <f t="shared" si="12"/>
        <v>-2.1</v>
      </c>
      <c r="U495" s="96">
        <f t="shared" si="16"/>
        <v>-4</v>
      </c>
      <c r="V495" s="92" t="str">
        <f t="shared" si="15"/>
        <v/>
      </c>
      <c r="W495" s="96" t="str">
        <f t="shared" si="13"/>
        <v/>
      </c>
      <c r="X495" s="93"/>
      <c r="Z495" s="5"/>
      <c r="AA495"/>
      <c r="AC495" s="375"/>
      <c r="AD495" s="54">
        <v>0.33750000000000002</v>
      </c>
      <c r="AL495" s="364">
        <v>-2.1</v>
      </c>
      <c r="AM495" s="5">
        <v>94</v>
      </c>
      <c r="AN495" s="5">
        <v>-3</v>
      </c>
      <c r="AO495" s="363">
        <v>-2.1</v>
      </c>
      <c r="AP495" s="5">
        <v>0</v>
      </c>
      <c r="AQ495" s="5">
        <v>0</v>
      </c>
      <c r="AR495" s="5">
        <v>1025.5999999999999</v>
      </c>
      <c r="AS495" s="5">
        <v>20</v>
      </c>
      <c r="AT495" s="5">
        <v>0</v>
      </c>
      <c r="AU495" s="5">
        <v>0</v>
      </c>
      <c r="AV495" s="5">
        <v>0</v>
      </c>
      <c r="AW495" s="5">
        <v>0</v>
      </c>
      <c r="AX495">
        <v>0.1</v>
      </c>
      <c r="AY495">
        <v>162.69999999999999</v>
      </c>
      <c r="AZ495">
        <v>-3.6</v>
      </c>
      <c r="BA495">
        <v>-3.1</v>
      </c>
      <c r="BB495" s="55">
        <v>0.33750000000000002</v>
      </c>
    </row>
    <row r="496" spans="2:54" x14ac:dyDescent="0.25">
      <c r="B496">
        <v>-2.2000000000000002</v>
      </c>
      <c r="C496">
        <v>94</v>
      </c>
      <c r="D496">
        <v>-3.1</v>
      </c>
      <c r="E496">
        <v>-2.2000000000000002</v>
      </c>
      <c r="F496">
        <v>0</v>
      </c>
      <c r="G496">
        <v>1.8</v>
      </c>
      <c r="H496">
        <v>1025.3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0.1</v>
      </c>
      <c r="O496">
        <v>162.69999999999999</v>
      </c>
      <c r="P496">
        <v>-2.7</v>
      </c>
      <c r="Q496">
        <v>-2.1</v>
      </c>
      <c r="R496" s="54">
        <v>0.33819444444444402</v>
      </c>
      <c r="T496" s="93">
        <f t="shared" si="12"/>
        <v>-2.1</v>
      </c>
      <c r="U496" s="96">
        <f t="shared" si="16"/>
        <v>-3.9</v>
      </c>
      <c r="V496" s="92" t="str">
        <f t="shared" si="15"/>
        <v/>
      </c>
      <c r="W496" s="96" t="str">
        <f t="shared" si="13"/>
        <v/>
      </c>
      <c r="X496" s="93"/>
      <c r="Z496" s="5"/>
      <c r="AA496"/>
      <c r="AC496" s="375"/>
      <c r="AD496" s="54">
        <v>0.33819444444444402</v>
      </c>
      <c r="AL496" s="364">
        <v>-2.2000000000000002</v>
      </c>
      <c r="AM496" s="5">
        <v>94</v>
      </c>
      <c r="AN496" s="5">
        <v>-3.1</v>
      </c>
      <c r="AO496" s="363">
        <v>-2.2000000000000002</v>
      </c>
      <c r="AP496" s="5">
        <v>1.8</v>
      </c>
      <c r="AQ496" s="5">
        <v>2.2000000000000002</v>
      </c>
      <c r="AR496" s="5">
        <v>1025.5</v>
      </c>
      <c r="AS496" s="5">
        <v>20</v>
      </c>
      <c r="AT496" s="5">
        <v>0</v>
      </c>
      <c r="AU496" s="5">
        <v>0</v>
      </c>
      <c r="AV496" s="5">
        <v>0</v>
      </c>
      <c r="AW496" s="5">
        <v>0</v>
      </c>
      <c r="AX496">
        <v>0.1</v>
      </c>
      <c r="AY496">
        <v>162.69999999999999</v>
      </c>
      <c r="AZ496">
        <v>-3.6</v>
      </c>
      <c r="BA496">
        <v>-3.1</v>
      </c>
      <c r="BB496" s="55">
        <v>0.33819444444444402</v>
      </c>
    </row>
    <row r="497" spans="2:54" x14ac:dyDescent="0.25">
      <c r="B497">
        <v>-2.2000000000000002</v>
      </c>
      <c r="C497">
        <v>94</v>
      </c>
      <c r="D497">
        <v>-3.1</v>
      </c>
      <c r="E497">
        <v>-2.2000000000000002</v>
      </c>
      <c r="F497">
        <v>0</v>
      </c>
      <c r="G497">
        <v>1.8</v>
      </c>
      <c r="H497">
        <v>1025.3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0.1</v>
      </c>
      <c r="O497">
        <v>162.69999999999999</v>
      </c>
      <c r="P497">
        <v>-2.7</v>
      </c>
      <c r="Q497">
        <v>-2.1</v>
      </c>
      <c r="R497" s="54">
        <v>0.33888888888888902</v>
      </c>
      <c r="T497" s="93">
        <f t="shared" si="12"/>
        <v>-2.1</v>
      </c>
      <c r="U497" s="96">
        <f t="shared" si="16"/>
        <v>-3.9</v>
      </c>
      <c r="V497" s="92" t="str">
        <f t="shared" si="15"/>
        <v/>
      </c>
      <c r="W497" s="96" t="str">
        <f t="shared" si="13"/>
        <v/>
      </c>
      <c r="X497" s="93"/>
      <c r="Z497" s="5"/>
      <c r="AA497"/>
      <c r="AC497" s="375"/>
      <c r="AD497" s="54">
        <v>0.33888888888888902</v>
      </c>
      <c r="AL497" s="364">
        <v>-2.2000000000000002</v>
      </c>
      <c r="AM497" s="5">
        <v>94</v>
      </c>
      <c r="AN497" s="5">
        <v>-3.1</v>
      </c>
      <c r="AO497" s="363">
        <v>-2.2000000000000002</v>
      </c>
      <c r="AP497" s="5">
        <v>0</v>
      </c>
      <c r="AQ497" s="5">
        <v>0</v>
      </c>
      <c r="AR497" s="5">
        <v>1025.4000000000001</v>
      </c>
      <c r="AS497" s="5">
        <v>30</v>
      </c>
      <c r="AT497" s="5">
        <v>0</v>
      </c>
      <c r="AU497" s="5">
        <v>0</v>
      </c>
      <c r="AV497" s="5">
        <v>0</v>
      </c>
      <c r="AW497" s="5">
        <v>0</v>
      </c>
      <c r="AX497">
        <v>0.1</v>
      </c>
      <c r="AY497">
        <v>162.69999999999999</v>
      </c>
      <c r="AZ497">
        <v>-3.5</v>
      </c>
      <c r="BA497">
        <v>-3.1</v>
      </c>
      <c r="BB497" s="55">
        <v>0.33888888888888902</v>
      </c>
    </row>
    <row r="498" spans="2:54" x14ac:dyDescent="0.25">
      <c r="B498">
        <v>-2.2999999999999998</v>
      </c>
      <c r="C498">
        <v>94</v>
      </c>
      <c r="D498">
        <v>-3.2</v>
      </c>
      <c r="E498">
        <v>-2.2999999999999998</v>
      </c>
      <c r="F498">
        <v>0</v>
      </c>
      <c r="G498">
        <v>1.8</v>
      </c>
      <c r="H498">
        <v>1025.3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0.1</v>
      </c>
      <c r="O498">
        <v>162.69999999999999</v>
      </c>
      <c r="P498">
        <v>-2.7</v>
      </c>
      <c r="Q498">
        <v>-2.1</v>
      </c>
      <c r="R498" s="54">
        <v>0.33958333333333302</v>
      </c>
      <c r="T498" s="93">
        <f t="shared" ref="T498:T561" si="17">MAX($P498,$Q498)</f>
        <v>-2.1</v>
      </c>
      <c r="U498" s="96">
        <f t="shared" si="16"/>
        <v>-3.8000000000000003</v>
      </c>
      <c r="V498" s="92" t="str">
        <f t="shared" si="15"/>
        <v/>
      </c>
      <c r="W498" s="96" t="str">
        <f t="shared" ref="W498:W561" si="18">IF($T498&gt;$B498+1,1,"")</f>
        <v/>
      </c>
      <c r="X498" s="93"/>
      <c r="Z498" s="5"/>
      <c r="AA498"/>
      <c r="AC498" s="375"/>
      <c r="AD498" s="54">
        <v>0.33958333333333302</v>
      </c>
      <c r="AL498" s="364">
        <v>-2.2999999999999998</v>
      </c>
      <c r="AM498" s="5">
        <v>94</v>
      </c>
      <c r="AN498" s="5">
        <v>-3.2</v>
      </c>
      <c r="AO498" s="363">
        <v>-2.2999999999999998</v>
      </c>
      <c r="AP498" s="5">
        <v>2.2000000000000002</v>
      </c>
      <c r="AQ498" s="5">
        <v>2.2000000000000002</v>
      </c>
      <c r="AR498" s="5">
        <v>1025.5</v>
      </c>
      <c r="AS498" s="5">
        <v>30</v>
      </c>
      <c r="AT498" s="5">
        <v>0</v>
      </c>
      <c r="AU498" s="5">
        <v>0</v>
      </c>
      <c r="AV498" s="5">
        <v>0</v>
      </c>
      <c r="AW498" s="5">
        <v>0</v>
      </c>
      <c r="AX498">
        <v>0.1</v>
      </c>
      <c r="AY498">
        <v>162.69999999999999</v>
      </c>
      <c r="AZ498">
        <v>-3.5</v>
      </c>
      <c r="BA498">
        <v>-3.1</v>
      </c>
      <c r="BB498" s="55">
        <v>0.33958333333333302</v>
      </c>
    </row>
    <row r="499" spans="2:54" x14ac:dyDescent="0.25">
      <c r="B499">
        <v>-2.2999999999999998</v>
      </c>
      <c r="C499">
        <v>94</v>
      </c>
      <c r="D499">
        <v>-3.2</v>
      </c>
      <c r="E499">
        <v>-2.2999999999999998</v>
      </c>
      <c r="F499">
        <v>0</v>
      </c>
      <c r="G499">
        <v>1.8</v>
      </c>
      <c r="H499">
        <v>1025.3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0.1</v>
      </c>
      <c r="O499">
        <v>162.69999999999999</v>
      </c>
      <c r="P499">
        <v>-2.7</v>
      </c>
      <c r="Q499">
        <v>-2.1</v>
      </c>
      <c r="R499" s="54">
        <v>0.34027777777777801</v>
      </c>
      <c r="T499" s="93">
        <f t="shared" si="17"/>
        <v>-2.1</v>
      </c>
      <c r="U499" s="96">
        <f t="shared" si="16"/>
        <v>-3.8000000000000003</v>
      </c>
      <c r="V499" s="92" t="str">
        <f t="shared" si="15"/>
        <v/>
      </c>
      <c r="W499" s="96" t="str">
        <f t="shared" si="18"/>
        <v/>
      </c>
      <c r="X499" s="93"/>
      <c r="Z499" s="5"/>
      <c r="AA499"/>
      <c r="AC499" s="375"/>
      <c r="AD499" s="54">
        <v>0.34027777777777801</v>
      </c>
      <c r="AL499" s="364">
        <v>-2.2999999999999998</v>
      </c>
      <c r="AM499" s="5">
        <v>94</v>
      </c>
      <c r="AN499" s="5">
        <v>-3.2</v>
      </c>
      <c r="AO499" s="363">
        <v>-2.2999999999999998</v>
      </c>
      <c r="AP499" s="5">
        <v>1.8</v>
      </c>
      <c r="AQ499" s="5">
        <v>2.5</v>
      </c>
      <c r="AR499" s="5">
        <v>1025.8</v>
      </c>
      <c r="AS499" s="5">
        <v>40</v>
      </c>
      <c r="AT499" s="5">
        <v>0</v>
      </c>
      <c r="AU499" s="5">
        <v>0</v>
      </c>
      <c r="AV499" s="5">
        <v>0</v>
      </c>
      <c r="AW499" s="5">
        <v>0</v>
      </c>
      <c r="AX499">
        <v>0.1</v>
      </c>
      <c r="AY499">
        <v>162.69999999999999</v>
      </c>
      <c r="AZ499">
        <v>-3.6</v>
      </c>
      <c r="BA499">
        <v>-3.1</v>
      </c>
      <c r="BB499" s="55">
        <v>0.34027777777777801</v>
      </c>
    </row>
    <row r="500" spans="2:54" x14ac:dyDescent="0.25">
      <c r="B500">
        <v>-2.2999999999999998</v>
      </c>
      <c r="C500">
        <v>94</v>
      </c>
      <c r="D500">
        <v>-3.2</v>
      </c>
      <c r="E500">
        <v>-2.2999999999999998</v>
      </c>
      <c r="F500">
        <v>0</v>
      </c>
      <c r="G500">
        <v>1.8</v>
      </c>
      <c r="H500">
        <v>1025.3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0.1</v>
      </c>
      <c r="O500">
        <v>162.69999999999999</v>
      </c>
      <c r="P500">
        <v>-2.7</v>
      </c>
      <c r="Q500">
        <v>-2.1</v>
      </c>
      <c r="R500" s="54">
        <v>0.34097222222222201</v>
      </c>
      <c r="T500" s="93">
        <f t="shared" si="17"/>
        <v>-2.1</v>
      </c>
      <c r="U500" s="96">
        <f t="shared" si="16"/>
        <v>-3.8000000000000003</v>
      </c>
      <c r="V500" s="92" t="str">
        <f t="shared" si="15"/>
        <v/>
      </c>
      <c r="W500" s="96" t="str">
        <f t="shared" si="18"/>
        <v/>
      </c>
      <c r="X500" s="93"/>
      <c r="Z500" s="5"/>
      <c r="AA500"/>
      <c r="AC500" s="375"/>
      <c r="AD500" s="54">
        <v>0.34097222222222201</v>
      </c>
      <c r="AL500" s="364">
        <v>-2.2999999999999998</v>
      </c>
      <c r="AM500" s="5">
        <v>94</v>
      </c>
      <c r="AN500" s="5">
        <v>-3.2</v>
      </c>
      <c r="AO500" s="363">
        <v>-2.2999999999999998</v>
      </c>
      <c r="AP500" s="5">
        <v>2.2000000000000002</v>
      </c>
      <c r="AQ500" s="5">
        <v>2.5</v>
      </c>
      <c r="AR500" s="5">
        <v>1025.5</v>
      </c>
      <c r="AS500" s="5">
        <v>50</v>
      </c>
      <c r="AT500" s="5">
        <v>0</v>
      </c>
      <c r="AU500" s="5">
        <v>0</v>
      </c>
      <c r="AV500" s="5">
        <v>0</v>
      </c>
      <c r="AW500" s="5">
        <v>0</v>
      </c>
      <c r="AX500">
        <v>0.1</v>
      </c>
      <c r="AY500">
        <v>162.69999999999999</v>
      </c>
      <c r="AZ500">
        <v>-3.6</v>
      </c>
      <c r="BA500">
        <v>-3.1</v>
      </c>
      <c r="BB500" s="55">
        <v>0.34097222222222201</v>
      </c>
    </row>
    <row r="501" spans="2:54" x14ac:dyDescent="0.25">
      <c r="B501">
        <v>-2.2999999999999998</v>
      </c>
      <c r="C501">
        <v>94</v>
      </c>
      <c r="D501">
        <v>-3.2</v>
      </c>
      <c r="E501">
        <v>-2.2999999999999998</v>
      </c>
      <c r="F501">
        <v>0</v>
      </c>
      <c r="G501">
        <v>1.8</v>
      </c>
      <c r="H501">
        <v>1025.3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0.1</v>
      </c>
      <c r="O501">
        <v>162.69999999999999</v>
      </c>
      <c r="P501">
        <v>-2.7</v>
      </c>
      <c r="Q501">
        <v>-2.1</v>
      </c>
      <c r="R501" s="54">
        <v>0.34166666666666701</v>
      </c>
      <c r="T501" s="93">
        <f t="shared" si="17"/>
        <v>-2.1</v>
      </c>
      <c r="U501" s="96">
        <f t="shared" si="16"/>
        <v>-3.8000000000000003</v>
      </c>
      <c r="V501" s="92" t="str">
        <f t="shared" si="15"/>
        <v/>
      </c>
      <c r="W501" s="96" t="str">
        <f t="shared" si="18"/>
        <v/>
      </c>
      <c r="X501" s="93"/>
      <c r="Z501" s="5"/>
      <c r="AA501"/>
      <c r="AC501" s="375"/>
      <c r="AD501" s="54">
        <v>0.34166666666666701</v>
      </c>
      <c r="AL501" s="364">
        <v>-2.2999999999999998</v>
      </c>
      <c r="AM501" s="5">
        <v>94</v>
      </c>
      <c r="AN501" s="5">
        <v>-3.2</v>
      </c>
      <c r="AO501" s="363">
        <v>-2.2999999999999998</v>
      </c>
      <c r="AP501" s="5">
        <v>3.6</v>
      </c>
      <c r="AQ501" s="5">
        <v>3.6</v>
      </c>
      <c r="AR501" s="5">
        <v>1025.5999999999999</v>
      </c>
      <c r="AS501" s="5">
        <v>60</v>
      </c>
      <c r="AT501" s="5">
        <v>0</v>
      </c>
      <c r="AU501" s="5">
        <v>0</v>
      </c>
      <c r="AV501" s="5">
        <v>0</v>
      </c>
      <c r="AW501" s="5">
        <v>0</v>
      </c>
      <c r="AX501">
        <v>0.1</v>
      </c>
      <c r="AY501">
        <v>162.69999999999999</v>
      </c>
      <c r="AZ501">
        <v>-3.6</v>
      </c>
      <c r="BA501">
        <v>-3.1</v>
      </c>
      <c r="BB501" s="55">
        <v>0.34166666666666701</v>
      </c>
    </row>
    <row r="502" spans="2:54" x14ac:dyDescent="0.25">
      <c r="B502">
        <v>-2.2999999999999998</v>
      </c>
      <c r="C502">
        <v>94</v>
      </c>
      <c r="D502">
        <v>-3.2</v>
      </c>
      <c r="E502">
        <v>-2.2999999999999998</v>
      </c>
      <c r="F502">
        <v>0</v>
      </c>
      <c r="G502">
        <v>1.8</v>
      </c>
      <c r="H502">
        <v>1025.3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0.1</v>
      </c>
      <c r="O502">
        <v>162.69999999999999</v>
      </c>
      <c r="P502">
        <v>-2.7</v>
      </c>
      <c r="Q502">
        <v>-2.1</v>
      </c>
      <c r="R502" s="54">
        <v>0.34236111111111101</v>
      </c>
      <c r="T502" s="93">
        <f t="shared" si="17"/>
        <v>-2.1</v>
      </c>
      <c r="U502" s="96">
        <f t="shared" si="16"/>
        <v>-3.8000000000000003</v>
      </c>
      <c r="V502" s="92" t="str">
        <f t="shared" si="15"/>
        <v/>
      </c>
      <c r="W502" s="96" t="str">
        <f t="shared" si="18"/>
        <v/>
      </c>
      <c r="X502" s="93"/>
      <c r="Z502" s="5"/>
      <c r="AA502"/>
      <c r="AC502" s="375"/>
      <c r="AD502" s="54">
        <v>0.34236111111111101</v>
      </c>
      <c r="AL502" s="364">
        <v>-2.2999999999999998</v>
      </c>
      <c r="AM502" s="5">
        <v>94</v>
      </c>
      <c r="AN502" s="5">
        <v>-3.2</v>
      </c>
      <c r="AO502" s="363">
        <v>-2.2999999999999998</v>
      </c>
      <c r="AP502" s="5">
        <v>0</v>
      </c>
      <c r="AQ502" s="5">
        <v>2.9</v>
      </c>
      <c r="AR502" s="5">
        <v>1025.5999999999999</v>
      </c>
      <c r="AS502" s="5">
        <v>70</v>
      </c>
      <c r="AT502" s="5">
        <v>0</v>
      </c>
      <c r="AU502" s="5">
        <v>0</v>
      </c>
      <c r="AV502" s="5">
        <v>0</v>
      </c>
      <c r="AW502" s="5">
        <v>0</v>
      </c>
      <c r="AX502">
        <v>0.1</v>
      </c>
      <c r="AY502">
        <v>162.69999999999999</v>
      </c>
      <c r="AZ502">
        <v>-3.6</v>
      </c>
      <c r="BA502">
        <v>-3.1</v>
      </c>
      <c r="BB502" s="55">
        <v>0.34236111111111101</v>
      </c>
    </row>
    <row r="503" spans="2:54" x14ac:dyDescent="0.25">
      <c r="B503">
        <v>-2.2999999999999998</v>
      </c>
      <c r="C503">
        <v>94</v>
      </c>
      <c r="D503">
        <v>-3.2</v>
      </c>
      <c r="E503">
        <v>-2.2999999999999998</v>
      </c>
      <c r="F503">
        <v>0</v>
      </c>
      <c r="G503">
        <v>1.8</v>
      </c>
      <c r="H503">
        <v>1025.3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0.1</v>
      </c>
      <c r="O503">
        <v>162.69999999999999</v>
      </c>
      <c r="P503">
        <v>-2.7</v>
      </c>
      <c r="Q503">
        <v>-2.1</v>
      </c>
      <c r="R503" s="54">
        <v>0.343055555555556</v>
      </c>
      <c r="T503" s="93">
        <f t="shared" si="17"/>
        <v>-2.1</v>
      </c>
      <c r="U503" s="96">
        <f t="shared" si="16"/>
        <v>-3.8000000000000003</v>
      </c>
      <c r="V503" s="92" t="str">
        <f t="shared" si="15"/>
        <v/>
      </c>
      <c r="W503" s="96" t="str">
        <f t="shared" si="18"/>
        <v/>
      </c>
      <c r="X503" s="93"/>
      <c r="Z503" s="5"/>
      <c r="AA503"/>
      <c r="AC503" s="375"/>
      <c r="AD503" s="54">
        <v>0.343055555555556</v>
      </c>
      <c r="AL503" s="364">
        <v>-2.2999999999999998</v>
      </c>
      <c r="AM503" s="5">
        <v>94</v>
      </c>
      <c r="AN503" s="5">
        <v>-3.2</v>
      </c>
      <c r="AO503" s="363">
        <v>-2.2999999999999998</v>
      </c>
      <c r="AP503" s="5">
        <v>0</v>
      </c>
      <c r="AQ503" s="5">
        <v>2.2000000000000002</v>
      </c>
      <c r="AR503" s="5">
        <v>1025.5</v>
      </c>
      <c r="AS503" s="5">
        <v>80</v>
      </c>
      <c r="AT503" s="5">
        <v>0</v>
      </c>
      <c r="AU503" s="5">
        <v>0</v>
      </c>
      <c r="AV503" s="5">
        <v>0</v>
      </c>
      <c r="AW503" s="5">
        <v>0</v>
      </c>
      <c r="AX503">
        <v>0.1</v>
      </c>
      <c r="AY503">
        <v>162.69999999999999</v>
      </c>
      <c r="AZ503">
        <v>-3.6</v>
      </c>
      <c r="BA503">
        <v>-3.1</v>
      </c>
      <c r="BB503" s="55">
        <v>0.343055555555556</v>
      </c>
    </row>
    <row r="504" spans="2:54" x14ac:dyDescent="0.25">
      <c r="B504">
        <v>-2.2999999999999998</v>
      </c>
      <c r="C504">
        <v>94</v>
      </c>
      <c r="D504">
        <v>-3.2</v>
      </c>
      <c r="E504">
        <v>-2.2999999999999998</v>
      </c>
      <c r="F504">
        <v>0</v>
      </c>
      <c r="G504">
        <v>1.8</v>
      </c>
      <c r="H504">
        <v>1025.3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0.1</v>
      </c>
      <c r="O504">
        <v>162.69999999999999</v>
      </c>
      <c r="P504">
        <v>-2.7</v>
      </c>
      <c r="Q504">
        <v>-2.1</v>
      </c>
      <c r="R504" s="54">
        <v>0.34375</v>
      </c>
      <c r="T504" s="93">
        <f t="shared" si="17"/>
        <v>-2.1</v>
      </c>
      <c r="U504" s="96">
        <f t="shared" si="16"/>
        <v>-3.8000000000000003</v>
      </c>
      <c r="V504" s="92" t="str">
        <f t="shared" si="15"/>
        <v/>
      </c>
      <c r="W504" s="96" t="str">
        <f t="shared" si="18"/>
        <v/>
      </c>
      <c r="X504" s="93"/>
      <c r="Z504" s="5"/>
      <c r="AA504"/>
      <c r="AC504" s="375"/>
      <c r="AD504" s="54">
        <v>0.34375</v>
      </c>
      <c r="AL504" s="364">
        <v>-2.2999999999999998</v>
      </c>
      <c r="AM504" s="5">
        <v>94</v>
      </c>
      <c r="AN504" s="5">
        <v>-3.2</v>
      </c>
      <c r="AO504" s="363">
        <v>-2.2999999999999998</v>
      </c>
      <c r="AP504" s="5">
        <v>0</v>
      </c>
      <c r="AQ504" s="5">
        <v>2.2000000000000002</v>
      </c>
      <c r="AR504" s="5">
        <v>1025.4000000000001</v>
      </c>
      <c r="AS504" s="5">
        <v>100</v>
      </c>
      <c r="AT504" s="5">
        <v>0</v>
      </c>
      <c r="AU504" s="5">
        <v>0</v>
      </c>
      <c r="AV504" s="5">
        <v>0</v>
      </c>
      <c r="AW504" s="5">
        <v>0</v>
      </c>
      <c r="AX504">
        <v>0.1</v>
      </c>
      <c r="AY504">
        <v>162.69999999999999</v>
      </c>
      <c r="AZ504">
        <v>-3.6</v>
      </c>
      <c r="BA504">
        <v>-3.1</v>
      </c>
      <c r="BB504" s="55">
        <v>0.34375</v>
      </c>
    </row>
    <row r="505" spans="2:54" x14ac:dyDescent="0.25">
      <c r="B505">
        <v>-2.2999999999999998</v>
      </c>
      <c r="C505">
        <v>94</v>
      </c>
      <c r="D505">
        <v>-3.2</v>
      </c>
      <c r="E505">
        <v>-2.2999999999999998</v>
      </c>
      <c r="F505">
        <v>0</v>
      </c>
      <c r="G505">
        <v>1.8</v>
      </c>
      <c r="H505">
        <v>1025.3</v>
      </c>
      <c r="I505">
        <v>0</v>
      </c>
      <c r="J505">
        <v>0</v>
      </c>
      <c r="K505">
        <v>0</v>
      </c>
      <c r="L505">
        <v>0</v>
      </c>
      <c r="M505">
        <v>0</v>
      </c>
      <c r="N505">
        <v>0.1</v>
      </c>
      <c r="O505">
        <v>162.69999999999999</v>
      </c>
      <c r="P505">
        <v>-2.7</v>
      </c>
      <c r="Q505">
        <v>-2.1</v>
      </c>
      <c r="R505" s="54">
        <v>0.344444444444444</v>
      </c>
      <c r="T505" s="93">
        <f t="shared" si="17"/>
        <v>-2.1</v>
      </c>
      <c r="U505" s="96">
        <f t="shared" si="16"/>
        <v>-3.8000000000000003</v>
      </c>
      <c r="V505" s="92" t="str">
        <f t="shared" si="15"/>
        <v/>
      </c>
      <c r="W505" s="96" t="str">
        <f t="shared" si="18"/>
        <v/>
      </c>
      <c r="X505" s="93"/>
      <c r="Z505" s="5"/>
      <c r="AA505"/>
      <c r="AC505" s="375"/>
      <c r="AD505" s="54">
        <v>0.344444444444444</v>
      </c>
      <c r="AL505" s="364">
        <v>-2.2999999999999998</v>
      </c>
      <c r="AM505" s="5">
        <v>94</v>
      </c>
      <c r="AN505" s="5">
        <v>-3.2</v>
      </c>
      <c r="AO505" s="363">
        <v>-2.2999999999999998</v>
      </c>
      <c r="AP505" s="5">
        <v>0</v>
      </c>
      <c r="AQ505" s="5">
        <v>2.2000000000000002</v>
      </c>
      <c r="AR505" s="5">
        <v>1025.5999999999999</v>
      </c>
      <c r="AS505" s="5">
        <v>110</v>
      </c>
      <c r="AT505" s="5">
        <v>0</v>
      </c>
      <c r="AU505" s="5">
        <v>0</v>
      </c>
      <c r="AV505" s="5">
        <v>0</v>
      </c>
      <c r="AW505" s="5">
        <v>0</v>
      </c>
      <c r="AX505">
        <v>0.1</v>
      </c>
      <c r="AY505">
        <v>162.69999999999999</v>
      </c>
      <c r="AZ505">
        <v>-3.6</v>
      </c>
      <c r="BA505">
        <v>-3.1</v>
      </c>
      <c r="BB505" s="55">
        <v>0.344444444444444</v>
      </c>
    </row>
    <row r="506" spans="2:54" x14ac:dyDescent="0.25">
      <c r="B506">
        <v>-2.2999999999999998</v>
      </c>
      <c r="C506">
        <v>94</v>
      </c>
      <c r="D506">
        <v>-3.2</v>
      </c>
      <c r="E506">
        <v>-2.2999999999999998</v>
      </c>
      <c r="F506">
        <v>0</v>
      </c>
      <c r="G506">
        <v>1.8</v>
      </c>
      <c r="H506">
        <v>1025.3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0.1</v>
      </c>
      <c r="O506">
        <v>162.69999999999999</v>
      </c>
      <c r="P506">
        <v>-2.7</v>
      </c>
      <c r="Q506">
        <v>-2.1</v>
      </c>
      <c r="R506" s="54">
        <v>0.34513888888888899</v>
      </c>
      <c r="T506" s="93">
        <f t="shared" si="17"/>
        <v>-2.1</v>
      </c>
      <c r="U506" s="96">
        <f t="shared" si="16"/>
        <v>-3.8000000000000003</v>
      </c>
      <c r="V506" s="92" t="str">
        <f t="shared" si="15"/>
        <v/>
      </c>
      <c r="W506" s="96" t="str">
        <f t="shared" si="18"/>
        <v/>
      </c>
      <c r="X506" s="93"/>
      <c r="Z506" s="5"/>
      <c r="AA506"/>
      <c r="AC506" s="375"/>
      <c r="AD506" s="54">
        <v>0.34513888888888899</v>
      </c>
      <c r="AL506" s="364">
        <v>-2.2999999999999998</v>
      </c>
      <c r="AM506" s="5">
        <v>94</v>
      </c>
      <c r="AN506" s="5">
        <v>-3.2</v>
      </c>
      <c r="AO506" s="363">
        <v>-2.2999999999999998</v>
      </c>
      <c r="AP506" s="5">
        <v>0</v>
      </c>
      <c r="AQ506" s="5">
        <v>0</v>
      </c>
      <c r="AR506" s="5">
        <v>1025.5</v>
      </c>
      <c r="AS506" s="5">
        <v>130</v>
      </c>
      <c r="AT506" s="5">
        <v>0</v>
      </c>
      <c r="AU506" s="5">
        <v>0</v>
      </c>
      <c r="AV506" s="5">
        <v>0</v>
      </c>
      <c r="AW506" s="5">
        <v>0</v>
      </c>
      <c r="AX506">
        <v>0.1</v>
      </c>
      <c r="AY506">
        <v>162.69999999999999</v>
      </c>
      <c r="AZ506">
        <v>-3.6</v>
      </c>
      <c r="BA506">
        <v>-3.1</v>
      </c>
      <c r="BB506" s="55">
        <v>0.34513888888888899</v>
      </c>
    </row>
    <row r="507" spans="2:54" x14ac:dyDescent="0.25">
      <c r="B507">
        <v>-2.2999999999999998</v>
      </c>
      <c r="C507">
        <v>94</v>
      </c>
      <c r="D507">
        <v>-3.2</v>
      </c>
      <c r="E507">
        <v>-2.2999999999999998</v>
      </c>
      <c r="F507">
        <v>0</v>
      </c>
      <c r="G507">
        <v>1.8</v>
      </c>
      <c r="H507">
        <v>1025.3</v>
      </c>
      <c r="I507">
        <v>0</v>
      </c>
      <c r="J507">
        <v>0</v>
      </c>
      <c r="K507">
        <v>0</v>
      </c>
      <c r="L507">
        <v>0</v>
      </c>
      <c r="M507">
        <v>0</v>
      </c>
      <c r="N507">
        <v>0.1</v>
      </c>
      <c r="O507">
        <v>162.69999999999999</v>
      </c>
      <c r="P507">
        <v>-2.7</v>
      </c>
      <c r="Q507">
        <v>-2.1</v>
      </c>
      <c r="R507" s="54">
        <v>0.34583333333333299</v>
      </c>
      <c r="T507" s="93">
        <f t="shared" si="17"/>
        <v>-2.1</v>
      </c>
      <c r="U507" s="96">
        <f t="shared" si="16"/>
        <v>-3.8000000000000003</v>
      </c>
      <c r="V507" s="92" t="str">
        <f t="shared" si="15"/>
        <v/>
      </c>
      <c r="W507" s="96" t="str">
        <f t="shared" si="18"/>
        <v/>
      </c>
      <c r="X507" s="93"/>
      <c r="Z507" s="5"/>
      <c r="AA507"/>
      <c r="AC507" s="375"/>
      <c r="AD507" s="54">
        <v>0.34583333333333299</v>
      </c>
      <c r="AL507" s="364">
        <v>-2.2999999999999998</v>
      </c>
      <c r="AM507" s="5">
        <v>94</v>
      </c>
      <c r="AN507" s="5">
        <v>-3.2</v>
      </c>
      <c r="AO507" s="363">
        <v>-2.2999999999999998</v>
      </c>
      <c r="AP507" s="5">
        <v>0</v>
      </c>
      <c r="AQ507" s="5">
        <v>0</v>
      </c>
      <c r="AR507" s="5">
        <v>1025.5</v>
      </c>
      <c r="AS507" s="5">
        <v>150</v>
      </c>
      <c r="AT507" s="5">
        <v>0</v>
      </c>
      <c r="AU507" s="5">
        <v>0</v>
      </c>
      <c r="AV507" s="5">
        <v>0</v>
      </c>
      <c r="AW507" s="5">
        <v>0</v>
      </c>
      <c r="AX507">
        <v>0.1</v>
      </c>
      <c r="AY507">
        <v>162.69999999999999</v>
      </c>
      <c r="AZ507">
        <v>-3.6</v>
      </c>
      <c r="BA507">
        <v>-3.1</v>
      </c>
      <c r="BB507" s="55">
        <v>0.34583333333333299</v>
      </c>
    </row>
    <row r="508" spans="2:54" x14ac:dyDescent="0.25">
      <c r="B508">
        <v>-2.4</v>
      </c>
      <c r="C508">
        <v>94</v>
      </c>
      <c r="D508">
        <v>-3.3</v>
      </c>
      <c r="E508">
        <v>-2.4</v>
      </c>
      <c r="F508">
        <v>0</v>
      </c>
      <c r="G508">
        <v>1.8</v>
      </c>
      <c r="H508">
        <v>1025.3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0.1</v>
      </c>
      <c r="O508">
        <v>162.69999999999999</v>
      </c>
      <c r="P508">
        <v>-2.7</v>
      </c>
      <c r="Q508">
        <v>-2.1</v>
      </c>
      <c r="R508" s="54">
        <v>0.34652777777777799</v>
      </c>
      <c r="T508" s="93">
        <f t="shared" si="17"/>
        <v>-2.1</v>
      </c>
      <c r="U508" s="96">
        <f t="shared" si="16"/>
        <v>-3.7</v>
      </c>
      <c r="V508" s="92" t="str">
        <f t="shared" si="15"/>
        <v/>
      </c>
      <c r="W508" s="96" t="str">
        <f t="shared" si="18"/>
        <v/>
      </c>
      <c r="X508" s="93"/>
      <c r="Z508" s="5"/>
      <c r="AA508"/>
      <c r="AC508" s="375"/>
      <c r="AD508" s="54">
        <v>0.34652777777777799</v>
      </c>
      <c r="AL508" s="364">
        <v>-2.4</v>
      </c>
      <c r="AM508" s="5">
        <v>94</v>
      </c>
      <c r="AN508" s="5">
        <v>-3.3</v>
      </c>
      <c r="AO508" s="363">
        <v>-2.4</v>
      </c>
      <c r="AP508" s="5">
        <v>0</v>
      </c>
      <c r="AQ508" s="5">
        <v>1.8</v>
      </c>
      <c r="AR508" s="5">
        <v>1025.5</v>
      </c>
      <c r="AS508" s="5">
        <v>170</v>
      </c>
      <c r="AT508" s="5">
        <v>0</v>
      </c>
      <c r="AU508" s="5">
        <v>0</v>
      </c>
      <c r="AV508" s="5">
        <v>0</v>
      </c>
      <c r="AW508" s="5">
        <v>0</v>
      </c>
      <c r="AX508">
        <v>0.1</v>
      </c>
      <c r="AY508">
        <v>162.69999999999999</v>
      </c>
      <c r="AZ508">
        <v>-3.6</v>
      </c>
      <c r="BA508">
        <v>-3.1</v>
      </c>
      <c r="BB508" s="55">
        <v>0.34652777777777799</v>
      </c>
    </row>
    <row r="509" spans="2:54" x14ac:dyDescent="0.25">
      <c r="B509">
        <v>-2.4</v>
      </c>
      <c r="C509">
        <v>94</v>
      </c>
      <c r="D509">
        <v>-3.3</v>
      </c>
      <c r="E509">
        <v>-2.4</v>
      </c>
      <c r="F509">
        <v>0</v>
      </c>
      <c r="G509">
        <v>1.8</v>
      </c>
      <c r="H509">
        <v>1025.3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0.1</v>
      </c>
      <c r="O509">
        <v>162.69999999999999</v>
      </c>
      <c r="P509">
        <v>-2.7</v>
      </c>
      <c r="Q509">
        <v>-2.1</v>
      </c>
      <c r="R509" s="54">
        <v>0.34722222222222199</v>
      </c>
      <c r="T509" s="93">
        <f t="shared" si="17"/>
        <v>-2.1</v>
      </c>
      <c r="U509" s="96">
        <f t="shared" si="16"/>
        <v>-3.7</v>
      </c>
      <c r="V509" s="92" t="str">
        <f t="shared" si="15"/>
        <v/>
      </c>
      <c r="W509" s="96" t="str">
        <f t="shared" si="18"/>
        <v/>
      </c>
      <c r="X509" s="93"/>
      <c r="Z509" s="5"/>
      <c r="AA509"/>
      <c r="AC509" s="375"/>
      <c r="AD509" s="54">
        <v>0.34722222222222199</v>
      </c>
      <c r="AL509" s="364">
        <v>-2.4</v>
      </c>
      <c r="AM509" s="5">
        <v>94</v>
      </c>
      <c r="AN509" s="5">
        <v>-3.3</v>
      </c>
      <c r="AO509" s="363">
        <v>-2.4</v>
      </c>
      <c r="AP509" s="5">
        <v>0</v>
      </c>
      <c r="AQ509" s="5">
        <v>2.9</v>
      </c>
      <c r="AR509" s="5">
        <v>1025.5999999999999</v>
      </c>
      <c r="AS509" s="5">
        <v>190</v>
      </c>
      <c r="AT509" s="5">
        <v>0</v>
      </c>
      <c r="AU509" s="5">
        <v>0</v>
      </c>
      <c r="AV509" s="5">
        <v>0</v>
      </c>
      <c r="AW509" s="5">
        <v>0</v>
      </c>
      <c r="AX509">
        <v>0.1</v>
      </c>
      <c r="AY509">
        <v>162.69999999999999</v>
      </c>
      <c r="AZ509">
        <v>-3.6</v>
      </c>
      <c r="BA509">
        <v>-3.1</v>
      </c>
      <c r="BB509" s="55">
        <v>0.34722222222222199</v>
      </c>
    </row>
    <row r="510" spans="2:54" x14ac:dyDescent="0.25">
      <c r="B510">
        <v>-2.4</v>
      </c>
      <c r="C510">
        <v>94</v>
      </c>
      <c r="D510">
        <v>-3.3</v>
      </c>
      <c r="E510">
        <v>-2.4</v>
      </c>
      <c r="F510">
        <v>0</v>
      </c>
      <c r="G510">
        <v>1.8</v>
      </c>
      <c r="H510">
        <v>1025.3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0.1</v>
      </c>
      <c r="O510">
        <v>162.69999999999999</v>
      </c>
      <c r="P510">
        <v>-2.7</v>
      </c>
      <c r="Q510">
        <v>-2.1</v>
      </c>
      <c r="R510" s="54">
        <v>0.34791666666666698</v>
      </c>
      <c r="T510" s="93">
        <f t="shared" si="17"/>
        <v>-2.1</v>
      </c>
      <c r="U510" s="96">
        <f t="shared" si="16"/>
        <v>-3.7</v>
      </c>
      <c r="V510" s="92" t="str">
        <f t="shared" si="15"/>
        <v/>
      </c>
      <c r="W510" s="96" t="str">
        <f t="shared" si="18"/>
        <v/>
      </c>
      <c r="X510" s="93"/>
      <c r="Z510" s="5"/>
      <c r="AA510"/>
      <c r="AC510" s="375"/>
      <c r="AD510" s="54">
        <v>0.34791666666666698</v>
      </c>
      <c r="AL510" s="364">
        <v>-2.4</v>
      </c>
      <c r="AM510" s="5">
        <v>94</v>
      </c>
      <c r="AN510" s="5">
        <v>-3.3</v>
      </c>
      <c r="AO510" s="363">
        <v>-2.4</v>
      </c>
      <c r="AP510" s="5">
        <v>2.5</v>
      </c>
      <c r="AQ510" s="5">
        <v>2.5</v>
      </c>
      <c r="AR510" s="5">
        <v>1025.4000000000001</v>
      </c>
      <c r="AS510" s="5">
        <v>220</v>
      </c>
      <c r="AT510" s="5">
        <v>0</v>
      </c>
      <c r="AU510" s="5">
        <v>0</v>
      </c>
      <c r="AV510" s="5">
        <v>0</v>
      </c>
      <c r="AW510" s="5">
        <v>0</v>
      </c>
      <c r="AX510">
        <v>0.1</v>
      </c>
      <c r="AY510">
        <v>162.69999999999999</v>
      </c>
      <c r="AZ510">
        <v>-3.7</v>
      </c>
      <c r="BA510">
        <v>-3.1</v>
      </c>
      <c r="BB510" s="55">
        <v>0.34791666666666698</v>
      </c>
    </row>
    <row r="511" spans="2:54" x14ac:dyDescent="0.25">
      <c r="B511">
        <v>-2.4</v>
      </c>
      <c r="C511">
        <v>94</v>
      </c>
      <c r="D511">
        <v>-3.3</v>
      </c>
      <c r="E511">
        <v>-2.4</v>
      </c>
      <c r="F511">
        <v>0</v>
      </c>
      <c r="G511">
        <v>1.8</v>
      </c>
      <c r="H511">
        <v>1025.3</v>
      </c>
      <c r="I511">
        <v>0</v>
      </c>
      <c r="J511">
        <v>0</v>
      </c>
      <c r="K511">
        <v>0</v>
      </c>
      <c r="L511">
        <v>0</v>
      </c>
      <c r="M511">
        <v>0</v>
      </c>
      <c r="N511">
        <v>0.1</v>
      </c>
      <c r="O511">
        <v>162.69999999999999</v>
      </c>
      <c r="P511">
        <v>-2.7</v>
      </c>
      <c r="Q511">
        <v>-2.1</v>
      </c>
      <c r="R511" s="54">
        <v>0.34861111111111098</v>
      </c>
      <c r="T511" s="93">
        <f t="shared" si="17"/>
        <v>-2.1</v>
      </c>
      <c r="U511" s="96">
        <f t="shared" si="16"/>
        <v>-3.7</v>
      </c>
      <c r="V511" s="92" t="str">
        <f t="shared" si="15"/>
        <v/>
      </c>
      <c r="W511" s="96" t="str">
        <f t="shared" si="18"/>
        <v/>
      </c>
      <c r="X511" s="93"/>
      <c r="Z511" s="5"/>
      <c r="AA511"/>
      <c r="AC511" s="375"/>
      <c r="AD511" s="54">
        <v>0.34861111111111098</v>
      </c>
      <c r="AL511" s="364">
        <v>-2.4</v>
      </c>
      <c r="AM511" s="5">
        <v>94</v>
      </c>
      <c r="AN511" s="5">
        <v>-3.3</v>
      </c>
      <c r="AO511" s="363">
        <v>-2.4</v>
      </c>
      <c r="AP511" s="5">
        <v>0</v>
      </c>
      <c r="AQ511" s="5">
        <v>2.9</v>
      </c>
      <c r="AR511" s="5">
        <v>1025.5</v>
      </c>
      <c r="AS511" s="5">
        <v>240</v>
      </c>
      <c r="AT511" s="5">
        <v>0</v>
      </c>
      <c r="AU511" s="5">
        <v>0</v>
      </c>
      <c r="AV511" s="5">
        <v>0</v>
      </c>
      <c r="AW511" s="5">
        <v>0</v>
      </c>
      <c r="AX511">
        <v>0.1</v>
      </c>
      <c r="AY511">
        <v>162.69999999999999</v>
      </c>
      <c r="AZ511">
        <v>-3.7</v>
      </c>
      <c r="BA511">
        <v>-3.2</v>
      </c>
      <c r="BB511" s="55">
        <v>0.34861111111111098</v>
      </c>
    </row>
    <row r="512" spans="2:54" x14ac:dyDescent="0.25">
      <c r="B512">
        <v>-2.4</v>
      </c>
      <c r="C512">
        <v>94</v>
      </c>
      <c r="D512">
        <v>-3.3</v>
      </c>
      <c r="E512">
        <v>-2.4</v>
      </c>
      <c r="F512">
        <v>0</v>
      </c>
      <c r="G512">
        <v>1.8</v>
      </c>
      <c r="H512">
        <v>1025.3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0.1</v>
      </c>
      <c r="O512">
        <v>162.69999999999999</v>
      </c>
      <c r="P512">
        <v>-2.7</v>
      </c>
      <c r="Q512">
        <v>-2.1</v>
      </c>
      <c r="R512" s="54">
        <v>0.34930555555555598</v>
      </c>
      <c r="T512" s="93">
        <f t="shared" si="17"/>
        <v>-2.1</v>
      </c>
      <c r="U512" s="96">
        <f t="shared" si="16"/>
        <v>-3.7</v>
      </c>
      <c r="V512" s="92" t="str">
        <f t="shared" si="15"/>
        <v/>
      </c>
      <c r="W512" s="96" t="str">
        <f t="shared" si="18"/>
        <v/>
      </c>
      <c r="X512" s="93"/>
      <c r="Z512" s="5"/>
      <c r="AA512"/>
      <c r="AC512" s="375"/>
      <c r="AD512" s="54">
        <v>0.34930555555555598</v>
      </c>
      <c r="AL512" s="364">
        <v>-2.4</v>
      </c>
      <c r="AM512" s="5">
        <v>94</v>
      </c>
      <c r="AN512" s="5">
        <v>-3.3</v>
      </c>
      <c r="AO512" s="363">
        <v>-2.4</v>
      </c>
      <c r="AP512" s="5">
        <v>0</v>
      </c>
      <c r="AQ512" s="5">
        <v>1.8</v>
      </c>
      <c r="AR512" s="5">
        <v>1025.7</v>
      </c>
      <c r="AS512" s="5">
        <v>270</v>
      </c>
      <c r="AT512" s="5">
        <v>0</v>
      </c>
      <c r="AU512" s="5">
        <v>0</v>
      </c>
      <c r="AV512" s="5">
        <v>0</v>
      </c>
      <c r="AW512" s="5">
        <v>0</v>
      </c>
      <c r="AX512">
        <v>0.1</v>
      </c>
      <c r="AY512">
        <v>162.69999999999999</v>
      </c>
      <c r="AZ512">
        <v>-3.7</v>
      </c>
      <c r="BA512">
        <v>-3.1</v>
      </c>
      <c r="BB512" s="55">
        <v>0.34930555555555598</v>
      </c>
    </row>
    <row r="513" spans="2:54" x14ac:dyDescent="0.25">
      <c r="B513">
        <v>-2.4</v>
      </c>
      <c r="C513">
        <v>94</v>
      </c>
      <c r="D513">
        <v>-3.3</v>
      </c>
      <c r="E513">
        <v>-2.4</v>
      </c>
      <c r="F513">
        <v>0</v>
      </c>
      <c r="G513">
        <v>1.8</v>
      </c>
      <c r="H513">
        <v>1025.3</v>
      </c>
      <c r="I513">
        <v>0</v>
      </c>
      <c r="J513">
        <v>0</v>
      </c>
      <c r="K513">
        <v>0</v>
      </c>
      <c r="L513">
        <v>0</v>
      </c>
      <c r="M513">
        <v>0</v>
      </c>
      <c r="N513">
        <v>0.1</v>
      </c>
      <c r="O513">
        <v>162.69999999999999</v>
      </c>
      <c r="P513">
        <v>-2.7</v>
      </c>
      <c r="Q513">
        <v>-2.1</v>
      </c>
      <c r="R513" s="54">
        <v>0.35</v>
      </c>
      <c r="T513" s="93">
        <f t="shared" si="17"/>
        <v>-2.1</v>
      </c>
      <c r="U513" s="96">
        <f t="shared" si="16"/>
        <v>-3.7</v>
      </c>
      <c r="V513" s="92" t="str">
        <f t="shared" si="15"/>
        <v/>
      </c>
      <c r="W513" s="96" t="str">
        <f t="shared" si="18"/>
        <v/>
      </c>
      <c r="X513" s="93"/>
      <c r="Z513" s="5"/>
      <c r="AA513"/>
      <c r="AC513" s="375"/>
      <c r="AD513" s="54">
        <v>0.35</v>
      </c>
      <c r="AL513" s="364">
        <v>-2.4</v>
      </c>
      <c r="AM513" s="5">
        <v>94</v>
      </c>
      <c r="AN513" s="5">
        <v>-3.3</v>
      </c>
      <c r="AO513" s="363">
        <v>-2.4</v>
      </c>
      <c r="AP513" s="5">
        <v>1.8</v>
      </c>
      <c r="AQ513" s="5">
        <v>2.5</v>
      </c>
      <c r="AR513" s="5">
        <v>1025.5</v>
      </c>
      <c r="AS513" s="5">
        <v>300</v>
      </c>
      <c r="AT513" s="5">
        <v>0</v>
      </c>
      <c r="AU513" s="5">
        <v>0</v>
      </c>
      <c r="AV513" s="5">
        <v>0</v>
      </c>
      <c r="AW513" s="5">
        <v>0</v>
      </c>
      <c r="AX513">
        <v>0.1</v>
      </c>
      <c r="AY513">
        <v>162.69999999999999</v>
      </c>
      <c r="AZ513">
        <v>-3.7</v>
      </c>
      <c r="BA513">
        <v>-3.2</v>
      </c>
      <c r="BB513" s="55">
        <v>0.35</v>
      </c>
    </row>
    <row r="514" spans="2:54" x14ac:dyDescent="0.25">
      <c r="B514">
        <v>-2.4</v>
      </c>
      <c r="C514">
        <v>94</v>
      </c>
      <c r="D514">
        <v>-3.3</v>
      </c>
      <c r="E514">
        <v>-2.4</v>
      </c>
      <c r="F514">
        <v>0</v>
      </c>
      <c r="G514">
        <v>1.8</v>
      </c>
      <c r="H514">
        <v>1025.3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0.1</v>
      </c>
      <c r="O514">
        <v>162.69999999999999</v>
      </c>
      <c r="P514">
        <v>-2.7</v>
      </c>
      <c r="Q514">
        <v>-2.1</v>
      </c>
      <c r="R514" s="54">
        <v>0.35069444444444398</v>
      </c>
      <c r="T514" s="93">
        <f t="shared" si="17"/>
        <v>-2.1</v>
      </c>
      <c r="U514" s="96">
        <f t="shared" si="16"/>
        <v>-3.7</v>
      </c>
      <c r="V514" s="92" t="str">
        <f t="shared" si="15"/>
        <v/>
      </c>
      <c r="W514" s="96" t="str">
        <f t="shared" si="18"/>
        <v/>
      </c>
      <c r="X514" s="93"/>
      <c r="Z514" s="5"/>
      <c r="AA514"/>
      <c r="AC514" s="375"/>
      <c r="AD514" s="54">
        <v>0.35069444444444398</v>
      </c>
      <c r="AL514" s="364">
        <v>-2.4</v>
      </c>
      <c r="AM514" s="5">
        <v>94</v>
      </c>
      <c r="AN514" s="5">
        <v>-3.3</v>
      </c>
      <c r="AO514" s="363">
        <v>-2.4</v>
      </c>
      <c r="AP514" s="5">
        <v>0</v>
      </c>
      <c r="AQ514" s="5">
        <v>0</v>
      </c>
      <c r="AR514" s="5">
        <v>1025.5999999999999</v>
      </c>
      <c r="AS514" s="5">
        <v>340</v>
      </c>
      <c r="AT514" s="5">
        <v>0</v>
      </c>
      <c r="AU514" s="5">
        <v>0</v>
      </c>
      <c r="AV514" s="5">
        <v>0</v>
      </c>
      <c r="AW514" s="5">
        <v>0</v>
      </c>
      <c r="AX514">
        <v>0.1</v>
      </c>
      <c r="AY514">
        <v>162.69999999999999</v>
      </c>
      <c r="AZ514">
        <v>-3.7</v>
      </c>
      <c r="BA514">
        <v>-3.1</v>
      </c>
      <c r="BB514" s="55">
        <v>0.35069444444444398</v>
      </c>
    </row>
    <row r="515" spans="2:54" x14ac:dyDescent="0.25">
      <c r="B515">
        <v>-2.5</v>
      </c>
      <c r="C515">
        <v>94</v>
      </c>
      <c r="D515">
        <v>-3.4</v>
      </c>
      <c r="E515">
        <v>-2.5</v>
      </c>
      <c r="F515">
        <v>0</v>
      </c>
      <c r="G515">
        <v>1.8</v>
      </c>
      <c r="H515">
        <v>1025.3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0.1</v>
      </c>
      <c r="O515">
        <v>162.69999999999999</v>
      </c>
      <c r="P515">
        <v>-2.7</v>
      </c>
      <c r="Q515">
        <v>-2.1</v>
      </c>
      <c r="R515" s="54">
        <v>0.35138888888888897</v>
      </c>
      <c r="T515" s="93">
        <f t="shared" si="17"/>
        <v>-2.1</v>
      </c>
      <c r="U515" s="96">
        <f t="shared" si="16"/>
        <v>-3.6</v>
      </c>
      <c r="V515" s="92" t="str">
        <f t="shared" si="15"/>
        <v/>
      </c>
      <c r="W515" s="96" t="str">
        <f t="shared" si="18"/>
        <v/>
      </c>
      <c r="X515" s="93"/>
      <c r="Z515" s="5"/>
      <c r="AA515"/>
      <c r="AC515" s="375"/>
      <c r="AD515" s="54">
        <v>0.35138888888888897</v>
      </c>
      <c r="AL515" s="364">
        <v>-2.5</v>
      </c>
      <c r="AM515" s="5">
        <v>94</v>
      </c>
      <c r="AN515" s="5">
        <v>-3.4</v>
      </c>
      <c r="AO515" s="363">
        <v>-2.5</v>
      </c>
      <c r="AP515" s="5">
        <v>0</v>
      </c>
      <c r="AQ515" s="5">
        <v>0</v>
      </c>
      <c r="AR515" s="5">
        <v>1025.8</v>
      </c>
      <c r="AS515" s="5">
        <v>370</v>
      </c>
      <c r="AT515" s="5">
        <v>0</v>
      </c>
      <c r="AU515" s="5">
        <v>0</v>
      </c>
      <c r="AV515" s="5">
        <v>0</v>
      </c>
      <c r="AW515" s="5">
        <v>0</v>
      </c>
      <c r="AX515">
        <v>0.1</v>
      </c>
      <c r="AY515">
        <v>162.69999999999999</v>
      </c>
      <c r="AZ515">
        <v>-3.7</v>
      </c>
      <c r="BA515">
        <v>-3.2</v>
      </c>
      <c r="BB515" s="55">
        <v>0.35138888888888897</v>
      </c>
    </row>
    <row r="516" spans="2:54" x14ac:dyDescent="0.25">
      <c r="B516">
        <v>-2.5</v>
      </c>
      <c r="C516">
        <v>94</v>
      </c>
      <c r="D516">
        <v>-3.4</v>
      </c>
      <c r="E516">
        <v>-2.5</v>
      </c>
      <c r="F516">
        <v>0</v>
      </c>
      <c r="G516">
        <v>1.8</v>
      </c>
      <c r="H516">
        <v>1025.3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0.1</v>
      </c>
      <c r="O516">
        <v>162.69999999999999</v>
      </c>
      <c r="P516">
        <v>-2.7</v>
      </c>
      <c r="Q516">
        <v>-2.1</v>
      </c>
      <c r="R516" s="54">
        <v>0.35208333333333303</v>
      </c>
      <c r="T516" s="93">
        <f t="shared" si="17"/>
        <v>-2.1</v>
      </c>
      <c r="U516" s="96">
        <f t="shared" si="16"/>
        <v>-3.6</v>
      </c>
      <c r="V516" s="92" t="str">
        <f t="shared" si="15"/>
        <v/>
      </c>
      <c r="W516" s="96" t="str">
        <f t="shared" si="18"/>
        <v/>
      </c>
      <c r="X516" s="93"/>
      <c r="Z516" s="5"/>
      <c r="AA516"/>
      <c r="AC516" s="375"/>
      <c r="AD516" s="54">
        <v>0.35208333333333303</v>
      </c>
      <c r="AL516" s="364">
        <v>-2.5</v>
      </c>
      <c r="AM516" s="5">
        <v>94</v>
      </c>
      <c r="AN516" s="5">
        <v>-3.4</v>
      </c>
      <c r="AO516" s="363">
        <v>-2.5</v>
      </c>
      <c r="AP516" s="5">
        <v>0</v>
      </c>
      <c r="AQ516" s="5">
        <v>0</v>
      </c>
      <c r="AR516" s="5">
        <v>1025.5999999999999</v>
      </c>
      <c r="AS516" s="5">
        <v>410</v>
      </c>
      <c r="AT516" s="5">
        <v>0</v>
      </c>
      <c r="AU516" s="5">
        <v>0</v>
      </c>
      <c r="AV516" s="5">
        <v>0</v>
      </c>
      <c r="AW516" s="5">
        <v>0</v>
      </c>
      <c r="AX516">
        <v>0.1</v>
      </c>
      <c r="AY516">
        <v>162.69999999999999</v>
      </c>
      <c r="AZ516">
        <v>-3.7</v>
      </c>
      <c r="BA516">
        <v>-3.2</v>
      </c>
      <c r="BB516" s="55">
        <v>0.35208333333333303</v>
      </c>
    </row>
    <row r="517" spans="2:54" x14ac:dyDescent="0.25">
      <c r="B517">
        <v>-2.5</v>
      </c>
      <c r="C517">
        <v>94</v>
      </c>
      <c r="D517">
        <v>-3.4</v>
      </c>
      <c r="E517">
        <v>-2.5</v>
      </c>
      <c r="F517">
        <v>0</v>
      </c>
      <c r="G517">
        <v>1.8</v>
      </c>
      <c r="H517">
        <v>1025.3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0.1</v>
      </c>
      <c r="O517">
        <v>162.69999999999999</v>
      </c>
      <c r="P517">
        <v>-2.7</v>
      </c>
      <c r="Q517">
        <v>-2.1</v>
      </c>
      <c r="R517" s="54">
        <v>0.35277777777777802</v>
      </c>
      <c r="T517" s="93">
        <f t="shared" si="17"/>
        <v>-2.1</v>
      </c>
      <c r="U517" s="96">
        <f t="shared" si="16"/>
        <v>-3.6</v>
      </c>
      <c r="V517" s="92" t="str">
        <f t="shared" si="15"/>
        <v/>
      </c>
      <c r="W517" s="96" t="str">
        <f t="shared" si="18"/>
        <v/>
      </c>
      <c r="X517" s="93"/>
      <c r="Z517" s="5"/>
      <c r="AA517"/>
      <c r="AC517" s="375"/>
      <c r="AD517" s="54">
        <v>0.35277777777777802</v>
      </c>
      <c r="AL517" s="364">
        <v>-2.5</v>
      </c>
      <c r="AM517" s="5">
        <v>94</v>
      </c>
      <c r="AN517" s="5">
        <v>-3.4</v>
      </c>
      <c r="AO517" s="363">
        <v>-2.5</v>
      </c>
      <c r="AP517" s="5">
        <v>0</v>
      </c>
      <c r="AQ517" s="5">
        <v>0</v>
      </c>
      <c r="AR517" s="5">
        <v>1025.4000000000001</v>
      </c>
      <c r="AS517" s="5">
        <v>450</v>
      </c>
      <c r="AT517" s="5">
        <v>0</v>
      </c>
      <c r="AU517" s="5">
        <v>0</v>
      </c>
      <c r="AV517" s="5">
        <v>0</v>
      </c>
      <c r="AW517" s="5">
        <v>0</v>
      </c>
      <c r="AX517">
        <v>0.1</v>
      </c>
      <c r="AY517">
        <v>162.69999999999999</v>
      </c>
      <c r="AZ517">
        <v>-3.7</v>
      </c>
      <c r="BA517">
        <v>-3.2</v>
      </c>
      <c r="BB517" s="55">
        <v>0.35277777777777802</v>
      </c>
    </row>
    <row r="518" spans="2:54" x14ac:dyDescent="0.25">
      <c r="B518">
        <v>-2.5</v>
      </c>
      <c r="C518">
        <v>94</v>
      </c>
      <c r="D518">
        <v>-3.4</v>
      </c>
      <c r="E518">
        <v>-2.5</v>
      </c>
      <c r="F518">
        <v>0</v>
      </c>
      <c r="G518">
        <v>1.8</v>
      </c>
      <c r="H518">
        <v>1025.3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0.1</v>
      </c>
      <c r="O518">
        <v>162.69999999999999</v>
      </c>
      <c r="P518">
        <v>-2.7</v>
      </c>
      <c r="Q518">
        <v>-2.1</v>
      </c>
      <c r="R518" s="54">
        <v>0.35347222222222202</v>
      </c>
      <c r="T518" s="93">
        <f t="shared" si="17"/>
        <v>-2.1</v>
      </c>
      <c r="U518" s="96">
        <f t="shared" si="16"/>
        <v>-3.6</v>
      </c>
      <c r="V518" s="92" t="str">
        <f t="shared" si="15"/>
        <v/>
      </c>
      <c r="W518" s="96" t="str">
        <f t="shared" si="18"/>
        <v/>
      </c>
      <c r="X518" s="93"/>
      <c r="Z518" s="5"/>
      <c r="AA518"/>
      <c r="AC518" s="375"/>
      <c r="AD518" s="54">
        <v>0.35347222222222202</v>
      </c>
      <c r="AL518" s="364">
        <v>-2.5</v>
      </c>
      <c r="AM518" s="5">
        <v>94</v>
      </c>
      <c r="AN518" s="5">
        <v>-3.4</v>
      </c>
      <c r="AO518" s="363">
        <v>-2.5</v>
      </c>
      <c r="AP518" s="5">
        <v>0</v>
      </c>
      <c r="AQ518" s="5">
        <v>2.2000000000000002</v>
      </c>
      <c r="AR518" s="5">
        <v>1025.5</v>
      </c>
      <c r="AS518" s="5">
        <v>490</v>
      </c>
      <c r="AT518" s="5">
        <v>0</v>
      </c>
      <c r="AU518" s="5">
        <v>0</v>
      </c>
      <c r="AV518" s="5">
        <v>0</v>
      </c>
      <c r="AW518" s="5">
        <v>0</v>
      </c>
      <c r="AX518">
        <v>0.1</v>
      </c>
      <c r="AY518">
        <v>162.69999999999999</v>
      </c>
      <c r="AZ518">
        <v>-3.7</v>
      </c>
      <c r="BA518">
        <v>-3.2</v>
      </c>
      <c r="BB518" s="55">
        <v>0.35347222222222202</v>
      </c>
    </row>
    <row r="519" spans="2:54" x14ac:dyDescent="0.25">
      <c r="B519">
        <v>-2.6</v>
      </c>
      <c r="C519">
        <v>94</v>
      </c>
      <c r="D519">
        <v>-3.5</v>
      </c>
      <c r="E519">
        <v>-2.6</v>
      </c>
      <c r="F519">
        <v>0</v>
      </c>
      <c r="G519">
        <v>1.8</v>
      </c>
      <c r="H519">
        <v>1025.3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0.1</v>
      </c>
      <c r="O519">
        <v>162.69999999999999</v>
      </c>
      <c r="P519">
        <v>-2.7</v>
      </c>
      <c r="Q519">
        <v>-2.1</v>
      </c>
      <c r="R519" s="54">
        <v>0.35416666666666702</v>
      </c>
      <c r="T519" s="93">
        <f t="shared" si="17"/>
        <v>-2.1</v>
      </c>
      <c r="U519" s="96">
        <f t="shared" si="16"/>
        <v>-3.5</v>
      </c>
      <c r="V519" s="92" t="str">
        <f t="shared" si="15"/>
        <v/>
      </c>
      <c r="W519" s="96" t="str">
        <f t="shared" si="18"/>
        <v/>
      </c>
      <c r="X519" s="93"/>
      <c r="Z519" s="5"/>
      <c r="AA519"/>
      <c r="AC519" s="375"/>
      <c r="AD519" s="54">
        <v>0.35416666666666702</v>
      </c>
      <c r="AL519" s="364">
        <v>-2.6</v>
      </c>
      <c r="AM519" s="5">
        <v>94</v>
      </c>
      <c r="AN519" s="5">
        <v>-3.5</v>
      </c>
      <c r="AO519" s="363">
        <v>-2.6</v>
      </c>
      <c r="AP519" s="5">
        <v>0</v>
      </c>
      <c r="AQ519" s="5">
        <v>1.8</v>
      </c>
      <c r="AR519" s="5">
        <v>1025.5999999999999</v>
      </c>
      <c r="AS519" s="5">
        <v>540</v>
      </c>
      <c r="AT519" s="5">
        <v>0</v>
      </c>
      <c r="AU519" s="5">
        <v>0</v>
      </c>
      <c r="AV519" s="5">
        <v>0</v>
      </c>
      <c r="AW519" s="5">
        <v>0</v>
      </c>
      <c r="AX519">
        <v>0.1</v>
      </c>
      <c r="AY519">
        <v>162.69999999999999</v>
      </c>
      <c r="AZ519">
        <v>-3.7</v>
      </c>
      <c r="BA519">
        <v>-3.2</v>
      </c>
      <c r="BB519" s="55">
        <v>0.35416666666666702</v>
      </c>
    </row>
    <row r="520" spans="2:54" x14ac:dyDescent="0.25">
      <c r="B520">
        <v>-2.6</v>
      </c>
      <c r="C520">
        <v>94</v>
      </c>
      <c r="D520">
        <v>-3.5</v>
      </c>
      <c r="E520">
        <v>-2.6</v>
      </c>
      <c r="F520">
        <v>0</v>
      </c>
      <c r="G520">
        <v>1.8</v>
      </c>
      <c r="H520">
        <v>1025.3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0.1</v>
      </c>
      <c r="O520">
        <v>162.69999999999999</v>
      </c>
      <c r="P520">
        <v>-2.7</v>
      </c>
      <c r="Q520">
        <v>-2.1</v>
      </c>
      <c r="R520" s="54">
        <v>0.35486111111111102</v>
      </c>
      <c r="T520" s="93">
        <f t="shared" si="17"/>
        <v>-2.1</v>
      </c>
      <c r="U520" s="96">
        <f t="shared" si="16"/>
        <v>-3.5</v>
      </c>
      <c r="V520" s="92" t="str">
        <f t="shared" si="15"/>
        <v/>
      </c>
      <c r="W520" s="96" t="str">
        <f t="shared" si="18"/>
        <v/>
      </c>
      <c r="X520" s="93"/>
      <c r="Z520" s="5"/>
      <c r="AA520"/>
      <c r="AC520" s="375"/>
      <c r="AD520" s="54">
        <v>0.35486111111111102</v>
      </c>
      <c r="AL520" s="364">
        <v>-2.6</v>
      </c>
      <c r="AM520" s="5">
        <v>94</v>
      </c>
      <c r="AN520" s="5">
        <v>-3.5</v>
      </c>
      <c r="AO520" s="363">
        <v>-2.6</v>
      </c>
      <c r="AP520" s="5">
        <v>0</v>
      </c>
      <c r="AQ520" s="5">
        <v>1.8</v>
      </c>
      <c r="AR520" s="5">
        <v>1025.5</v>
      </c>
      <c r="AS520" s="5">
        <v>580</v>
      </c>
      <c r="AT520" s="5">
        <v>0</v>
      </c>
      <c r="AU520" s="5">
        <v>0</v>
      </c>
      <c r="AV520" s="5">
        <v>0</v>
      </c>
      <c r="AW520" s="5">
        <v>0</v>
      </c>
      <c r="AX520">
        <v>0.1</v>
      </c>
      <c r="AY520">
        <v>162.69999999999999</v>
      </c>
      <c r="AZ520">
        <v>-3.8</v>
      </c>
      <c r="BA520">
        <v>-3.2</v>
      </c>
      <c r="BB520" s="55">
        <v>0.35486111111111102</v>
      </c>
    </row>
    <row r="521" spans="2:54" x14ac:dyDescent="0.25">
      <c r="B521">
        <v>-2.5</v>
      </c>
      <c r="C521">
        <v>94</v>
      </c>
      <c r="D521">
        <v>-3.4</v>
      </c>
      <c r="E521">
        <v>-2.5</v>
      </c>
      <c r="F521">
        <v>0</v>
      </c>
      <c r="G521">
        <v>1.8</v>
      </c>
      <c r="H521">
        <v>1025.3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0.1</v>
      </c>
      <c r="O521">
        <v>162.69999999999999</v>
      </c>
      <c r="P521">
        <v>-2.7</v>
      </c>
      <c r="Q521">
        <v>-2.1</v>
      </c>
      <c r="R521" s="54">
        <v>0.35555555555555601</v>
      </c>
      <c r="T521" s="93">
        <f t="shared" si="17"/>
        <v>-2.1</v>
      </c>
      <c r="U521" s="96">
        <f t="shared" si="16"/>
        <v>-3.6</v>
      </c>
      <c r="V521" s="92" t="str">
        <f t="shared" si="15"/>
        <v/>
      </c>
      <c r="W521" s="96" t="str">
        <f t="shared" si="18"/>
        <v/>
      </c>
      <c r="X521" s="93"/>
      <c r="Z521" s="5"/>
      <c r="AA521"/>
      <c r="AC521" s="375"/>
      <c r="AD521" s="54">
        <v>0.35555555555555601</v>
      </c>
      <c r="AL521" s="364">
        <v>-2.5</v>
      </c>
      <c r="AM521" s="5">
        <v>94</v>
      </c>
      <c r="AN521" s="5">
        <v>-3.4</v>
      </c>
      <c r="AO521" s="363">
        <v>-2.5</v>
      </c>
      <c r="AP521" s="5">
        <v>0</v>
      </c>
      <c r="AQ521" s="5">
        <v>0</v>
      </c>
      <c r="AR521" s="5">
        <v>1025.5999999999999</v>
      </c>
      <c r="AS521" s="5">
        <v>630</v>
      </c>
      <c r="AT521" s="5">
        <v>0</v>
      </c>
      <c r="AU521" s="5">
        <v>0</v>
      </c>
      <c r="AV521" s="5">
        <v>0</v>
      </c>
      <c r="AW521" s="5">
        <v>0</v>
      </c>
      <c r="AX521">
        <v>0.1</v>
      </c>
      <c r="AY521">
        <v>162.69999999999999</v>
      </c>
      <c r="AZ521">
        <v>-3.8</v>
      </c>
      <c r="BA521">
        <v>-3.2</v>
      </c>
      <c r="BB521" s="55">
        <v>0.35555555555555601</v>
      </c>
    </row>
    <row r="522" spans="2:54" x14ac:dyDescent="0.25">
      <c r="B522">
        <v>-2.6</v>
      </c>
      <c r="C522">
        <v>94</v>
      </c>
      <c r="D522">
        <v>-3.5</v>
      </c>
      <c r="E522">
        <v>-2.6</v>
      </c>
      <c r="F522">
        <v>0</v>
      </c>
      <c r="G522">
        <v>1.8</v>
      </c>
      <c r="H522">
        <v>1025.3</v>
      </c>
      <c r="I522">
        <v>0</v>
      </c>
      <c r="J522">
        <v>0</v>
      </c>
      <c r="K522">
        <v>0</v>
      </c>
      <c r="L522">
        <v>0</v>
      </c>
      <c r="M522">
        <v>0</v>
      </c>
      <c r="N522">
        <v>0.1</v>
      </c>
      <c r="O522">
        <v>162.69999999999999</v>
      </c>
      <c r="P522">
        <v>-2.7</v>
      </c>
      <c r="Q522">
        <v>-2.1</v>
      </c>
      <c r="R522" s="54">
        <v>0.35625000000000001</v>
      </c>
      <c r="T522" s="93">
        <f t="shared" si="17"/>
        <v>-2.1</v>
      </c>
      <c r="U522" s="96">
        <f t="shared" si="16"/>
        <v>-3.5</v>
      </c>
      <c r="V522" s="92" t="str">
        <f t="shared" si="15"/>
        <v/>
      </c>
      <c r="W522" s="96" t="str">
        <f t="shared" si="18"/>
        <v/>
      </c>
      <c r="X522" s="93"/>
      <c r="Z522" s="5"/>
      <c r="AA522"/>
      <c r="AC522" s="375"/>
      <c r="AD522" s="54">
        <v>0.35625000000000001</v>
      </c>
      <c r="AL522" s="364">
        <v>-2.6</v>
      </c>
      <c r="AM522" s="5">
        <v>94</v>
      </c>
      <c r="AN522" s="5">
        <v>-3.5</v>
      </c>
      <c r="AO522" s="363">
        <v>-2.6</v>
      </c>
      <c r="AP522" s="5">
        <v>0</v>
      </c>
      <c r="AQ522" s="5">
        <v>0</v>
      </c>
      <c r="AR522" s="5">
        <v>1025.4000000000001</v>
      </c>
      <c r="AS522" s="5">
        <v>680</v>
      </c>
      <c r="AT522" s="5">
        <v>0</v>
      </c>
      <c r="AU522" s="5">
        <v>0</v>
      </c>
      <c r="AV522" s="5">
        <v>0</v>
      </c>
      <c r="AW522" s="5">
        <v>0</v>
      </c>
      <c r="AX522">
        <v>0.1</v>
      </c>
      <c r="AY522">
        <v>162.69999999999999</v>
      </c>
      <c r="AZ522">
        <v>-3.8</v>
      </c>
      <c r="BA522">
        <v>-3.2</v>
      </c>
      <c r="BB522" s="55">
        <v>0.35625000000000001</v>
      </c>
    </row>
    <row r="523" spans="2:54" x14ac:dyDescent="0.25">
      <c r="B523">
        <v>-2.6</v>
      </c>
      <c r="C523">
        <v>94</v>
      </c>
      <c r="D523">
        <v>-3.5</v>
      </c>
      <c r="E523">
        <v>-2.6</v>
      </c>
      <c r="F523">
        <v>0</v>
      </c>
      <c r="G523">
        <v>1.8</v>
      </c>
      <c r="H523">
        <v>1025.3</v>
      </c>
      <c r="I523">
        <v>0</v>
      </c>
      <c r="J523">
        <v>0</v>
      </c>
      <c r="K523">
        <v>0</v>
      </c>
      <c r="L523">
        <v>0</v>
      </c>
      <c r="M523">
        <v>0</v>
      </c>
      <c r="N523">
        <v>0.1</v>
      </c>
      <c r="O523">
        <v>162.69999999999999</v>
      </c>
      <c r="P523">
        <v>-2.7</v>
      </c>
      <c r="Q523">
        <v>-2.1</v>
      </c>
      <c r="R523" s="54">
        <v>0.35694444444444401</v>
      </c>
      <c r="T523" s="93">
        <f t="shared" si="17"/>
        <v>-2.1</v>
      </c>
      <c r="U523" s="96">
        <f t="shared" si="16"/>
        <v>-3.5</v>
      </c>
      <c r="V523" s="92" t="str">
        <f t="shared" ref="V523:V586" si="19">IF($K523&gt;0,1,"")</f>
        <v/>
      </c>
      <c r="W523" s="96" t="str">
        <f t="shared" si="18"/>
        <v/>
      </c>
      <c r="X523" s="93"/>
      <c r="Z523" s="5"/>
      <c r="AA523"/>
      <c r="AC523" s="375"/>
      <c r="AD523" s="54">
        <v>0.35694444444444401</v>
      </c>
      <c r="AL523" s="364">
        <v>-2.6</v>
      </c>
      <c r="AM523" s="5">
        <v>94</v>
      </c>
      <c r="AN523" s="5">
        <v>-3.5</v>
      </c>
      <c r="AO523" s="363">
        <v>-2.6</v>
      </c>
      <c r="AP523" s="5">
        <v>0</v>
      </c>
      <c r="AQ523" s="5">
        <v>0</v>
      </c>
      <c r="AR523" s="5">
        <v>1025.5999999999999</v>
      </c>
      <c r="AS523" s="5">
        <v>730</v>
      </c>
      <c r="AT523" s="5">
        <v>0</v>
      </c>
      <c r="AU523" s="5">
        <v>0</v>
      </c>
      <c r="AV523" s="5">
        <v>0</v>
      </c>
      <c r="AW523" s="5">
        <v>0</v>
      </c>
      <c r="AX523">
        <v>0.1</v>
      </c>
      <c r="AY523">
        <v>162.69999999999999</v>
      </c>
      <c r="AZ523">
        <v>-3.8</v>
      </c>
      <c r="BA523">
        <v>-3.1</v>
      </c>
      <c r="BB523" s="55">
        <v>0.35694444444444401</v>
      </c>
    </row>
    <row r="524" spans="2:54" x14ac:dyDescent="0.25">
      <c r="B524">
        <v>-2.6</v>
      </c>
      <c r="C524">
        <v>94</v>
      </c>
      <c r="D524">
        <v>-3.5</v>
      </c>
      <c r="E524">
        <v>-2.6</v>
      </c>
      <c r="F524">
        <v>0</v>
      </c>
      <c r="G524">
        <v>1.8</v>
      </c>
      <c r="H524">
        <v>1025.3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0.1</v>
      </c>
      <c r="O524">
        <v>162.69999999999999</v>
      </c>
      <c r="P524">
        <v>-2.7</v>
      </c>
      <c r="Q524">
        <v>-2.1</v>
      </c>
      <c r="R524" s="54">
        <v>0.35763888888888901</v>
      </c>
      <c r="T524" s="93">
        <f t="shared" si="17"/>
        <v>-2.1</v>
      </c>
      <c r="U524" s="96">
        <f t="shared" si="16"/>
        <v>-3.5</v>
      </c>
      <c r="V524" s="92" t="str">
        <f t="shared" si="19"/>
        <v/>
      </c>
      <c r="W524" s="96" t="str">
        <f t="shared" si="18"/>
        <v/>
      </c>
      <c r="X524" s="93"/>
      <c r="Z524" s="5"/>
      <c r="AA524"/>
      <c r="AC524" s="375"/>
      <c r="AD524" s="54">
        <v>0.35763888888888901</v>
      </c>
      <c r="AL524" s="364">
        <v>-2.6</v>
      </c>
      <c r="AM524" s="5">
        <v>94</v>
      </c>
      <c r="AN524" s="5">
        <v>-3.5</v>
      </c>
      <c r="AO524" s="363">
        <v>-2.6</v>
      </c>
      <c r="AP524" s="5">
        <v>0</v>
      </c>
      <c r="AQ524" s="5">
        <v>0</v>
      </c>
      <c r="AR524" s="5">
        <v>1025.4000000000001</v>
      </c>
      <c r="AS524" s="5">
        <v>790</v>
      </c>
      <c r="AT524" s="5">
        <v>0</v>
      </c>
      <c r="AU524" s="5">
        <v>0</v>
      </c>
      <c r="AV524" s="5">
        <v>0</v>
      </c>
      <c r="AW524" s="5">
        <v>0</v>
      </c>
      <c r="AX524">
        <v>0.1</v>
      </c>
      <c r="AY524">
        <v>162.69999999999999</v>
      </c>
      <c r="AZ524">
        <v>-3.8</v>
      </c>
      <c r="BA524">
        <v>-3.1</v>
      </c>
      <c r="BB524" s="55">
        <v>0.35763888888888901</v>
      </c>
    </row>
    <row r="525" spans="2:54" x14ac:dyDescent="0.25">
      <c r="B525">
        <v>-2.5</v>
      </c>
      <c r="C525">
        <v>94</v>
      </c>
      <c r="D525">
        <v>-3.4</v>
      </c>
      <c r="E525">
        <v>-2.5</v>
      </c>
      <c r="F525">
        <v>0</v>
      </c>
      <c r="G525">
        <v>1.8</v>
      </c>
      <c r="H525">
        <v>1025.3</v>
      </c>
      <c r="I525">
        <v>0</v>
      </c>
      <c r="J525">
        <v>0</v>
      </c>
      <c r="K525">
        <v>0</v>
      </c>
      <c r="L525">
        <v>0</v>
      </c>
      <c r="M525">
        <v>0</v>
      </c>
      <c r="N525">
        <v>0.1</v>
      </c>
      <c r="O525">
        <v>162.69999999999999</v>
      </c>
      <c r="P525">
        <v>-2.7</v>
      </c>
      <c r="Q525">
        <v>-2.1</v>
      </c>
      <c r="R525" s="54">
        <v>0.358333333333333</v>
      </c>
      <c r="T525" s="93">
        <f t="shared" si="17"/>
        <v>-2.1</v>
      </c>
      <c r="U525" s="96">
        <f t="shared" si="16"/>
        <v>-3.6</v>
      </c>
      <c r="V525" s="92" t="str">
        <f t="shared" si="19"/>
        <v/>
      </c>
      <c r="W525" s="96" t="str">
        <f t="shared" si="18"/>
        <v/>
      </c>
      <c r="X525" s="93"/>
      <c r="Z525" s="5"/>
      <c r="AA525"/>
      <c r="AC525" s="375"/>
      <c r="AD525" s="54">
        <v>0.358333333333333</v>
      </c>
      <c r="AL525" s="364">
        <v>-2.5</v>
      </c>
      <c r="AM525" s="5">
        <v>94</v>
      </c>
      <c r="AN525" s="5">
        <v>-3.4</v>
      </c>
      <c r="AO525" s="363">
        <v>-2.5</v>
      </c>
      <c r="AP525" s="5">
        <v>2.5</v>
      </c>
      <c r="AQ525" s="5">
        <v>2.9</v>
      </c>
      <c r="AR525" s="5">
        <v>1025.5999999999999</v>
      </c>
      <c r="AS525" s="5">
        <v>840</v>
      </c>
      <c r="AT525" s="5">
        <v>0</v>
      </c>
      <c r="AU525" s="5">
        <v>0</v>
      </c>
      <c r="AV525" s="5">
        <v>0</v>
      </c>
      <c r="AW525" s="5">
        <v>0</v>
      </c>
      <c r="AX525">
        <v>0.1</v>
      </c>
      <c r="AY525">
        <v>162.69999999999999</v>
      </c>
      <c r="AZ525">
        <v>-3.8</v>
      </c>
      <c r="BA525">
        <v>-3</v>
      </c>
      <c r="BB525" s="55">
        <v>0.358333333333333</v>
      </c>
    </row>
    <row r="526" spans="2:54" x14ac:dyDescent="0.25">
      <c r="B526">
        <v>-2.5</v>
      </c>
      <c r="C526">
        <v>94</v>
      </c>
      <c r="D526">
        <v>-3.4</v>
      </c>
      <c r="E526">
        <v>-2.5</v>
      </c>
      <c r="F526">
        <v>0</v>
      </c>
      <c r="G526">
        <v>1.8</v>
      </c>
      <c r="H526">
        <v>1025.3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0.1</v>
      </c>
      <c r="O526">
        <v>162.69999999999999</v>
      </c>
      <c r="P526">
        <v>-2.7</v>
      </c>
      <c r="Q526">
        <v>-2.1</v>
      </c>
      <c r="R526" s="54">
        <v>0.359027777777778</v>
      </c>
      <c r="T526" s="93">
        <f t="shared" si="17"/>
        <v>-2.1</v>
      </c>
      <c r="U526" s="96">
        <f t="shared" ref="U526:U560" si="20">(T526-B526)-4</f>
        <v>-3.6</v>
      </c>
      <c r="V526" s="92" t="str">
        <f t="shared" si="19"/>
        <v/>
      </c>
      <c r="W526" s="96" t="str">
        <f t="shared" si="18"/>
        <v/>
      </c>
      <c r="X526" s="93"/>
      <c r="Z526" s="5"/>
      <c r="AA526"/>
      <c r="AC526" s="375"/>
      <c r="AD526" s="54">
        <v>0.359027777777778</v>
      </c>
      <c r="AL526" s="364">
        <v>-2.5</v>
      </c>
      <c r="AM526" s="5">
        <v>94</v>
      </c>
      <c r="AN526" s="5">
        <v>-3.4</v>
      </c>
      <c r="AO526" s="363">
        <v>-2.5</v>
      </c>
      <c r="AP526" s="5">
        <v>2.9</v>
      </c>
      <c r="AQ526" s="5">
        <v>2.9</v>
      </c>
      <c r="AR526" s="5">
        <v>1025.4000000000001</v>
      </c>
      <c r="AS526" s="5">
        <v>900</v>
      </c>
      <c r="AT526" s="5">
        <v>0</v>
      </c>
      <c r="AU526" s="5">
        <v>0</v>
      </c>
      <c r="AV526" s="5">
        <v>0</v>
      </c>
      <c r="AW526" s="5">
        <v>0</v>
      </c>
      <c r="AX526">
        <v>0.1</v>
      </c>
      <c r="AY526">
        <v>162.69999999999999</v>
      </c>
      <c r="AZ526">
        <v>-3.8</v>
      </c>
      <c r="BA526">
        <v>-2.9</v>
      </c>
      <c r="BB526" s="55">
        <v>0.359027777777778</v>
      </c>
    </row>
    <row r="527" spans="2:54" x14ac:dyDescent="0.25">
      <c r="B527">
        <v>-2.5</v>
      </c>
      <c r="C527">
        <v>94</v>
      </c>
      <c r="D527">
        <v>-3.4</v>
      </c>
      <c r="E527">
        <v>-2.5</v>
      </c>
      <c r="F527">
        <v>0</v>
      </c>
      <c r="G527">
        <v>1.8</v>
      </c>
      <c r="H527">
        <v>1025.3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0.1</v>
      </c>
      <c r="O527">
        <v>162.69999999999999</v>
      </c>
      <c r="P527">
        <v>-2.7</v>
      </c>
      <c r="Q527">
        <v>-2.1</v>
      </c>
      <c r="R527" s="54">
        <v>0.359722222222222</v>
      </c>
      <c r="T527" s="93">
        <f t="shared" si="17"/>
        <v>-2.1</v>
      </c>
      <c r="U527" s="96">
        <f t="shared" si="20"/>
        <v>-3.6</v>
      </c>
      <c r="V527" s="92" t="str">
        <f t="shared" si="19"/>
        <v/>
      </c>
      <c r="W527" s="96" t="str">
        <f t="shared" si="18"/>
        <v/>
      </c>
      <c r="X527" s="93"/>
      <c r="Z527" s="5"/>
      <c r="AA527"/>
      <c r="AC527" s="375"/>
      <c r="AD527" s="54">
        <v>0.359722222222222</v>
      </c>
      <c r="AL527" s="364">
        <v>-2.5</v>
      </c>
      <c r="AM527" s="5">
        <v>94</v>
      </c>
      <c r="AN527" s="5">
        <v>-3.4</v>
      </c>
      <c r="AO527" s="363">
        <v>-2.5</v>
      </c>
      <c r="AP527" s="5">
        <v>1.8</v>
      </c>
      <c r="AQ527" s="5">
        <v>2.2000000000000002</v>
      </c>
      <c r="AR527" s="5">
        <v>1025.5999999999999</v>
      </c>
      <c r="AS527" s="5">
        <v>960</v>
      </c>
      <c r="AT527" s="5">
        <v>0</v>
      </c>
      <c r="AU527" s="5">
        <v>0</v>
      </c>
      <c r="AV527" s="5">
        <v>0</v>
      </c>
      <c r="AW527" s="5">
        <v>0</v>
      </c>
      <c r="AX527">
        <v>0.1</v>
      </c>
      <c r="AY527">
        <v>162.69999999999999</v>
      </c>
      <c r="AZ527">
        <v>-3.8</v>
      </c>
      <c r="BA527">
        <v>-2.8</v>
      </c>
      <c r="BB527" s="55">
        <v>0.359722222222222</v>
      </c>
    </row>
    <row r="528" spans="2:54" x14ac:dyDescent="0.25">
      <c r="B528">
        <v>-2.5</v>
      </c>
      <c r="C528">
        <v>94</v>
      </c>
      <c r="D528">
        <v>-3.4</v>
      </c>
      <c r="E528">
        <v>-2.5</v>
      </c>
      <c r="F528">
        <v>0</v>
      </c>
      <c r="G528">
        <v>1.8</v>
      </c>
      <c r="H528">
        <v>1025.3</v>
      </c>
      <c r="I528">
        <v>0</v>
      </c>
      <c r="J528">
        <v>0</v>
      </c>
      <c r="K528">
        <v>0</v>
      </c>
      <c r="L528">
        <v>0</v>
      </c>
      <c r="M528">
        <v>0</v>
      </c>
      <c r="N528">
        <v>0.1</v>
      </c>
      <c r="O528">
        <v>162.69999999999999</v>
      </c>
      <c r="P528">
        <v>-2.7</v>
      </c>
      <c r="Q528">
        <v>-2.1</v>
      </c>
      <c r="R528" s="54">
        <v>0.360416666666667</v>
      </c>
      <c r="T528" s="93">
        <f t="shared" si="17"/>
        <v>-2.1</v>
      </c>
      <c r="U528" s="96">
        <f t="shared" si="20"/>
        <v>-3.6</v>
      </c>
      <c r="V528" s="92" t="str">
        <f t="shared" si="19"/>
        <v/>
      </c>
      <c r="W528" s="96" t="str">
        <f t="shared" si="18"/>
        <v/>
      </c>
      <c r="X528" s="93"/>
      <c r="Z528" s="5"/>
      <c r="AA528"/>
      <c r="AC528" s="375"/>
      <c r="AD528" s="54">
        <v>0.360416666666667</v>
      </c>
      <c r="AL528" s="364">
        <v>-2.5</v>
      </c>
      <c r="AM528" s="5">
        <v>94</v>
      </c>
      <c r="AN528" s="5">
        <v>-3.4</v>
      </c>
      <c r="AO528" s="363">
        <v>-2.5</v>
      </c>
      <c r="AP528" s="5">
        <v>0</v>
      </c>
      <c r="AQ528" s="5">
        <v>1.8</v>
      </c>
      <c r="AR528" s="5">
        <v>1025.7</v>
      </c>
      <c r="AS528" s="5">
        <v>1020</v>
      </c>
      <c r="AT528" s="5">
        <v>0</v>
      </c>
      <c r="AU528" s="5">
        <v>0</v>
      </c>
      <c r="AV528" s="5">
        <v>0</v>
      </c>
      <c r="AW528" s="5">
        <v>0</v>
      </c>
      <c r="AX528">
        <v>0.1</v>
      </c>
      <c r="AY528">
        <v>162.69999999999999</v>
      </c>
      <c r="AZ528">
        <v>-3.8</v>
      </c>
      <c r="BA528">
        <v>-2.7</v>
      </c>
      <c r="BB528" s="55">
        <v>0.360416666666667</v>
      </c>
    </row>
    <row r="529" spans="2:54" x14ac:dyDescent="0.25">
      <c r="B529">
        <v>-2.5</v>
      </c>
      <c r="C529">
        <v>94</v>
      </c>
      <c r="D529">
        <v>-3.4</v>
      </c>
      <c r="E529">
        <v>-2.5</v>
      </c>
      <c r="F529">
        <v>0</v>
      </c>
      <c r="G529">
        <v>1.8</v>
      </c>
      <c r="H529">
        <v>1025.3</v>
      </c>
      <c r="I529">
        <v>0</v>
      </c>
      <c r="J529">
        <v>0</v>
      </c>
      <c r="K529">
        <v>0</v>
      </c>
      <c r="L529">
        <v>0</v>
      </c>
      <c r="M529">
        <v>0</v>
      </c>
      <c r="N529">
        <v>0.1</v>
      </c>
      <c r="O529">
        <v>162.69999999999999</v>
      </c>
      <c r="P529">
        <v>-2.7</v>
      </c>
      <c r="Q529">
        <v>-2.1</v>
      </c>
      <c r="R529" s="54">
        <v>0.36111111111111099</v>
      </c>
      <c r="T529" s="93">
        <f t="shared" si="17"/>
        <v>-2.1</v>
      </c>
      <c r="U529" s="96">
        <f t="shared" si="20"/>
        <v>-3.6</v>
      </c>
      <c r="V529" s="92" t="str">
        <f t="shared" si="19"/>
        <v/>
      </c>
      <c r="W529" s="96" t="str">
        <f t="shared" si="18"/>
        <v/>
      </c>
      <c r="X529" s="93"/>
      <c r="Z529" s="5"/>
      <c r="AA529"/>
      <c r="AC529" s="375"/>
      <c r="AD529" s="54">
        <v>0.36111111111111099</v>
      </c>
      <c r="AL529" s="364">
        <v>-2.5</v>
      </c>
      <c r="AM529" s="5">
        <v>94</v>
      </c>
      <c r="AN529" s="5">
        <v>-3.4</v>
      </c>
      <c r="AO529" s="363">
        <v>-2.5</v>
      </c>
      <c r="AP529" s="5">
        <v>0</v>
      </c>
      <c r="AQ529" s="5">
        <v>0</v>
      </c>
      <c r="AR529" s="5">
        <v>1025.5999999999999</v>
      </c>
      <c r="AS529" s="5">
        <v>1070</v>
      </c>
      <c r="AT529" s="5">
        <v>0</v>
      </c>
      <c r="AU529" s="5">
        <v>0</v>
      </c>
      <c r="AV529" s="5">
        <v>0</v>
      </c>
      <c r="AW529" s="5">
        <v>0</v>
      </c>
      <c r="AX529">
        <v>0.1</v>
      </c>
      <c r="AY529">
        <v>162.69999999999999</v>
      </c>
      <c r="AZ529">
        <v>-3.8</v>
      </c>
      <c r="BA529">
        <v>-2.6</v>
      </c>
      <c r="BB529" s="55">
        <v>0.36111111111111099</v>
      </c>
    </row>
    <row r="530" spans="2:54" x14ac:dyDescent="0.25">
      <c r="B530">
        <v>-2.5</v>
      </c>
      <c r="C530">
        <v>94</v>
      </c>
      <c r="D530">
        <v>-3.4</v>
      </c>
      <c r="E530">
        <v>-2.5</v>
      </c>
      <c r="F530">
        <v>0</v>
      </c>
      <c r="G530">
        <v>1.8</v>
      </c>
      <c r="H530">
        <v>1025.3</v>
      </c>
      <c r="I530">
        <v>0</v>
      </c>
      <c r="J530">
        <v>0</v>
      </c>
      <c r="K530">
        <v>0</v>
      </c>
      <c r="L530">
        <v>0</v>
      </c>
      <c r="M530">
        <v>0</v>
      </c>
      <c r="N530">
        <v>0.1</v>
      </c>
      <c r="O530">
        <v>162.69999999999999</v>
      </c>
      <c r="P530">
        <v>-2.7</v>
      </c>
      <c r="Q530">
        <v>-2.1</v>
      </c>
      <c r="R530" s="54">
        <v>0.36180555555555599</v>
      </c>
      <c r="T530" s="93">
        <f t="shared" si="17"/>
        <v>-2.1</v>
      </c>
      <c r="U530" s="96">
        <f t="shared" si="20"/>
        <v>-3.6</v>
      </c>
      <c r="V530" s="92" t="str">
        <f t="shared" si="19"/>
        <v/>
      </c>
      <c r="W530" s="96" t="str">
        <f t="shared" si="18"/>
        <v/>
      </c>
      <c r="X530" s="93"/>
      <c r="Z530" s="5"/>
      <c r="AA530"/>
      <c r="AC530" s="375"/>
      <c r="AD530" s="54">
        <v>0.36180555555555599</v>
      </c>
      <c r="AL530" s="364">
        <v>-2.5</v>
      </c>
      <c r="AM530" s="5">
        <v>94</v>
      </c>
      <c r="AN530" s="5">
        <v>-3.4</v>
      </c>
      <c r="AO530" s="363">
        <v>-2.5</v>
      </c>
      <c r="AP530" s="5">
        <v>0</v>
      </c>
      <c r="AQ530" s="5">
        <v>2.2000000000000002</v>
      </c>
      <c r="AR530" s="5">
        <v>1025.8</v>
      </c>
      <c r="AS530" s="5">
        <v>1140</v>
      </c>
      <c r="AT530" s="5">
        <v>0</v>
      </c>
      <c r="AU530" s="5">
        <v>0</v>
      </c>
      <c r="AV530" s="5">
        <v>0</v>
      </c>
      <c r="AW530" s="5">
        <v>0</v>
      </c>
      <c r="AX530">
        <v>0.1</v>
      </c>
      <c r="AY530">
        <v>162.69999999999999</v>
      </c>
      <c r="AZ530">
        <v>-3.8</v>
      </c>
      <c r="BA530">
        <v>-2.5</v>
      </c>
      <c r="BB530" s="55">
        <v>0.36180555555555599</v>
      </c>
    </row>
    <row r="531" spans="2:54" x14ac:dyDescent="0.25">
      <c r="B531">
        <v>-2.4</v>
      </c>
      <c r="C531">
        <v>94</v>
      </c>
      <c r="D531">
        <v>-3.3</v>
      </c>
      <c r="E531">
        <v>-2.4</v>
      </c>
      <c r="F531">
        <v>0</v>
      </c>
      <c r="G531">
        <v>1.8</v>
      </c>
      <c r="H531">
        <v>1025.3</v>
      </c>
      <c r="I531">
        <v>0</v>
      </c>
      <c r="J531">
        <v>0</v>
      </c>
      <c r="K531">
        <v>0</v>
      </c>
      <c r="L531">
        <v>0</v>
      </c>
      <c r="M531">
        <v>0</v>
      </c>
      <c r="N531">
        <v>0.1</v>
      </c>
      <c r="O531">
        <v>162.69999999999999</v>
      </c>
      <c r="P531">
        <v>-2.7</v>
      </c>
      <c r="Q531">
        <v>-2.1</v>
      </c>
      <c r="R531" s="54">
        <v>0.36249999999999999</v>
      </c>
      <c r="T531" s="93">
        <f t="shared" si="17"/>
        <v>-2.1</v>
      </c>
      <c r="U531" s="96">
        <f t="shared" si="20"/>
        <v>-3.7</v>
      </c>
      <c r="V531" s="92" t="str">
        <f t="shared" si="19"/>
        <v/>
      </c>
      <c r="W531" s="96" t="str">
        <f t="shared" si="18"/>
        <v/>
      </c>
      <c r="X531" s="93"/>
      <c r="Z531" s="5"/>
      <c r="AA531"/>
      <c r="AC531" s="375"/>
      <c r="AD531" s="54">
        <v>0.36249999999999999</v>
      </c>
      <c r="AL531" s="364">
        <v>-2.4</v>
      </c>
      <c r="AM531" s="5">
        <v>94</v>
      </c>
      <c r="AN531" s="5">
        <v>-3.3</v>
      </c>
      <c r="AO531" s="363">
        <v>-2.4</v>
      </c>
      <c r="AP531" s="5">
        <v>1.8</v>
      </c>
      <c r="AQ531" s="5">
        <v>3.6</v>
      </c>
      <c r="AR531" s="5">
        <v>1025.9000000000001</v>
      </c>
      <c r="AS531" s="5">
        <v>1200</v>
      </c>
      <c r="AT531" s="5">
        <v>0</v>
      </c>
      <c r="AU531" s="5">
        <v>0</v>
      </c>
      <c r="AV531" s="5">
        <v>0</v>
      </c>
      <c r="AW531" s="5">
        <v>0</v>
      </c>
      <c r="AX531">
        <v>0.1</v>
      </c>
      <c r="AY531">
        <v>162.69999999999999</v>
      </c>
      <c r="AZ531">
        <v>-3.7</v>
      </c>
      <c r="BA531">
        <v>-2.4</v>
      </c>
      <c r="BB531" s="55">
        <v>0.36249999999999999</v>
      </c>
    </row>
    <row r="532" spans="2:54" x14ac:dyDescent="0.25">
      <c r="B532">
        <v>-2.4</v>
      </c>
      <c r="C532">
        <v>94</v>
      </c>
      <c r="D532">
        <v>-3.3</v>
      </c>
      <c r="E532">
        <v>-2.4</v>
      </c>
      <c r="F532">
        <v>0</v>
      </c>
      <c r="G532">
        <v>1.8</v>
      </c>
      <c r="H532">
        <v>1025.3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0.1</v>
      </c>
      <c r="O532">
        <v>162.69999999999999</v>
      </c>
      <c r="P532">
        <v>-2.7</v>
      </c>
      <c r="Q532">
        <v>-2.1</v>
      </c>
      <c r="R532" s="54">
        <v>0.36319444444444399</v>
      </c>
      <c r="T532" s="93">
        <f t="shared" si="17"/>
        <v>-2.1</v>
      </c>
      <c r="U532" s="96">
        <f t="shared" si="20"/>
        <v>-3.7</v>
      </c>
      <c r="V532" s="92" t="str">
        <f t="shared" si="19"/>
        <v/>
      </c>
      <c r="W532" s="96" t="str">
        <f t="shared" si="18"/>
        <v/>
      </c>
      <c r="X532" s="93"/>
      <c r="Z532" s="5"/>
      <c r="AA532"/>
      <c r="AC532" s="375"/>
      <c r="AD532" s="54">
        <v>0.36319444444444399</v>
      </c>
      <c r="AL532" s="364">
        <v>-2.4</v>
      </c>
      <c r="AM532" s="5">
        <v>94</v>
      </c>
      <c r="AN532" s="5">
        <v>-3.3</v>
      </c>
      <c r="AO532" s="363">
        <v>-2.4</v>
      </c>
      <c r="AP532" s="5">
        <v>3.6</v>
      </c>
      <c r="AQ532" s="5">
        <v>4</v>
      </c>
      <c r="AR532" s="5">
        <v>1025.5999999999999</v>
      </c>
      <c r="AS532" s="5">
        <v>1260</v>
      </c>
      <c r="AT532" s="5">
        <v>0</v>
      </c>
      <c r="AU532" s="5">
        <v>0</v>
      </c>
      <c r="AV532" s="5">
        <v>0</v>
      </c>
      <c r="AW532" s="5">
        <v>0</v>
      </c>
      <c r="AX532">
        <v>0.1</v>
      </c>
      <c r="AY532">
        <v>162.69999999999999</v>
      </c>
      <c r="AZ532">
        <v>-3.7</v>
      </c>
      <c r="BA532">
        <v>-2.2000000000000002</v>
      </c>
      <c r="BB532" s="55">
        <v>0.36319444444444399</v>
      </c>
    </row>
    <row r="533" spans="2:54" x14ac:dyDescent="0.25">
      <c r="B533">
        <v>-2.4</v>
      </c>
      <c r="C533">
        <v>94</v>
      </c>
      <c r="D533">
        <v>-3.3</v>
      </c>
      <c r="E533">
        <v>-2.4</v>
      </c>
      <c r="F533">
        <v>0</v>
      </c>
      <c r="G533">
        <v>1.8</v>
      </c>
      <c r="H533">
        <v>1025.3</v>
      </c>
      <c r="I533">
        <v>0</v>
      </c>
      <c r="J533">
        <v>0</v>
      </c>
      <c r="K533">
        <v>0</v>
      </c>
      <c r="L533">
        <v>0</v>
      </c>
      <c r="M533">
        <v>0</v>
      </c>
      <c r="N533">
        <v>0.1</v>
      </c>
      <c r="O533">
        <v>162.69999999999999</v>
      </c>
      <c r="P533">
        <v>-2.7</v>
      </c>
      <c r="Q533">
        <v>-2.1</v>
      </c>
      <c r="R533" s="54">
        <v>0.36388888888888898</v>
      </c>
      <c r="T533" s="93">
        <f t="shared" si="17"/>
        <v>-2.1</v>
      </c>
      <c r="U533" s="96">
        <f t="shared" si="20"/>
        <v>-3.7</v>
      </c>
      <c r="V533" s="92" t="str">
        <f t="shared" si="19"/>
        <v/>
      </c>
      <c r="W533" s="96" t="str">
        <f t="shared" si="18"/>
        <v/>
      </c>
      <c r="X533" s="93"/>
      <c r="Z533" s="5"/>
      <c r="AA533"/>
      <c r="AC533" s="375"/>
      <c r="AD533" s="54">
        <v>0.36388888888888898</v>
      </c>
      <c r="AL533" s="364">
        <v>-2.4</v>
      </c>
      <c r="AM533" s="5">
        <v>94</v>
      </c>
      <c r="AN533" s="5">
        <v>-3.3</v>
      </c>
      <c r="AO533" s="363">
        <v>-2.4</v>
      </c>
      <c r="AP533" s="5">
        <v>2.5</v>
      </c>
      <c r="AQ533" s="5">
        <v>3.6</v>
      </c>
      <c r="AR533" s="5">
        <v>1025.8</v>
      </c>
      <c r="AS533" s="5">
        <v>1320</v>
      </c>
      <c r="AT533" s="5">
        <v>0</v>
      </c>
      <c r="AU533" s="5">
        <v>0</v>
      </c>
      <c r="AV533" s="5">
        <v>0</v>
      </c>
      <c r="AW533" s="5">
        <v>0</v>
      </c>
      <c r="AX533">
        <v>0.1</v>
      </c>
      <c r="AY533">
        <v>162.69999999999999</v>
      </c>
      <c r="AZ533">
        <v>-3.7</v>
      </c>
      <c r="BA533">
        <v>-2.1</v>
      </c>
      <c r="BB533" s="55">
        <v>0.36388888888888898</v>
      </c>
    </row>
    <row r="534" spans="2:54" x14ac:dyDescent="0.25">
      <c r="B534">
        <v>-2.4</v>
      </c>
      <c r="C534">
        <v>94</v>
      </c>
      <c r="D534">
        <v>-3.3</v>
      </c>
      <c r="E534">
        <v>-2.4</v>
      </c>
      <c r="F534">
        <v>0</v>
      </c>
      <c r="G534">
        <v>1.8</v>
      </c>
      <c r="H534">
        <v>1025.3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0.1</v>
      </c>
      <c r="O534">
        <v>162.69999999999999</v>
      </c>
      <c r="P534">
        <v>-2.7</v>
      </c>
      <c r="Q534">
        <v>-2.1</v>
      </c>
      <c r="R534" s="54">
        <v>0.36458333333333298</v>
      </c>
      <c r="T534" s="93">
        <f t="shared" si="17"/>
        <v>-2.1</v>
      </c>
      <c r="U534" s="96">
        <f t="shared" si="20"/>
        <v>-3.7</v>
      </c>
      <c r="V534" s="92" t="str">
        <f t="shared" si="19"/>
        <v/>
      </c>
      <c r="W534" s="96" t="str">
        <f t="shared" si="18"/>
        <v/>
      </c>
      <c r="X534" s="93"/>
      <c r="Z534" s="5"/>
      <c r="AA534"/>
      <c r="AC534" s="375"/>
      <c r="AD534" s="54">
        <v>0.36458333333333298</v>
      </c>
      <c r="AL534" s="364">
        <v>-2.4</v>
      </c>
      <c r="AM534" s="5">
        <v>94</v>
      </c>
      <c r="AN534" s="5">
        <v>-3.3</v>
      </c>
      <c r="AO534" s="363">
        <v>-2.4</v>
      </c>
      <c r="AP534" s="5">
        <v>1.8</v>
      </c>
      <c r="AQ534" s="5">
        <v>2.5</v>
      </c>
      <c r="AR534" s="5">
        <v>1025.9000000000001</v>
      </c>
      <c r="AS534" s="5">
        <v>1450</v>
      </c>
      <c r="AT534" s="5">
        <v>0</v>
      </c>
      <c r="AU534" s="5">
        <v>0</v>
      </c>
      <c r="AV534" s="5">
        <v>0</v>
      </c>
      <c r="AW534" s="5">
        <v>0</v>
      </c>
      <c r="AX534">
        <v>0.1</v>
      </c>
      <c r="AY534">
        <v>162.69999999999999</v>
      </c>
      <c r="AZ534">
        <v>-3.7</v>
      </c>
      <c r="BA534">
        <v>-2</v>
      </c>
      <c r="BB534" s="55">
        <v>0.36458333333333298</v>
      </c>
    </row>
    <row r="535" spans="2:54" x14ac:dyDescent="0.25">
      <c r="B535">
        <v>-2.4</v>
      </c>
      <c r="C535">
        <v>94</v>
      </c>
      <c r="D535">
        <v>-3.3</v>
      </c>
      <c r="E535">
        <v>-2.4</v>
      </c>
      <c r="F535">
        <v>0</v>
      </c>
      <c r="G535">
        <v>1.8</v>
      </c>
      <c r="H535">
        <v>1025.3</v>
      </c>
      <c r="I535">
        <v>0</v>
      </c>
      <c r="J535">
        <v>0</v>
      </c>
      <c r="K535">
        <v>0</v>
      </c>
      <c r="L535">
        <v>0</v>
      </c>
      <c r="M535">
        <v>0</v>
      </c>
      <c r="N535">
        <v>0.1</v>
      </c>
      <c r="O535">
        <v>162.69999999999999</v>
      </c>
      <c r="P535">
        <v>-2.7</v>
      </c>
      <c r="Q535">
        <v>-2.1</v>
      </c>
      <c r="R535" s="54">
        <v>0.36527777777777798</v>
      </c>
      <c r="T535" s="93">
        <f t="shared" si="17"/>
        <v>-2.1</v>
      </c>
      <c r="U535" s="96">
        <f t="shared" si="20"/>
        <v>-3.7</v>
      </c>
      <c r="V535" s="92" t="str">
        <f t="shared" si="19"/>
        <v/>
      </c>
      <c r="W535" s="96" t="str">
        <f t="shared" si="18"/>
        <v/>
      </c>
      <c r="X535" s="93"/>
      <c r="Z535" s="5"/>
      <c r="AA535"/>
      <c r="AC535" s="375"/>
      <c r="AD535" s="54">
        <v>0.36527777777777798</v>
      </c>
      <c r="AL535" s="364">
        <v>-2.4</v>
      </c>
      <c r="AM535" s="5">
        <v>94</v>
      </c>
      <c r="AN535" s="5">
        <v>-3.3</v>
      </c>
      <c r="AO535" s="363">
        <v>-2.4</v>
      </c>
      <c r="AP535" s="5">
        <v>0</v>
      </c>
      <c r="AQ535" s="5">
        <v>2.9</v>
      </c>
      <c r="AR535" s="5">
        <v>1025.9000000000001</v>
      </c>
      <c r="AS535" s="5">
        <v>1620</v>
      </c>
      <c r="AT535" s="5">
        <v>0</v>
      </c>
      <c r="AU535" s="5">
        <v>0</v>
      </c>
      <c r="AV535" s="5">
        <v>0</v>
      </c>
      <c r="AW535" s="5">
        <v>0</v>
      </c>
      <c r="AX535">
        <v>0.1</v>
      </c>
      <c r="AY535">
        <v>162.69999999999999</v>
      </c>
      <c r="AZ535">
        <v>-3.6</v>
      </c>
      <c r="BA535">
        <v>-1.8</v>
      </c>
      <c r="BB535" s="55">
        <v>0.36527777777777798</v>
      </c>
    </row>
    <row r="536" spans="2:54" x14ac:dyDescent="0.25">
      <c r="B536">
        <v>-2.2999999999999998</v>
      </c>
      <c r="C536">
        <v>94</v>
      </c>
      <c r="D536">
        <v>-3.2</v>
      </c>
      <c r="E536">
        <v>-2.2999999999999998</v>
      </c>
      <c r="F536">
        <v>0</v>
      </c>
      <c r="G536">
        <v>1.8</v>
      </c>
      <c r="H536">
        <v>1025.3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0.1</v>
      </c>
      <c r="O536">
        <v>162.69999999999999</v>
      </c>
      <c r="P536">
        <v>-2.7</v>
      </c>
      <c r="Q536">
        <v>-2.1</v>
      </c>
      <c r="R536" s="54">
        <v>0.36597222222222198</v>
      </c>
      <c r="T536" s="93">
        <f t="shared" si="17"/>
        <v>-2.1</v>
      </c>
      <c r="U536" s="96">
        <f t="shared" si="20"/>
        <v>-3.8000000000000003</v>
      </c>
      <c r="V536" s="92" t="str">
        <f t="shared" si="19"/>
        <v/>
      </c>
      <c r="W536" s="96" t="str">
        <f t="shared" si="18"/>
        <v/>
      </c>
      <c r="X536" s="93"/>
      <c r="Z536" s="5"/>
      <c r="AA536"/>
      <c r="AC536" s="375"/>
      <c r="AD536" s="54">
        <v>0.36597222222222198</v>
      </c>
      <c r="AL536" s="364">
        <v>-2.2999999999999998</v>
      </c>
      <c r="AM536" s="5">
        <v>94</v>
      </c>
      <c r="AN536" s="5">
        <v>-3.2</v>
      </c>
      <c r="AO536" s="363">
        <v>-2.2999999999999998</v>
      </c>
      <c r="AP536" s="5">
        <v>2.9</v>
      </c>
      <c r="AQ536" s="5">
        <v>4</v>
      </c>
      <c r="AR536" s="5">
        <v>1026.0999999999999</v>
      </c>
      <c r="AS536" s="5">
        <v>1810</v>
      </c>
      <c r="AT536" s="5">
        <v>0</v>
      </c>
      <c r="AU536" s="5">
        <v>0</v>
      </c>
      <c r="AV536" s="5">
        <v>0</v>
      </c>
      <c r="AW536" s="5">
        <v>0</v>
      </c>
      <c r="AX536">
        <v>0.1</v>
      </c>
      <c r="AY536">
        <v>162.69999999999999</v>
      </c>
      <c r="AZ536">
        <v>-3.6</v>
      </c>
      <c r="BA536">
        <v>-1.8</v>
      </c>
      <c r="BB536" s="55">
        <v>0.36597222222222198</v>
      </c>
    </row>
    <row r="537" spans="2:54" x14ac:dyDescent="0.25">
      <c r="B537">
        <v>-2.2999999999999998</v>
      </c>
      <c r="C537">
        <v>94</v>
      </c>
      <c r="D537">
        <v>-3.2</v>
      </c>
      <c r="E537">
        <v>-2.2999999999999998</v>
      </c>
      <c r="F537">
        <v>0</v>
      </c>
      <c r="G537">
        <v>1.8</v>
      </c>
      <c r="H537">
        <v>1025.3</v>
      </c>
      <c r="I537">
        <v>0</v>
      </c>
      <c r="J537">
        <v>0</v>
      </c>
      <c r="K537">
        <v>0</v>
      </c>
      <c r="L537">
        <v>0</v>
      </c>
      <c r="M537">
        <v>0</v>
      </c>
      <c r="N537">
        <v>0.1</v>
      </c>
      <c r="O537">
        <v>162.69999999999999</v>
      </c>
      <c r="P537">
        <v>-2.7</v>
      </c>
      <c r="Q537">
        <v>-2.1</v>
      </c>
      <c r="R537" s="54">
        <v>0.36666666666666697</v>
      </c>
      <c r="T537" s="93">
        <f t="shared" si="17"/>
        <v>-2.1</v>
      </c>
      <c r="U537" s="96">
        <f t="shared" si="20"/>
        <v>-3.8000000000000003</v>
      </c>
      <c r="V537" s="92" t="str">
        <f t="shared" si="19"/>
        <v/>
      </c>
      <c r="W537" s="96" t="str">
        <f t="shared" si="18"/>
        <v/>
      </c>
      <c r="X537" s="93"/>
      <c r="Z537" s="5"/>
      <c r="AA537"/>
      <c r="AC537" s="375"/>
      <c r="AD537" s="54">
        <v>0.36666666666666697</v>
      </c>
      <c r="AL537" s="364">
        <v>-2.2999999999999998</v>
      </c>
      <c r="AM537" s="5">
        <v>94</v>
      </c>
      <c r="AN537" s="5">
        <v>-3.2</v>
      </c>
      <c r="AO537" s="363">
        <v>-2.2999999999999998</v>
      </c>
      <c r="AP537" s="5">
        <v>1.8</v>
      </c>
      <c r="AQ537" s="5">
        <v>2.5</v>
      </c>
      <c r="AR537" s="5">
        <v>1025.8</v>
      </c>
      <c r="AS537" s="5">
        <v>1950</v>
      </c>
      <c r="AT537" s="5">
        <v>0</v>
      </c>
      <c r="AU537" s="5">
        <v>0</v>
      </c>
      <c r="AV537" s="5">
        <v>0</v>
      </c>
      <c r="AW537" s="5">
        <v>0</v>
      </c>
      <c r="AX537">
        <v>0.1</v>
      </c>
      <c r="AY537">
        <v>162.69999999999999</v>
      </c>
      <c r="AZ537">
        <v>-3.6</v>
      </c>
      <c r="BA537">
        <v>-1.6</v>
      </c>
      <c r="BB537" s="55">
        <v>0.36666666666666697</v>
      </c>
    </row>
    <row r="538" spans="2:54" x14ac:dyDescent="0.25">
      <c r="B538">
        <v>-2.2999999999999998</v>
      </c>
      <c r="C538">
        <v>94</v>
      </c>
      <c r="D538">
        <v>-3.2</v>
      </c>
      <c r="E538">
        <v>-2.2999999999999998</v>
      </c>
      <c r="F538">
        <v>0</v>
      </c>
      <c r="G538">
        <v>1.8</v>
      </c>
      <c r="H538">
        <v>1025.3</v>
      </c>
      <c r="I538">
        <v>0</v>
      </c>
      <c r="J538">
        <v>0</v>
      </c>
      <c r="K538">
        <v>0</v>
      </c>
      <c r="L538">
        <v>0</v>
      </c>
      <c r="M538">
        <v>0</v>
      </c>
      <c r="N538">
        <v>0.1</v>
      </c>
      <c r="O538">
        <v>162.69999999999999</v>
      </c>
      <c r="P538">
        <v>-2.7</v>
      </c>
      <c r="Q538">
        <v>-2.1</v>
      </c>
      <c r="R538" s="54">
        <v>0.36736111111111103</v>
      </c>
      <c r="T538" s="93">
        <f t="shared" si="17"/>
        <v>-2.1</v>
      </c>
      <c r="U538" s="96">
        <f t="shared" si="20"/>
        <v>-3.8000000000000003</v>
      </c>
      <c r="V538" s="92" t="str">
        <f t="shared" si="19"/>
        <v/>
      </c>
      <c r="W538" s="96" t="str">
        <f t="shared" si="18"/>
        <v/>
      </c>
      <c r="X538" s="93"/>
      <c r="Z538" s="5"/>
      <c r="AA538"/>
      <c r="AC538" s="375"/>
      <c r="AD538" s="54">
        <v>0.36736111111111103</v>
      </c>
      <c r="AL538" s="364">
        <v>-2.2999999999999998</v>
      </c>
      <c r="AM538" s="5">
        <v>94</v>
      </c>
      <c r="AN538" s="5">
        <v>-3.2</v>
      </c>
      <c r="AO538" s="363">
        <v>-2.2999999999999998</v>
      </c>
      <c r="AP538" s="5">
        <v>0</v>
      </c>
      <c r="AQ538" s="5">
        <v>0</v>
      </c>
      <c r="AR538" s="5">
        <v>1025.9000000000001</v>
      </c>
      <c r="AS538" s="5">
        <v>2060</v>
      </c>
      <c r="AT538" s="5">
        <v>0</v>
      </c>
      <c r="AU538" s="5">
        <v>0</v>
      </c>
      <c r="AV538" s="5">
        <v>0</v>
      </c>
      <c r="AW538" s="5">
        <v>0</v>
      </c>
      <c r="AX538">
        <v>0.1</v>
      </c>
      <c r="AY538">
        <v>162.69999999999999</v>
      </c>
      <c r="AZ538">
        <v>-3.5</v>
      </c>
      <c r="BA538">
        <v>-1.5</v>
      </c>
      <c r="BB538" s="55">
        <v>0.36736111111111103</v>
      </c>
    </row>
    <row r="539" spans="2:54" x14ac:dyDescent="0.25">
      <c r="B539">
        <v>-2.2999999999999998</v>
      </c>
      <c r="C539">
        <v>93</v>
      </c>
      <c r="D539">
        <v>-3.3</v>
      </c>
      <c r="E539">
        <v>-2.2999999999999998</v>
      </c>
      <c r="F539">
        <v>0</v>
      </c>
      <c r="G539">
        <v>1.8</v>
      </c>
      <c r="H539">
        <v>1025.3</v>
      </c>
      <c r="I539">
        <v>0</v>
      </c>
      <c r="J539">
        <v>0</v>
      </c>
      <c r="K539">
        <v>0</v>
      </c>
      <c r="L539">
        <v>0</v>
      </c>
      <c r="M539">
        <v>0</v>
      </c>
      <c r="N539">
        <v>0.1</v>
      </c>
      <c r="O539">
        <v>162.69999999999999</v>
      </c>
      <c r="P539">
        <v>-2.7</v>
      </c>
      <c r="Q539">
        <v>-2.1</v>
      </c>
      <c r="R539" s="54">
        <v>0.36805555555555602</v>
      </c>
      <c r="T539" s="93">
        <f t="shared" si="17"/>
        <v>-2.1</v>
      </c>
      <c r="U539" s="96">
        <f t="shared" si="20"/>
        <v>-3.8000000000000003</v>
      </c>
      <c r="V539" s="92" t="str">
        <f t="shared" si="19"/>
        <v/>
      </c>
      <c r="W539" s="96" t="str">
        <f t="shared" si="18"/>
        <v/>
      </c>
      <c r="X539" s="93"/>
      <c r="Z539" s="5"/>
      <c r="AA539"/>
      <c r="AC539" s="375"/>
      <c r="AD539" s="54">
        <v>0.36805555555555602</v>
      </c>
      <c r="AL539" s="364">
        <v>-2.2999999999999998</v>
      </c>
      <c r="AM539" s="5">
        <v>93</v>
      </c>
      <c r="AN539" s="5">
        <v>-3.3</v>
      </c>
      <c r="AO539" s="363">
        <v>-2.2999999999999998</v>
      </c>
      <c r="AP539" s="5">
        <v>1.8</v>
      </c>
      <c r="AQ539" s="5">
        <v>3.2</v>
      </c>
      <c r="AR539" s="5">
        <v>1025.8</v>
      </c>
      <c r="AS539" s="5">
        <v>2180</v>
      </c>
      <c r="AT539" s="5">
        <v>0</v>
      </c>
      <c r="AU539" s="5">
        <v>0</v>
      </c>
      <c r="AV539" s="5">
        <v>0</v>
      </c>
      <c r="AW539" s="5">
        <v>0</v>
      </c>
      <c r="AX539">
        <v>0.1</v>
      </c>
      <c r="AY539">
        <v>162.69999999999999</v>
      </c>
      <c r="AZ539">
        <v>-3.5</v>
      </c>
      <c r="BA539">
        <v>-1.3</v>
      </c>
      <c r="BB539" s="55">
        <v>0.36805555555555602</v>
      </c>
    </row>
    <row r="540" spans="2:54" x14ac:dyDescent="0.25">
      <c r="B540">
        <v>-2.2000000000000002</v>
      </c>
      <c r="C540">
        <v>93</v>
      </c>
      <c r="D540">
        <v>-3.2</v>
      </c>
      <c r="E540">
        <v>-2.2000000000000002</v>
      </c>
      <c r="F540">
        <v>0</v>
      </c>
      <c r="G540">
        <v>1.8</v>
      </c>
      <c r="H540">
        <v>1025.3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0.1</v>
      </c>
      <c r="O540">
        <v>162.69999999999999</v>
      </c>
      <c r="P540">
        <v>-2.7</v>
      </c>
      <c r="Q540">
        <v>-2.1</v>
      </c>
      <c r="R540" s="54">
        <v>0.36875000000000002</v>
      </c>
      <c r="T540" s="93">
        <f t="shared" si="17"/>
        <v>-2.1</v>
      </c>
      <c r="U540" s="96">
        <f t="shared" si="20"/>
        <v>-3.9</v>
      </c>
      <c r="V540" s="92" t="str">
        <f t="shared" si="19"/>
        <v/>
      </c>
      <c r="W540" s="96" t="str">
        <f t="shared" si="18"/>
        <v/>
      </c>
      <c r="X540" s="93"/>
      <c r="Z540" s="5"/>
      <c r="AA540"/>
      <c r="AC540" s="375"/>
      <c r="AD540" s="54">
        <v>0.36875000000000002</v>
      </c>
      <c r="AL540" s="364">
        <v>-2.2000000000000002</v>
      </c>
      <c r="AM540" s="5">
        <v>93</v>
      </c>
      <c r="AN540" s="5">
        <v>-3.2</v>
      </c>
      <c r="AO540" s="363">
        <v>-2.2000000000000002</v>
      </c>
      <c r="AP540" s="5">
        <v>2.5</v>
      </c>
      <c r="AQ540" s="5">
        <v>2.9</v>
      </c>
      <c r="AR540" s="5">
        <v>1025.9000000000001</v>
      </c>
      <c r="AS540" s="5">
        <v>2280</v>
      </c>
      <c r="AT540" s="5">
        <v>0</v>
      </c>
      <c r="AU540" s="5">
        <v>0</v>
      </c>
      <c r="AV540" s="5">
        <v>0</v>
      </c>
      <c r="AW540" s="5">
        <v>0</v>
      </c>
      <c r="AX540">
        <v>0.1</v>
      </c>
      <c r="AY540">
        <v>162.69999999999999</v>
      </c>
      <c r="AZ540">
        <v>-3.4</v>
      </c>
      <c r="BA540">
        <v>-1.2</v>
      </c>
      <c r="BB540" s="55">
        <v>0.36875000000000002</v>
      </c>
    </row>
    <row r="541" spans="2:54" x14ac:dyDescent="0.25">
      <c r="B541">
        <v>-2.2000000000000002</v>
      </c>
      <c r="C541">
        <v>93</v>
      </c>
      <c r="D541">
        <v>-3.2</v>
      </c>
      <c r="E541">
        <v>-2.2000000000000002</v>
      </c>
      <c r="F541">
        <v>0</v>
      </c>
      <c r="G541">
        <v>1.8</v>
      </c>
      <c r="H541">
        <v>1025.3</v>
      </c>
      <c r="I541">
        <v>0</v>
      </c>
      <c r="J541">
        <v>0</v>
      </c>
      <c r="K541">
        <v>0</v>
      </c>
      <c r="L541">
        <v>0</v>
      </c>
      <c r="M541">
        <v>0</v>
      </c>
      <c r="N541">
        <v>0.1</v>
      </c>
      <c r="O541">
        <v>162.69999999999999</v>
      </c>
      <c r="P541">
        <v>-2.7</v>
      </c>
      <c r="Q541">
        <v>-2.1</v>
      </c>
      <c r="R541" s="54">
        <v>0.36944444444444402</v>
      </c>
      <c r="T541" s="93">
        <f t="shared" si="17"/>
        <v>-2.1</v>
      </c>
      <c r="U541" s="96">
        <f t="shared" si="20"/>
        <v>-3.9</v>
      </c>
      <c r="V541" s="92" t="str">
        <f t="shared" si="19"/>
        <v/>
      </c>
      <c r="W541" s="96" t="str">
        <f t="shared" si="18"/>
        <v/>
      </c>
      <c r="X541" s="93"/>
      <c r="Z541" s="5"/>
      <c r="AA541"/>
      <c r="AC541" s="375"/>
      <c r="AD541" s="54">
        <v>0.36944444444444402</v>
      </c>
      <c r="AL541" s="364">
        <v>-2.2000000000000002</v>
      </c>
      <c r="AM541" s="5">
        <v>93</v>
      </c>
      <c r="AN541" s="5">
        <v>-3.2</v>
      </c>
      <c r="AO541" s="363">
        <v>-2.2000000000000002</v>
      </c>
      <c r="AP541" s="5">
        <v>0</v>
      </c>
      <c r="AQ541" s="5">
        <v>1.8</v>
      </c>
      <c r="AR541" s="5">
        <v>1025.8</v>
      </c>
      <c r="AS541" s="5">
        <v>2410</v>
      </c>
      <c r="AT541" s="5">
        <v>0</v>
      </c>
      <c r="AU541" s="5">
        <v>0</v>
      </c>
      <c r="AV541" s="5">
        <v>0</v>
      </c>
      <c r="AW541" s="5">
        <v>0</v>
      </c>
      <c r="AX541">
        <v>0.1</v>
      </c>
      <c r="AY541">
        <v>162.69999999999999</v>
      </c>
      <c r="AZ541">
        <v>-3.4</v>
      </c>
      <c r="BA541">
        <v>-1</v>
      </c>
      <c r="BB541" s="55">
        <v>0.36944444444444402</v>
      </c>
    </row>
    <row r="542" spans="2:54" x14ac:dyDescent="0.25">
      <c r="B542">
        <v>-2.2000000000000002</v>
      </c>
      <c r="C542">
        <v>93</v>
      </c>
      <c r="D542">
        <v>-3.2</v>
      </c>
      <c r="E542">
        <v>-2.2000000000000002</v>
      </c>
      <c r="F542">
        <v>0</v>
      </c>
      <c r="G542">
        <v>1.8</v>
      </c>
      <c r="H542">
        <v>1025.3</v>
      </c>
      <c r="I542">
        <v>0</v>
      </c>
      <c r="J542">
        <v>0</v>
      </c>
      <c r="K542">
        <v>0</v>
      </c>
      <c r="L542">
        <v>0</v>
      </c>
      <c r="M542">
        <v>0</v>
      </c>
      <c r="N542">
        <v>0.1</v>
      </c>
      <c r="O542">
        <v>162.69999999999999</v>
      </c>
      <c r="P542">
        <v>-2.7</v>
      </c>
      <c r="Q542">
        <v>-2.1</v>
      </c>
      <c r="R542" s="54">
        <v>0.37013888888888902</v>
      </c>
      <c r="T542" s="93">
        <f t="shared" si="17"/>
        <v>-2.1</v>
      </c>
      <c r="U542" s="96">
        <f t="shared" si="20"/>
        <v>-3.9</v>
      </c>
      <c r="V542" s="92" t="str">
        <f t="shared" si="19"/>
        <v/>
      </c>
      <c r="W542" s="96" t="str">
        <f t="shared" si="18"/>
        <v/>
      </c>
      <c r="X542" s="93"/>
      <c r="Z542" s="5"/>
      <c r="AA542"/>
      <c r="AC542" s="375"/>
      <c r="AD542" s="54">
        <v>0.37013888888888902</v>
      </c>
      <c r="AL542" s="364">
        <v>-2.2000000000000002</v>
      </c>
      <c r="AM542" s="5">
        <v>93</v>
      </c>
      <c r="AN542" s="5">
        <v>-3.2</v>
      </c>
      <c r="AO542" s="363">
        <v>-2.2000000000000002</v>
      </c>
      <c r="AP542" s="5">
        <v>0</v>
      </c>
      <c r="AQ542" s="5">
        <v>1.8</v>
      </c>
      <c r="AR542" s="5">
        <v>1026.0999999999999</v>
      </c>
      <c r="AS542" s="5">
        <v>2530</v>
      </c>
      <c r="AT542" s="5">
        <v>0</v>
      </c>
      <c r="AU542" s="5">
        <v>0</v>
      </c>
      <c r="AV542" s="5">
        <v>0</v>
      </c>
      <c r="AW542" s="5">
        <v>0</v>
      </c>
      <c r="AX542">
        <v>0.1</v>
      </c>
      <c r="AY542">
        <v>162.69999999999999</v>
      </c>
      <c r="AZ542">
        <v>-3.4</v>
      </c>
      <c r="BA542">
        <v>-0.9</v>
      </c>
      <c r="BB542" s="55">
        <v>0.37013888888888902</v>
      </c>
    </row>
    <row r="543" spans="2:54" x14ac:dyDescent="0.25">
      <c r="B543">
        <v>-2.2000000000000002</v>
      </c>
      <c r="C543">
        <v>93</v>
      </c>
      <c r="D543">
        <v>-3.2</v>
      </c>
      <c r="E543">
        <v>-2.2000000000000002</v>
      </c>
      <c r="F543">
        <v>0</v>
      </c>
      <c r="G543">
        <v>1.8</v>
      </c>
      <c r="H543">
        <v>1025.3</v>
      </c>
      <c r="I543">
        <v>0</v>
      </c>
      <c r="J543">
        <v>0</v>
      </c>
      <c r="K543">
        <v>0</v>
      </c>
      <c r="L543">
        <v>0</v>
      </c>
      <c r="M543">
        <v>0</v>
      </c>
      <c r="N543">
        <v>0.1</v>
      </c>
      <c r="O543">
        <v>162.69999999999999</v>
      </c>
      <c r="P543">
        <v>-2.7</v>
      </c>
      <c r="Q543">
        <v>-2.1</v>
      </c>
      <c r="R543" s="54">
        <v>0.37083333333333302</v>
      </c>
      <c r="T543" s="93">
        <f t="shared" si="17"/>
        <v>-2.1</v>
      </c>
      <c r="U543" s="96">
        <f t="shared" si="20"/>
        <v>-3.9</v>
      </c>
      <c r="V543" s="92" t="str">
        <f t="shared" si="19"/>
        <v/>
      </c>
      <c r="W543" s="96" t="str">
        <f t="shared" si="18"/>
        <v/>
      </c>
      <c r="X543" s="93"/>
      <c r="Z543" s="5"/>
      <c r="AA543"/>
      <c r="AC543" s="375"/>
      <c r="AD543" s="54">
        <v>0.37083333333333302</v>
      </c>
      <c r="AL543" s="364">
        <v>-2.2000000000000002</v>
      </c>
      <c r="AM543" s="5">
        <v>93</v>
      </c>
      <c r="AN543" s="5">
        <v>-3.2</v>
      </c>
      <c r="AO543" s="363">
        <v>-2.2000000000000002</v>
      </c>
      <c r="AP543" s="5">
        <v>1.8</v>
      </c>
      <c r="AQ543" s="5">
        <v>2.2000000000000002</v>
      </c>
      <c r="AR543" s="5">
        <v>1025.9000000000001</v>
      </c>
      <c r="AS543" s="5">
        <v>2650</v>
      </c>
      <c r="AT543" s="5">
        <v>0</v>
      </c>
      <c r="AU543" s="5">
        <v>0</v>
      </c>
      <c r="AV543" s="5">
        <v>0</v>
      </c>
      <c r="AW543" s="5">
        <v>0</v>
      </c>
      <c r="AX543">
        <v>0.1</v>
      </c>
      <c r="AY543">
        <v>162.69999999999999</v>
      </c>
      <c r="AZ543">
        <v>-3.3</v>
      </c>
      <c r="BA543">
        <v>-0.7</v>
      </c>
      <c r="BB543" s="55">
        <v>0.37083333333333302</v>
      </c>
    </row>
    <row r="544" spans="2:54" x14ac:dyDescent="0.25">
      <c r="B544">
        <v>-2.1</v>
      </c>
      <c r="C544">
        <v>93</v>
      </c>
      <c r="D544">
        <v>-3.1</v>
      </c>
      <c r="E544">
        <v>-2.1</v>
      </c>
      <c r="F544">
        <v>0</v>
      </c>
      <c r="G544">
        <v>1.8</v>
      </c>
      <c r="H544">
        <v>1025.3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0.1</v>
      </c>
      <c r="O544">
        <v>162.69999999999999</v>
      </c>
      <c r="P544">
        <v>-2.7</v>
      </c>
      <c r="Q544">
        <v>-2.1</v>
      </c>
      <c r="R544" s="54">
        <v>0.37152777777777801</v>
      </c>
      <c r="T544" s="93">
        <f t="shared" si="17"/>
        <v>-2.1</v>
      </c>
      <c r="U544" s="96">
        <f t="shared" si="20"/>
        <v>-4</v>
      </c>
      <c r="V544" s="92" t="str">
        <f t="shared" si="19"/>
        <v/>
      </c>
      <c r="W544" s="96" t="str">
        <f t="shared" si="18"/>
        <v/>
      </c>
      <c r="X544" s="93"/>
      <c r="Z544" s="5"/>
      <c r="AA544"/>
      <c r="AC544" s="375"/>
      <c r="AD544" s="54">
        <v>0.37152777777777801</v>
      </c>
      <c r="AL544" s="364">
        <v>-2.1</v>
      </c>
      <c r="AM544" s="5">
        <v>93</v>
      </c>
      <c r="AN544" s="5">
        <v>-3.1</v>
      </c>
      <c r="AO544" s="363">
        <v>-2.1</v>
      </c>
      <c r="AP544" s="5">
        <v>0</v>
      </c>
      <c r="AQ544" s="5">
        <v>3.6</v>
      </c>
      <c r="AR544" s="5">
        <v>1026.0999999999999</v>
      </c>
      <c r="AS544" s="5">
        <v>2780</v>
      </c>
      <c r="AT544" s="5">
        <v>0</v>
      </c>
      <c r="AU544" s="5">
        <v>0</v>
      </c>
      <c r="AV544" s="5">
        <v>0</v>
      </c>
      <c r="AW544" s="5">
        <v>0</v>
      </c>
      <c r="AX544">
        <v>0.1</v>
      </c>
      <c r="AY544">
        <v>162.69999999999999</v>
      </c>
      <c r="AZ544">
        <v>-3.2</v>
      </c>
      <c r="BA544">
        <v>-0.5</v>
      </c>
      <c r="BB544" s="55">
        <v>0.37152777777777801</v>
      </c>
    </row>
    <row r="545" spans="2:54" x14ac:dyDescent="0.25">
      <c r="B545">
        <v>-2</v>
      </c>
      <c r="C545">
        <v>93</v>
      </c>
      <c r="D545">
        <v>-3</v>
      </c>
      <c r="E545">
        <v>-2</v>
      </c>
      <c r="F545">
        <v>0</v>
      </c>
      <c r="G545">
        <v>1.8</v>
      </c>
      <c r="H545">
        <v>1025.3</v>
      </c>
      <c r="I545">
        <v>0</v>
      </c>
      <c r="J545">
        <v>0</v>
      </c>
      <c r="K545">
        <v>0</v>
      </c>
      <c r="L545">
        <v>0</v>
      </c>
      <c r="M545">
        <v>0</v>
      </c>
      <c r="N545">
        <v>0.1</v>
      </c>
      <c r="O545">
        <v>162.69999999999999</v>
      </c>
      <c r="P545">
        <v>-2.7</v>
      </c>
      <c r="Q545">
        <v>-2.1</v>
      </c>
      <c r="R545" s="54">
        <v>0.37222222222222201</v>
      </c>
      <c r="T545" s="93">
        <f t="shared" si="17"/>
        <v>-2.1</v>
      </c>
      <c r="U545" s="96">
        <f t="shared" si="20"/>
        <v>-4.0999999999999996</v>
      </c>
      <c r="V545" s="92" t="str">
        <f t="shared" si="19"/>
        <v/>
      </c>
      <c r="W545" s="96" t="str">
        <f t="shared" si="18"/>
        <v/>
      </c>
      <c r="X545" s="93"/>
      <c r="Z545" s="5"/>
      <c r="AA545"/>
      <c r="AC545" s="375"/>
      <c r="AD545" s="54">
        <v>0.37222222222222201</v>
      </c>
      <c r="AL545" s="364">
        <v>-2</v>
      </c>
      <c r="AM545" s="5">
        <v>93</v>
      </c>
      <c r="AN545" s="5">
        <v>-3</v>
      </c>
      <c r="AO545" s="363">
        <v>-2</v>
      </c>
      <c r="AP545" s="5">
        <v>2.2000000000000002</v>
      </c>
      <c r="AQ545" s="5">
        <v>3.6</v>
      </c>
      <c r="AR545" s="5">
        <v>1025.9000000000001</v>
      </c>
      <c r="AS545" s="5">
        <v>2920</v>
      </c>
      <c r="AT545" s="5">
        <v>0</v>
      </c>
      <c r="AU545" s="5">
        <v>0</v>
      </c>
      <c r="AV545" s="5">
        <v>0</v>
      </c>
      <c r="AW545" s="5">
        <v>0</v>
      </c>
      <c r="AX545">
        <v>0.1</v>
      </c>
      <c r="AY545">
        <v>162.69999999999999</v>
      </c>
      <c r="AZ545">
        <v>-3.1</v>
      </c>
      <c r="BA545">
        <v>-0.3</v>
      </c>
      <c r="BB545" s="55">
        <v>0.37222222222222201</v>
      </c>
    </row>
    <row r="546" spans="2:54" x14ac:dyDescent="0.25">
      <c r="B546">
        <v>-2</v>
      </c>
      <c r="C546">
        <v>93</v>
      </c>
      <c r="D546">
        <v>-3</v>
      </c>
      <c r="E546">
        <v>-2</v>
      </c>
      <c r="F546">
        <v>0</v>
      </c>
      <c r="G546">
        <v>1.8</v>
      </c>
      <c r="H546">
        <v>1025.3</v>
      </c>
      <c r="I546">
        <v>0</v>
      </c>
      <c r="J546">
        <v>0</v>
      </c>
      <c r="K546">
        <v>0</v>
      </c>
      <c r="L546">
        <v>0</v>
      </c>
      <c r="M546">
        <v>0</v>
      </c>
      <c r="N546">
        <v>0.1</v>
      </c>
      <c r="O546">
        <v>162.69999999999999</v>
      </c>
      <c r="P546">
        <v>-2.7</v>
      </c>
      <c r="Q546">
        <v>-2.1</v>
      </c>
      <c r="R546" s="54">
        <v>0.37291666666666701</v>
      </c>
      <c r="T546" s="93">
        <f t="shared" si="17"/>
        <v>-2.1</v>
      </c>
      <c r="U546" s="96">
        <f t="shared" si="20"/>
        <v>-4.0999999999999996</v>
      </c>
      <c r="V546" s="92" t="str">
        <f t="shared" si="19"/>
        <v/>
      </c>
      <c r="W546" s="96" t="str">
        <f t="shared" si="18"/>
        <v/>
      </c>
      <c r="X546" s="93"/>
      <c r="Z546" s="5"/>
      <c r="AA546"/>
      <c r="AC546" s="375"/>
      <c r="AD546" s="54">
        <v>0.37291666666666701</v>
      </c>
      <c r="AL546" s="364">
        <v>-2</v>
      </c>
      <c r="AM546" s="5">
        <v>93</v>
      </c>
      <c r="AN546" s="5">
        <v>-3</v>
      </c>
      <c r="AO546" s="363">
        <v>-2</v>
      </c>
      <c r="AP546" s="5">
        <v>2.5</v>
      </c>
      <c r="AQ546" s="5">
        <v>2.9</v>
      </c>
      <c r="AR546" s="5">
        <v>1026.0999999999999</v>
      </c>
      <c r="AS546" s="5">
        <v>3060</v>
      </c>
      <c r="AT546" s="5">
        <v>0</v>
      </c>
      <c r="AU546" s="5">
        <v>0</v>
      </c>
      <c r="AV546" s="5">
        <v>0</v>
      </c>
      <c r="AW546" s="5">
        <v>0</v>
      </c>
      <c r="AX546">
        <v>0.1</v>
      </c>
      <c r="AY546">
        <v>162.69999999999999</v>
      </c>
      <c r="AZ546">
        <v>-3</v>
      </c>
      <c r="BA546">
        <v>-0.1</v>
      </c>
      <c r="BB546" s="55">
        <v>0.37291666666666701</v>
      </c>
    </row>
    <row r="547" spans="2:54" x14ac:dyDescent="0.25">
      <c r="B547">
        <v>-1.9</v>
      </c>
      <c r="C547">
        <v>93</v>
      </c>
      <c r="D547">
        <v>-2.9</v>
      </c>
      <c r="E547">
        <v>-1.9</v>
      </c>
      <c r="F547">
        <v>0</v>
      </c>
      <c r="G547">
        <v>1.8</v>
      </c>
      <c r="H547">
        <v>1025.3</v>
      </c>
      <c r="I547">
        <v>0</v>
      </c>
      <c r="J547">
        <v>0</v>
      </c>
      <c r="K547">
        <v>0</v>
      </c>
      <c r="L547">
        <v>0</v>
      </c>
      <c r="M547">
        <v>0</v>
      </c>
      <c r="N547">
        <v>0.1</v>
      </c>
      <c r="O547">
        <v>162.69999999999999</v>
      </c>
      <c r="P547">
        <v>-2.7</v>
      </c>
      <c r="Q547">
        <v>-2.1</v>
      </c>
      <c r="R547" s="54">
        <v>0.37361111111111101</v>
      </c>
      <c r="T547" s="93">
        <f t="shared" si="17"/>
        <v>-2.1</v>
      </c>
      <c r="U547" s="96">
        <f t="shared" si="20"/>
        <v>-4.2</v>
      </c>
      <c r="V547" s="92" t="str">
        <f t="shared" si="19"/>
        <v/>
      </c>
      <c r="W547" s="96" t="str">
        <f t="shared" si="18"/>
        <v/>
      </c>
      <c r="X547" s="93"/>
      <c r="Z547" s="5"/>
      <c r="AA547"/>
      <c r="AC547" s="375"/>
      <c r="AD547" s="54">
        <v>0.373611111111112</v>
      </c>
      <c r="AL547" s="364">
        <v>-1.9</v>
      </c>
      <c r="AM547" s="5">
        <v>93</v>
      </c>
      <c r="AN547" s="5">
        <v>-2.9</v>
      </c>
      <c r="AO547" s="363">
        <v>-1.9</v>
      </c>
      <c r="AP547" s="5">
        <v>0</v>
      </c>
      <c r="AQ547" s="5">
        <v>0</v>
      </c>
      <c r="AR547" s="5">
        <v>1025.8</v>
      </c>
      <c r="AS547" s="5">
        <v>3060</v>
      </c>
      <c r="AT547" s="5">
        <v>0</v>
      </c>
      <c r="AU547" s="5">
        <v>0</v>
      </c>
      <c r="AV547" s="5">
        <v>0</v>
      </c>
      <c r="AW547" s="5">
        <v>0</v>
      </c>
      <c r="AX547">
        <v>0.1</v>
      </c>
      <c r="AY547">
        <v>162.69999999999999</v>
      </c>
      <c r="AZ547">
        <v>-2.8</v>
      </c>
      <c r="BA547">
        <v>0.1</v>
      </c>
      <c r="BB547" s="55">
        <v>0.37361111111111101</v>
      </c>
    </row>
    <row r="548" spans="2:54" x14ac:dyDescent="0.25">
      <c r="B548">
        <v>-1.9</v>
      </c>
      <c r="C548">
        <v>93</v>
      </c>
      <c r="D548">
        <v>-2.9</v>
      </c>
      <c r="E548">
        <v>-1.9</v>
      </c>
      <c r="F548">
        <v>0</v>
      </c>
      <c r="G548">
        <v>1.8</v>
      </c>
      <c r="H548">
        <v>1025.3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0.1</v>
      </c>
      <c r="O548">
        <v>162.69999999999999</v>
      </c>
      <c r="P548">
        <v>-2.7</v>
      </c>
      <c r="Q548">
        <v>-2.1</v>
      </c>
      <c r="R548" s="54">
        <v>0.374305555555556</v>
      </c>
      <c r="T548" s="93">
        <f t="shared" si="17"/>
        <v>-2.1</v>
      </c>
      <c r="U548" s="96">
        <f t="shared" si="20"/>
        <v>-4.2</v>
      </c>
      <c r="V548" s="92" t="str">
        <f t="shared" si="19"/>
        <v/>
      </c>
      <c r="W548" s="96" t="str">
        <f t="shared" si="18"/>
        <v/>
      </c>
      <c r="X548" s="93"/>
      <c r="Z548" s="5"/>
      <c r="AA548"/>
      <c r="AC548" s="375"/>
      <c r="AD548" s="54">
        <v>0.374305555555557</v>
      </c>
      <c r="AL548" s="364">
        <v>-1.9</v>
      </c>
      <c r="AM548" s="5">
        <v>93</v>
      </c>
      <c r="AN548" s="5">
        <v>-2.9</v>
      </c>
      <c r="AO548" s="363">
        <v>-1.9</v>
      </c>
      <c r="AP548" s="5">
        <v>1.8</v>
      </c>
      <c r="AQ548" s="5">
        <v>2.5</v>
      </c>
      <c r="AR548" s="5">
        <v>1025.9000000000001</v>
      </c>
      <c r="AS548" s="5">
        <v>2820</v>
      </c>
      <c r="AT548" s="5">
        <v>0</v>
      </c>
      <c r="AU548" s="5">
        <v>0</v>
      </c>
      <c r="AV548" s="5">
        <v>0</v>
      </c>
      <c r="AW548" s="5">
        <v>0</v>
      </c>
      <c r="AX548">
        <v>0.1</v>
      </c>
      <c r="AY548">
        <v>162.69999999999999</v>
      </c>
      <c r="AZ548">
        <v>-2.7</v>
      </c>
      <c r="BA548">
        <v>0.3</v>
      </c>
      <c r="BB548" s="55">
        <v>0.374305555555556</v>
      </c>
    </row>
    <row r="549" spans="2:54" x14ac:dyDescent="0.25">
      <c r="B549">
        <v>-1.9</v>
      </c>
      <c r="C549">
        <v>93</v>
      </c>
      <c r="D549">
        <v>-2.9</v>
      </c>
      <c r="E549">
        <v>-1.9</v>
      </c>
      <c r="F549">
        <v>0</v>
      </c>
      <c r="G549">
        <v>1.8</v>
      </c>
      <c r="H549">
        <v>1025.3</v>
      </c>
      <c r="I549">
        <v>0</v>
      </c>
      <c r="J549">
        <v>0</v>
      </c>
      <c r="K549">
        <v>0</v>
      </c>
      <c r="L549">
        <v>0</v>
      </c>
      <c r="M549">
        <v>0</v>
      </c>
      <c r="N549">
        <v>0.1</v>
      </c>
      <c r="O549">
        <v>162.69999999999999</v>
      </c>
      <c r="P549">
        <v>-2.7</v>
      </c>
      <c r="Q549">
        <v>-2.1</v>
      </c>
      <c r="R549" s="54">
        <v>0.375</v>
      </c>
      <c r="T549" s="93">
        <f t="shared" si="17"/>
        <v>-2.1</v>
      </c>
      <c r="U549" s="96">
        <f t="shared" si="20"/>
        <v>-4.2</v>
      </c>
      <c r="V549" s="92" t="str">
        <f t="shared" si="19"/>
        <v/>
      </c>
      <c r="W549" s="96" t="str">
        <f t="shared" si="18"/>
        <v/>
      </c>
      <c r="X549" s="93"/>
      <c r="Z549" s="5"/>
      <c r="AA549"/>
      <c r="AC549" s="375"/>
      <c r="AD549" s="54">
        <v>0.375000000000002</v>
      </c>
      <c r="AL549" s="364">
        <v>-1.9</v>
      </c>
      <c r="AM549" s="5">
        <v>93</v>
      </c>
      <c r="AN549" s="5">
        <v>-2.9</v>
      </c>
      <c r="AO549" s="363">
        <v>-1.9</v>
      </c>
      <c r="AP549" s="5">
        <v>0</v>
      </c>
      <c r="AQ549" s="5">
        <v>1.8</v>
      </c>
      <c r="AR549" s="5">
        <v>1025.8</v>
      </c>
      <c r="AS549" s="5">
        <v>3130</v>
      </c>
      <c r="AT549" s="5">
        <v>0</v>
      </c>
      <c r="AU549" s="5">
        <v>0</v>
      </c>
      <c r="AV549" s="5">
        <v>0</v>
      </c>
      <c r="AW549" s="5">
        <v>0</v>
      </c>
      <c r="AX549">
        <v>0.1</v>
      </c>
      <c r="AY549">
        <v>162.69999999999999</v>
      </c>
      <c r="AZ549">
        <v>-2.5</v>
      </c>
      <c r="BA549">
        <v>0.6</v>
      </c>
      <c r="BB549" s="55">
        <v>0.375</v>
      </c>
    </row>
    <row r="550" spans="2:54" x14ac:dyDescent="0.25">
      <c r="B550">
        <v>-1.9</v>
      </c>
      <c r="C550">
        <v>93</v>
      </c>
      <c r="D550">
        <v>-2.9</v>
      </c>
      <c r="E550">
        <v>-1.9</v>
      </c>
      <c r="F550">
        <v>0</v>
      </c>
      <c r="G550">
        <v>1.8</v>
      </c>
      <c r="H550">
        <v>1025.3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0.1</v>
      </c>
      <c r="O550">
        <v>162.69999999999999</v>
      </c>
      <c r="P550">
        <v>-2.7</v>
      </c>
      <c r="Q550">
        <v>-2.1</v>
      </c>
      <c r="R550" s="54">
        <v>0.375694444444444</v>
      </c>
      <c r="T550" s="93">
        <f t="shared" si="17"/>
        <v>-2.1</v>
      </c>
      <c r="U550" s="96">
        <f t="shared" si="20"/>
        <v>-4.2</v>
      </c>
      <c r="V550" s="92" t="str">
        <f t="shared" si="19"/>
        <v/>
      </c>
      <c r="W550" s="96" t="str">
        <f t="shared" si="18"/>
        <v/>
      </c>
      <c r="X550" s="93"/>
      <c r="Z550" s="5"/>
      <c r="AA550"/>
      <c r="AC550" s="375"/>
      <c r="AD550" s="54">
        <v>0.375694444444447</v>
      </c>
      <c r="AL550" s="364">
        <v>-1.9</v>
      </c>
      <c r="AM550" s="5">
        <v>93</v>
      </c>
      <c r="AN550" s="5">
        <v>-2.9</v>
      </c>
      <c r="AO550" s="363">
        <v>-1.9</v>
      </c>
      <c r="AP550" s="5">
        <v>0</v>
      </c>
      <c r="AQ550" s="5">
        <v>0</v>
      </c>
      <c r="AR550" s="5">
        <v>1025.8</v>
      </c>
      <c r="AS550" s="5">
        <v>3700</v>
      </c>
      <c r="AT550" s="5">
        <v>0</v>
      </c>
      <c r="AU550" s="5">
        <v>0</v>
      </c>
      <c r="AV550" s="5">
        <v>0</v>
      </c>
      <c r="AW550" s="5">
        <v>0</v>
      </c>
      <c r="AX550">
        <v>0.1</v>
      </c>
      <c r="AY550">
        <v>162.69999999999999</v>
      </c>
      <c r="AZ550">
        <v>-2.4</v>
      </c>
      <c r="BA550">
        <v>0.6</v>
      </c>
      <c r="BB550" s="55">
        <v>0.375694444444444</v>
      </c>
    </row>
    <row r="551" spans="2:54" x14ac:dyDescent="0.25">
      <c r="B551">
        <v>-1.8</v>
      </c>
      <c r="C551">
        <v>93</v>
      </c>
      <c r="D551">
        <v>-2.8</v>
      </c>
      <c r="E551">
        <v>-1.8</v>
      </c>
      <c r="F551">
        <v>0</v>
      </c>
      <c r="G551">
        <v>1.8</v>
      </c>
      <c r="H551">
        <v>1025.3</v>
      </c>
      <c r="I551">
        <v>0</v>
      </c>
      <c r="J551">
        <v>0</v>
      </c>
      <c r="K551">
        <v>0</v>
      </c>
      <c r="L551">
        <v>0</v>
      </c>
      <c r="M551">
        <v>0</v>
      </c>
      <c r="N551">
        <v>0.1</v>
      </c>
      <c r="O551">
        <v>162.69999999999999</v>
      </c>
      <c r="P551">
        <v>-2.7</v>
      </c>
      <c r="Q551">
        <v>-2.1</v>
      </c>
      <c r="R551" s="54">
        <v>0.37638888888888899</v>
      </c>
      <c r="T551" s="93">
        <f t="shared" si="17"/>
        <v>-2.1</v>
      </c>
      <c r="U551" s="96">
        <f t="shared" si="20"/>
        <v>-4.3</v>
      </c>
      <c r="V551" s="92" t="str">
        <f t="shared" si="19"/>
        <v/>
      </c>
      <c r="W551" s="96" t="str">
        <f t="shared" si="18"/>
        <v/>
      </c>
      <c r="X551" s="93"/>
      <c r="Z551" s="5"/>
      <c r="AA551"/>
      <c r="AC551" s="375"/>
      <c r="AD551" s="54">
        <v>0.37638888888889199</v>
      </c>
      <c r="AL551" s="364">
        <v>-1.8</v>
      </c>
      <c r="AM551" s="5">
        <v>93</v>
      </c>
      <c r="AN551" s="5">
        <v>-2.8</v>
      </c>
      <c r="AO551" s="363">
        <v>-1.8</v>
      </c>
      <c r="AP551" s="5">
        <v>0</v>
      </c>
      <c r="AQ551" s="5">
        <v>0</v>
      </c>
      <c r="AR551" s="5">
        <v>1026</v>
      </c>
      <c r="AS551" s="5">
        <v>3850</v>
      </c>
      <c r="AT551" s="5">
        <v>0</v>
      </c>
      <c r="AU551" s="5">
        <v>0</v>
      </c>
      <c r="AV551" s="5">
        <v>0</v>
      </c>
      <c r="AW551" s="5">
        <v>0</v>
      </c>
      <c r="AX551">
        <v>0.1</v>
      </c>
      <c r="AY551">
        <v>162.69999999999999</v>
      </c>
      <c r="AZ551">
        <v>-2.2000000000000002</v>
      </c>
      <c r="BA551">
        <v>1</v>
      </c>
      <c r="BB551" s="55">
        <v>0.37638888888888899</v>
      </c>
    </row>
    <row r="552" spans="2:54" x14ac:dyDescent="0.25">
      <c r="B552">
        <v>-1.7</v>
      </c>
      <c r="C552">
        <v>93</v>
      </c>
      <c r="D552">
        <v>-2.7</v>
      </c>
      <c r="E552">
        <v>-1.7</v>
      </c>
      <c r="F552">
        <v>0</v>
      </c>
      <c r="G552">
        <v>1.8</v>
      </c>
      <c r="H552">
        <v>1025.3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0.1</v>
      </c>
      <c r="O552">
        <v>162.69999999999999</v>
      </c>
      <c r="P552">
        <v>-2.7</v>
      </c>
      <c r="Q552">
        <v>-2.1</v>
      </c>
      <c r="R552" s="54">
        <v>0.37708333333333299</v>
      </c>
      <c r="T552" s="93">
        <f t="shared" si="17"/>
        <v>-2.1</v>
      </c>
      <c r="U552" s="96">
        <f t="shared" si="20"/>
        <v>-4.4000000000000004</v>
      </c>
      <c r="V552" s="92" t="str">
        <f t="shared" si="19"/>
        <v/>
      </c>
      <c r="W552" s="96" t="str">
        <f t="shared" si="18"/>
        <v/>
      </c>
      <c r="X552" s="93"/>
      <c r="Z552" s="5"/>
      <c r="AA552"/>
      <c r="AC552" s="375"/>
      <c r="AD552" s="54">
        <v>0.37708333333333699</v>
      </c>
      <c r="AL552" s="364">
        <v>-1.7</v>
      </c>
      <c r="AM552" s="5">
        <v>93</v>
      </c>
      <c r="AN552" s="5">
        <v>-2.7</v>
      </c>
      <c r="AO552" s="363">
        <v>-1.7</v>
      </c>
      <c r="AP552" s="5">
        <v>0</v>
      </c>
      <c r="AQ552" s="5">
        <v>0</v>
      </c>
      <c r="AR552" s="5">
        <v>1025.9000000000001</v>
      </c>
      <c r="AS552" s="5">
        <v>4020</v>
      </c>
      <c r="AT552" s="5">
        <v>0</v>
      </c>
      <c r="AU552" s="5">
        <v>0</v>
      </c>
      <c r="AV552" s="5">
        <v>0</v>
      </c>
      <c r="AW552" s="5">
        <v>0</v>
      </c>
      <c r="AX552">
        <v>0.1</v>
      </c>
      <c r="AY552">
        <v>162.69999999999999</v>
      </c>
      <c r="AZ552">
        <v>-2</v>
      </c>
      <c r="BA552">
        <v>1.2</v>
      </c>
      <c r="BB552" s="55">
        <v>0.37708333333333299</v>
      </c>
    </row>
    <row r="553" spans="2:54" x14ac:dyDescent="0.25">
      <c r="B553">
        <v>-1.4</v>
      </c>
      <c r="C553">
        <v>93</v>
      </c>
      <c r="D553">
        <v>-2.4</v>
      </c>
      <c r="E553">
        <v>-1.4</v>
      </c>
      <c r="F553">
        <v>0</v>
      </c>
      <c r="G553">
        <v>1.8</v>
      </c>
      <c r="H553">
        <v>1025.3</v>
      </c>
      <c r="I553">
        <v>0</v>
      </c>
      <c r="J553">
        <v>0</v>
      </c>
      <c r="K553">
        <v>0</v>
      </c>
      <c r="L553">
        <v>0</v>
      </c>
      <c r="M553">
        <v>0</v>
      </c>
      <c r="N553">
        <v>0.1</v>
      </c>
      <c r="O553">
        <v>162.69999999999999</v>
      </c>
      <c r="P553">
        <v>-2.7</v>
      </c>
      <c r="Q553">
        <v>-2.1</v>
      </c>
      <c r="R553" s="54">
        <v>0.37777777777777799</v>
      </c>
      <c r="T553" s="93">
        <f t="shared" si="17"/>
        <v>-2.1</v>
      </c>
      <c r="U553" s="96">
        <f t="shared" si="20"/>
        <v>-4.7</v>
      </c>
      <c r="V553" s="92" t="str">
        <f t="shared" si="19"/>
        <v/>
      </c>
      <c r="W553" s="96" t="str">
        <f t="shared" si="18"/>
        <v/>
      </c>
      <c r="X553" s="93"/>
      <c r="Z553" s="5"/>
      <c r="AA553"/>
      <c r="AC553" s="375"/>
      <c r="AD553" s="54">
        <v>0.37777777777778199</v>
      </c>
      <c r="AL553" s="364">
        <v>-1.4</v>
      </c>
      <c r="AM553" s="5">
        <v>93</v>
      </c>
      <c r="AN553" s="5">
        <v>-2.4</v>
      </c>
      <c r="AO553" s="363">
        <v>-1.4</v>
      </c>
      <c r="AP553" s="5">
        <v>0</v>
      </c>
      <c r="AQ553" s="5">
        <v>0</v>
      </c>
      <c r="AR553" s="5">
        <v>1026</v>
      </c>
      <c r="AS553" s="5">
        <v>4180</v>
      </c>
      <c r="AT553" s="5">
        <v>0</v>
      </c>
      <c r="AU553" s="5">
        <v>0</v>
      </c>
      <c r="AV553" s="5">
        <v>0</v>
      </c>
      <c r="AW553" s="5">
        <v>0</v>
      </c>
      <c r="AX553">
        <v>0.1</v>
      </c>
      <c r="AY553">
        <v>162.69999999999999</v>
      </c>
      <c r="AZ553">
        <v>-1.8</v>
      </c>
      <c r="BA553">
        <v>1.5</v>
      </c>
      <c r="BB553" s="55">
        <v>0.37777777777777799</v>
      </c>
    </row>
    <row r="554" spans="2:54" x14ac:dyDescent="0.25">
      <c r="B554">
        <v>-1.1000000000000001</v>
      </c>
      <c r="C554">
        <v>93</v>
      </c>
      <c r="D554">
        <v>-2.1</v>
      </c>
      <c r="E554">
        <v>-1.1000000000000001</v>
      </c>
      <c r="F554">
        <v>0</v>
      </c>
      <c r="G554">
        <v>1.8</v>
      </c>
      <c r="H554">
        <v>1025.3</v>
      </c>
      <c r="I554">
        <v>0</v>
      </c>
      <c r="J554">
        <v>0</v>
      </c>
      <c r="K554">
        <v>0</v>
      </c>
      <c r="L554">
        <v>0</v>
      </c>
      <c r="M554">
        <v>0</v>
      </c>
      <c r="N554">
        <v>0.1</v>
      </c>
      <c r="O554">
        <v>162.69999999999999</v>
      </c>
      <c r="P554">
        <v>-2.7</v>
      </c>
      <c r="Q554">
        <v>-2.1</v>
      </c>
      <c r="R554" s="54">
        <v>0.37847222222222199</v>
      </c>
      <c r="T554" s="93">
        <f t="shared" si="17"/>
        <v>-2.1</v>
      </c>
      <c r="U554" s="96">
        <f t="shared" si="20"/>
        <v>-5</v>
      </c>
      <c r="V554" s="92" t="str">
        <f t="shared" si="19"/>
        <v/>
      </c>
      <c r="W554" s="96" t="str">
        <f t="shared" si="18"/>
        <v/>
      </c>
      <c r="X554" s="93"/>
      <c r="Z554" s="5"/>
      <c r="AA554"/>
      <c r="AC554" s="375"/>
      <c r="AD554" s="54">
        <v>0.37847222222222698</v>
      </c>
      <c r="AL554" s="364">
        <v>-1.1000000000000001</v>
      </c>
      <c r="AM554" s="5">
        <v>93</v>
      </c>
      <c r="AN554" s="5">
        <v>-2.1</v>
      </c>
      <c r="AO554" s="363">
        <v>-1.1000000000000001</v>
      </c>
      <c r="AP554" s="5">
        <v>0</v>
      </c>
      <c r="AQ554" s="5">
        <v>0</v>
      </c>
      <c r="AR554" s="5">
        <v>1026</v>
      </c>
      <c r="AS554" s="5">
        <v>4350</v>
      </c>
      <c r="AT554" s="5">
        <v>0</v>
      </c>
      <c r="AU554" s="5">
        <v>0</v>
      </c>
      <c r="AV554" s="5">
        <v>0</v>
      </c>
      <c r="AW554" s="5">
        <v>0</v>
      </c>
      <c r="AX554">
        <v>0.1</v>
      </c>
      <c r="AY554">
        <v>162.69999999999999</v>
      </c>
      <c r="AZ554">
        <v>-1.5</v>
      </c>
      <c r="BA554">
        <v>1.8</v>
      </c>
      <c r="BB554" s="55">
        <v>0.37847222222222199</v>
      </c>
    </row>
    <row r="555" spans="2:54" x14ac:dyDescent="0.25">
      <c r="B555">
        <v>-1</v>
      </c>
      <c r="C555">
        <v>93</v>
      </c>
      <c r="D555">
        <v>-2</v>
      </c>
      <c r="E555">
        <v>-1</v>
      </c>
      <c r="F555">
        <v>0</v>
      </c>
      <c r="G555">
        <v>1.8</v>
      </c>
      <c r="H555">
        <v>1025.3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0.1</v>
      </c>
      <c r="O555">
        <v>162.69999999999999</v>
      </c>
      <c r="P555">
        <v>-2.7</v>
      </c>
      <c r="Q555">
        <v>-2.1</v>
      </c>
      <c r="R555" s="54">
        <v>0.37916666666666698</v>
      </c>
      <c r="T555" s="93">
        <f t="shared" si="17"/>
        <v>-2.1</v>
      </c>
      <c r="U555" s="96">
        <f t="shared" si="20"/>
        <v>-5.0999999999999996</v>
      </c>
      <c r="V555" s="92"/>
      <c r="W555" s="96" t="str">
        <f t="shared" si="18"/>
        <v/>
      </c>
      <c r="X555" s="93"/>
      <c r="Z555" s="5"/>
      <c r="AA555"/>
      <c r="AC555" s="375"/>
      <c r="AD555" s="54">
        <v>0.37916666666667198</v>
      </c>
      <c r="AL555" s="364">
        <v>-1</v>
      </c>
      <c r="AM555" s="5">
        <v>93</v>
      </c>
      <c r="AN555" s="5">
        <v>-2</v>
      </c>
      <c r="AO555" s="363">
        <v>-1</v>
      </c>
      <c r="AP555" s="5">
        <v>0</v>
      </c>
      <c r="AQ555" s="5">
        <v>1.8</v>
      </c>
      <c r="AR555" s="5">
        <v>1025.7</v>
      </c>
      <c r="AS555" s="5">
        <v>4500</v>
      </c>
      <c r="AT555" s="5">
        <v>0</v>
      </c>
      <c r="AU555" s="5">
        <v>0</v>
      </c>
      <c r="AV555" s="5">
        <v>0</v>
      </c>
      <c r="AW555" s="5">
        <v>0</v>
      </c>
      <c r="AX555">
        <v>0.1</v>
      </c>
      <c r="AY555">
        <v>162.69999999999999</v>
      </c>
      <c r="AZ555">
        <v>-1.3</v>
      </c>
      <c r="BA555">
        <v>2</v>
      </c>
      <c r="BB555" s="55">
        <v>0.37916666666666698</v>
      </c>
    </row>
    <row r="556" spans="2:54" x14ac:dyDescent="0.25">
      <c r="B556">
        <v>-1</v>
      </c>
      <c r="C556">
        <v>93</v>
      </c>
      <c r="D556">
        <v>-2</v>
      </c>
      <c r="E556">
        <v>-1</v>
      </c>
      <c r="F556">
        <v>0</v>
      </c>
      <c r="G556">
        <v>1.8</v>
      </c>
      <c r="H556">
        <v>1025.3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0.1</v>
      </c>
      <c r="O556">
        <v>162.69999999999999</v>
      </c>
      <c r="P556">
        <v>-2.7</v>
      </c>
      <c r="Q556">
        <v>-2.1</v>
      </c>
      <c r="R556" s="54">
        <v>0.37986111111111098</v>
      </c>
      <c r="T556" s="93">
        <f t="shared" si="17"/>
        <v>-2.1</v>
      </c>
      <c r="U556" s="96">
        <f t="shared" si="20"/>
        <v>-5.0999999999999996</v>
      </c>
      <c r="V556" s="92" t="str">
        <f t="shared" si="19"/>
        <v/>
      </c>
      <c r="W556" s="96" t="str">
        <f t="shared" si="18"/>
        <v/>
      </c>
      <c r="X556" s="93"/>
      <c r="Z556" s="5"/>
      <c r="AA556"/>
      <c r="AC556" s="375"/>
      <c r="AD556" s="54">
        <v>0.37986111111111698</v>
      </c>
      <c r="AL556" s="364">
        <v>-1</v>
      </c>
      <c r="AM556" s="5">
        <v>93</v>
      </c>
      <c r="AN556" s="5">
        <v>-2</v>
      </c>
      <c r="AO556" s="363">
        <v>-1</v>
      </c>
      <c r="AP556" s="5">
        <v>0</v>
      </c>
      <c r="AQ556" s="5">
        <v>2.2000000000000002</v>
      </c>
      <c r="AR556" s="5">
        <v>1026</v>
      </c>
      <c r="AS556" s="5">
        <v>4670</v>
      </c>
      <c r="AT556" s="5">
        <v>0</v>
      </c>
      <c r="AU556" s="5">
        <v>0</v>
      </c>
      <c r="AV556" s="5">
        <v>0</v>
      </c>
      <c r="AW556" s="5">
        <v>0</v>
      </c>
      <c r="AX556">
        <v>0.1</v>
      </c>
      <c r="AY556">
        <v>162.69999999999999</v>
      </c>
      <c r="AZ556">
        <v>-1</v>
      </c>
      <c r="BA556">
        <v>2.4</v>
      </c>
      <c r="BB556" s="55">
        <v>0.37986111111111098</v>
      </c>
    </row>
    <row r="557" spans="2:54" x14ac:dyDescent="0.25">
      <c r="B557">
        <v>-1.2</v>
      </c>
      <c r="C557">
        <v>93</v>
      </c>
      <c r="D557">
        <v>-2.2000000000000002</v>
      </c>
      <c r="E557">
        <v>-1.2</v>
      </c>
      <c r="F557">
        <v>0</v>
      </c>
      <c r="G557">
        <v>1.8</v>
      </c>
      <c r="H557">
        <v>1025.3</v>
      </c>
      <c r="I557">
        <v>0</v>
      </c>
      <c r="J557">
        <v>0</v>
      </c>
      <c r="K557">
        <v>0</v>
      </c>
      <c r="L557">
        <v>0</v>
      </c>
      <c r="M557">
        <v>0</v>
      </c>
      <c r="N557">
        <v>0.1</v>
      </c>
      <c r="O557">
        <v>162.69999999999999</v>
      </c>
      <c r="P557">
        <v>-2.7</v>
      </c>
      <c r="Q557">
        <v>-2.1</v>
      </c>
      <c r="R557" s="54">
        <v>0.38055555555555598</v>
      </c>
      <c r="T557" s="93">
        <f t="shared" si="17"/>
        <v>-2.1</v>
      </c>
      <c r="U557" s="96">
        <f t="shared" si="20"/>
        <v>-4.9000000000000004</v>
      </c>
      <c r="V557" s="92" t="str">
        <f t="shared" si="19"/>
        <v/>
      </c>
      <c r="W557" s="96" t="str">
        <f t="shared" si="18"/>
        <v/>
      </c>
      <c r="X557" s="93"/>
      <c r="Z557" s="5"/>
      <c r="AA557"/>
      <c r="AC557" s="375"/>
      <c r="AD557" s="54">
        <v>0.38055555555556198</v>
      </c>
      <c r="AL557" s="365">
        <v>-1.2</v>
      </c>
      <c r="AM557" s="699">
        <v>93</v>
      </c>
      <c r="AN557" s="699">
        <v>-2.2000000000000002</v>
      </c>
      <c r="AO557" s="366">
        <v>-1.2</v>
      </c>
      <c r="AP557" s="5">
        <v>0</v>
      </c>
      <c r="AQ557" s="5">
        <v>0</v>
      </c>
      <c r="AR557" s="5">
        <v>1026</v>
      </c>
      <c r="AS557" s="5">
        <v>4860</v>
      </c>
      <c r="AT557" s="5">
        <v>0</v>
      </c>
      <c r="AU557" s="5">
        <v>0</v>
      </c>
      <c r="AV557" s="5">
        <v>0</v>
      </c>
      <c r="AW557" s="5">
        <v>0</v>
      </c>
      <c r="AX557">
        <v>0.1</v>
      </c>
      <c r="AY557">
        <v>162.69999999999999</v>
      </c>
      <c r="AZ557">
        <v>-0.6</v>
      </c>
      <c r="BA557">
        <v>2.4</v>
      </c>
      <c r="BB557" s="55">
        <v>0.38055555555555598</v>
      </c>
    </row>
    <row r="558" spans="2:54" x14ac:dyDescent="0.25">
      <c r="B558">
        <v>-1.3</v>
      </c>
      <c r="C558">
        <v>93</v>
      </c>
      <c r="D558">
        <v>-2.2999999999999998</v>
      </c>
      <c r="E558">
        <v>-1.3</v>
      </c>
      <c r="F558">
        <v>0</v>
      </c>
      <c r="G558">
        <v>1.8</v>
      </c>
      <c r="H558">
        <v>1025.3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0.1</v>
      </c>
      <c r="O558">
        <v>162.69999999999999</v>
      </c>
      <c r="P558">
        <v>-2.7</v>
      </c>
      <c r="Q558">
        <v>-2.1</v>
      </c>
      <c r="R558" s="54">
        <v>0.38124999999999998</v>
      </c>
      <c r="T558" s="93">
        <f t="shared" si="17"/>
        <v>-2.1</v>
      </c>
      <c r="U558" s="96">
        <f t="shared" si="20"/>
        <v>-4.8</v>
      </c>
      <c r="V558" s="92" t="str">
        <f t="shared" si="19"/>
        <v/>
      </c>
      <c r="W558" s="96" t="str">
        <f t="shared" si="18"/>
        <v/>
      </c>
      <c r="X558" s="93"/>
      <c r="Z558" s="5"/>
      <c r="AA558"/>
      <c r="AC558" s="375"/>
      <c r="AD558" s="54">
        <v>0.38125000000000703</v>
      </c>
      <c r="AL558" s="5">
        <v>-1.3</v>
      </c>
      <c r="AM558" s="5">
        <v>93</v>
      </c>
      <c r="AN558" s="5">
        <v>-2.2999999999999998</v>
      </c>
      <c r="AO558" s="5">
        <v>-1.3</v>
      </c>
      <c r="AP558" s="5">
        <v>2.9</v>
      </c>
      <c r="AQ558" s="5">
        <v>4</v>
      </c>
      <c r="AR558" s="5">
        <v>1026.0999999999999</v>
      </c>
      <c r="AS558" s="5">
        <v>5050</v>
      </c>
      <c r="AT558" s="5">
        <v>0</v>
      </c>
      <c r="AU558" s="5">
        <v>0</v>
      </c>
      <c r="AV558" s="5">
        <v>0</v>
      </c>
      <c r="AW558" s="5">
        <v>0</v>
      </c>
      <c r="AX558">
        <v>0.1</v>
      </c>
      <c r="AY558">
        <v>162.69999999999999</v>
      </c>
      <c r="AZ558">
        <v>-0.3</v>
      </c>
      <c r="BA558">
        <v>3</v>
      </c>
      <c r="BB558" s="55">
        <v>0.38124999999999998</v>
      </c>
    </row>
    <row r="559" spans="2:54" x14ac:dyDescent="0.25">
      <c r="B559">
        <v>-1.5</v>
      </c>
      <c r="C559">
        <v>93</v>
      </c>
      <c r="D559">
        <v>-2.5</v>
      </c>
      <c r="E559">
        <v>-1.5</v>
      </c>
      <c r="F559">
        <v>0</v>
      </c>
      <c r="G559">
        <v>1.8</v>
      </c>
      <c r="H559">
        <v>1025.3</v>
      </c>
      <c r="I559">
        <v>0</v>
      </c>
      <c r="J559">
        <v>0</v>
      </c>
      <c r="K559">
        <v>0</v>
      </c>
      <c r="L559">
        <v>0</v>
      </c>
      <c r="M559">
        <v>0</v>
      </c>
      <c r="N559">
        <v>0.1</v>
      </c>
      <c r="O559">
        <v>162.69999999999999</v>
      </c>
      <c r="P559">
        <v>-2.7</v>
      </c>
      <c r="Q559">
        <v>-2.1</v>
      </c>
      <c r="R559" s="54">
        <v>0.38194444444444398</v>
      </c>
      <c r="T559" s="93">
        <f t="shared" si="17"/>
        <v>-2.1</v>
      </c>
      <c r="U559" s="96">
        <f t="shared" si="20"/>
        <v>-4.5999999999999996</v>
      </c>
      <c r="V559" s="92" t="str">
        <f t="shared" si="19"/>
        <v/>
      </c>
      <c r="W559" s="96" t="str">
        <f t="shared" si="18"/>
        <v/>
      </c>
      <c r="X559" s="93"/>
      <c r="Y559" s="6"/>
      <c r="Z559" s="36"/>
      <c r="AA559" s="6"/>
      <c r="AC559" s="375"/>
      <c r="AD559" s="54">
        <v>0.38194444444445202</v>
      </c>
      <c r="AL559" s="5">
        <v>-1.5</v>
      </c>
      <c r="AM559" s="5">
        <v>93</v>
      </c>
      <c r="AN559" s="5">
        <v>-2.5</v>
      </c>
      <c r="AO559" s="5">
        <v>-1.5</v>
      </c>
      <c r="AP559" s="5">
        <v>0</v>
      </c>
      <c r="AQ559" s="5">
        <v>1.8</v>
      </c>
      <c r="AR559" s="5">
        <v>1026</v>
      </c>
      <c r="AS559" s="5">
        <v>5190</v>
      </c>
      <c r="AT559" s="5">
        <v>0</v>
      </c>
      <c r="AU559" s="5">
        <v>0</v>
      </c>
      <c r="AV559" s="5">
        <v>0</v>
      </c>
      <c r="AW559" s="5">
        <v>0</v>
      </c>
      <c r="AX559">
        <v>0.1</v>
      </c>
      <c r="AY559">
        <v>162.69999999999999</v>
      </c>
      <c r="AZ559">
        <v>0</v>
      </c>
      <c r="BA559">
        <v>3.4</v>
      </c>
      <c r="BB559" s="55">
        <v>0.38194444444444398</v>
      </c>
    </row>
    <row r="560" spans="2:54" x14ac:dyDescent="0.25">
      <c r="B560">
        <v>-1.4</v>
      </c>
      <c r="C560">
        <v>93</v>
      </c>
      <c r="D560">
        <v>-2.4</v>
      </c>
      <c r="E560">
        <v>-1.4</v>
      </c>
      <c r="F560">
        <v>0</v>
      </c>
      <c r="G560">
        <v>1.8</v>
      </c>
      <c r="H560">
        <v>1025.3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0.1</v>
      </c>
      <c r="O560">
        <v>162.69999999999999</v>
      </c>
      <c r="P560">
        <v>-2.7</v>
      </c>
      <c r="Q560">
        <v>-2.1</v>
      </c>
      <c r="R560" s="54">
        <v>0.38263888888888897</v>
      </c>
      <c r="T560" s="93">
        <f t="shared" si="17"/>
        <v>-2.1</v>
      </c>
      <c r="U560" s="96">
        <f t="shared" si="20"/>
        <v>-4.7</v>
      </c>
      <c r="V560" s="92" t="str">
        <f t="shared" si="19"/>
        <v/>
      </c>
      <c r="W560" s="96" t="str">
        <f t="shared" si="18"/>
        <v/>
      </c>
      <c r="X560" s="93"/>
      <c r="Y560" s="6"/>
      <c r="Z560" s="36"/>
      <c r="AA560" s="6"/>
      <c r="AC560" s="375"/>
      <c r="AD560" s="54">
        <v>0.38263888888889702</v>
      </c>
      <c r="AL560" s="5">
        <v>-1.4</v>
      </c>
      <c r="AM560" s="5">
        <v>93</v>
      </c>
      <c r="AN560" s="5">
        <v>-2.4</v>
      </c>
      <c r="AO560" s="5">
        <v>-1.4</v>
      </c>
      <c r="AP560" s="5">
        <v>0</v>
      </c>
      <c r="AQ560" s="5">
        <v>0</v>
      </c>
      <c r="AR560" s="5">
        <v>1026.2</v>
      </c>
      <c r="AS560" s="5">
        <v>5330</v>
      </c>
      <c r="AT560" s="5">
        <v>0</v>
      </c>
      <c r="AU560" s="5">
        <v>0</v>
      </c>
      <c r="AV560" s="5">
        <v>0</v>
      </c>
      <c r="AW560" s="5">
        <v>0</v>
      </c>
      <c r="AX560">
        <v>0.1</v>
      </c>
      <c r="AY560">
        <v>162.69999999999999</v>
      </c>
      <c r="AZ560">
        <v>0.3</v>
      </c>
      <c r="BA560">
        <v>3.7</v>
      </c>
      <c r="BB560" s="55">
        <v>0.38263888888888897</v>
      </c>
    </row>
    <row r="561" spans="2:54" x14ac:dyDescent="0.25">
      <c r="B561">
        <v>-1.4</v>
      </c>
      <c r="C561">
        <v>93</v>
      </c>
      <c r="D561">
        <v>-2.4</v>
      </c>
      <c r="E561">
        <v>-1.4</v>
      </c>
      <c r="F561">
        <v>0</v>
      </c>
      <c r="G561">
        <v>1.8</v>
      </c>
      <c r="H561">
        <v>1025.3</v>
      </c>
      <c r="I561">
        <v>0</v>
      </c>
      <c r="J561">
        <v>0</v>
      </c>
      <c r="K561">
        <v>0</v>
      </c>
      <c r="L561">
        <v>0</v>
      </c>
      <c r="M561">
        <v>0</v>
      </c>
      <c r="N561">
        <v>0.1</v>
      </c>
      <c r="O561">
        <v>162.69999999999999</v>
      </c>
      <c r="P561">
        <v>-2.7</v>
      </c>
      <c r="Q561">
        <v>-2.1</v>
      </c>
      <c r="R561" s="54">
        <v>0.38333333333333303</v>
      </c>
      <c r="T561" s="93">
        <f t="shared" si="17"/>
        <v>-2.1</v>
      </c>
      <c r="U561" s="96">
        <f t="shared" ref="U561:U574" si="21">(T561-B561)-2</f>
        <v>-2.7</v>
      </c>
      <c r="V561" s="92" t="str">
        <f t="shared" si="19"/>
        <v/>
      </c>
      <c r="W561" s="96" t="str">
        <f t="shared" si="18"/>
        <v/>
      </c>
      <c r="X561" s="93"/>
      <c r="Y561" s="6"/>
      <c r="Z561" s="36"/>
      <c r="AA561" s="6"/>
      <c r="AC561" s="375"/>
      <c r="AD561" s="54">
        <v>0.38333333333334202</v>
      </c>
      <c r="AL561" s="5">
        <v>-1.4</v>
      </c>
      <c r="AM561" s="5">
        <v>93</v>
      </c>
      <c r="AN561" s="5">
        <v>-2.4</v>
      </c>
      <c r="AO561" s="5">
        <v>-1.4</v>
      </c>
      <c r="AP561" s="5">
        <v>1.8</v>
      </c>
      <c r="AQ561" s="5">
        <v>2.2000000000000002</v>
      </c>
      <c r="AR561" s="5">
        <v>1026</v>
      </c>
      <c r="AS561" s="5">
        <v>5490</v>
      </c>
      <c r="AT561" s="5">
        <v>0</v>
      </c>
      <c r="AU561" s="5">
        <v>0</v>
      </c>
      <c r="AV561" s="5">
        <v>0</v>
      </c>
      <c r="AW561" s="5">
        <v>0</v>
      </c>
      <c r="AX561">
        <v>0.1</v>
      </c>
      <c r="AY561">
        <v>162.69999999999999</v>
      </c>
      <c r="AZ561">
        <v>0.6</v>
      </c>
      <c r="BA561">
        <v>4.0999999999999996</v>
      </c>
      <c r="BB561" s="55">
        <v>0.38333333333333303</v>
      </c>
    </row>
    <row r="562" spans="2:54" x14ac:dyDescent="0.25">
      <c r="B562">
        <v>-1.3</v>
      </c>
      <c r="C562">
        <v>93</v>
      </c>
      <c r="D562">
        <v>-2.2999999999999998</v>
      </c>
      <c r="E562">
        <v>-1.3</v>
      </c>
      <c r="F562">
        <v>0</v>
      </c>
      <c r="G562">
        <v>1.8</v>
      </c>
      <c r="H562">
        <v>1025.3</v>
      </c>
      <c r="I562">
        <v>0</v>
      </c>
      <c r="J562">
        <v>0</v>
      </c>
      <c r="K562">
        <v>0</v>
      </c>
      <c r="L562">
        <v>0</v>
      </c>
      <c r="M562">
        <v>0</v>
      </c>
      <c r="N562">
        <v>0.1</v>
      </c>
      <c r="O562">
        <v>162.69999999999999</v>
      </c>
      <c r="P562">
        <v>-2.7</v>
      </c>
      <c r="Q562">
        <v>-2.1</v>
      </c>
      <c r="R562" s="54">
        <v>0.38402777777777802</v>
      </c>
      <c r="T562" s="93">
        <f t="shared" ref="T562:T625" si="22">MAX($P562,$Q562)</f>
        <v>-2.1</v>
      </c>
      <c r="U562" s="96">
        <f t="shared" si="21"/>
        <v>-2.8</v>
      </c>
      <c r="V562" s="92" t="str">
        <f t="shared" si="19"/>
        <v/>
      </c>
      <c r="W562" s="96" t="str">
        <f t="shared" ref="W562:W625" si="23">IF($T562&gt;$B562+1,1,"")</f>
        <v/>
      </c>
      <c r="X562" s="93"/>
      <c r="Y562" s="6"/>
      <c r="Z562" s="36"/>
      <c r="AA562" s="6"/>
      <c r="AC562" s="375"/>
      <c r="AD562" s="54">
        <v>0.38402777777778702</v>
      </c>
      <c r="AL562" s="5">
        <v>-1.3</v>
      </c>
      <c r="AM562" s="5">
        <v>93</v>
      </c>
      <c r="AN562" s="5">
        <v>-2.2999999999999998</v>
      </c>
      <c r="AO562" s="5">
        <v>-1.3</v>
      </c>
      <c r="AP562" s="5">
        <v>0</v>
      </c>
      <c r="AQ562" s="5">
        <v>1.8</v>
      </c>
      <c r="AR562" s="5">
        <v>1026.0999999999999</v>
      </c>
      <c r="AS562" s="5">
        <v>5690</v>
      </c>
      <c r="AT562" s="5">
        <v>0</v>
      </c>
      <c r="AU562" s="5">
        <v>0</v>
      </c>
      <c r="AV562" s="5">
        <v>0</v>
      </c>
      <c r="AW562" s="5">
        <v>0</v>
      </c>
      <c r="AX562">
        <v>0.1</v>
      </c>
      <c r="AY562">
        <v>162.69999999999999</v>
      </c>
      <c r="AZ562">
        <v>0.9</v>
      </c>
      <c r="BA562">
        <v>4.4000000000000004</v>
      </c>
      <c r="BB562" s="55">
        <v>0.38402777777777802</v>
      </c>
    </row>
    <row r="563" spans="2:54" x14ac:dyDescent="0.25">
      <c r="B563">
        <v>-1.1000000000000001</v>
      </c>
      <c r="C563">
        <v>93</v>
      </c>
      <c r="D563">
        <v>-2.1</v>
      </c>
      <c r="E563">
        <v>-1.1000000000000001</v>
      </c>
      <c r="F563">
        <v>0</v>
      </c>
      <c r="G563">
        <v>1.8</v>
      </c>
      <c r="H563">
        <v>1025.3</v>
      </c>
      <c r="I563">
        <v>0</v>
      </c>
      <c r="J563">
        <v>0</v>
      </c>
      <c r="K563">
        <v>0</v>
      </c>
      <c r="L563">
        <v>0</v>
      </c>
      <c r="M563">
        <v>0</v>
      </c>
      <c r="N563">
        <v>0.1</v>
      </c>
      <c r="O563">
        <v>162.69999999999999</v>
      </c>
      <c r="P563">
        <v>-2.7</v>
      </c>
      <c r="Q563">
        <v>-2.1</v>
      </c>
      <c r="R563" s="54">
        <v>0.38472222222222202</v>
      </c>
      <c r="T563" s="93">
        <f t="shared" si="22"/>
        <v>-2.1</v>
      </c>
      <c r="U563" s="96">
        <f t="shared" si="21"/>
        <v>-3</v>
      </c>
      <c r="V563" s="92" t="str">
        <f t="shared" si="19"/>
        <v/>
      </c>
      <c r="W563" s="96" t="str">
        <f t="shared" si="23"/>
        <v/>
      </c>
      <c r="X563" s="93"/>
      <c r="Y563" s="6"/>
      <c r="Z563" s="36"/>
      <c r="AA563" s="6"/>
      <c r="AC563" s="375"/>
      <c r="AD563" s="54">
        <v>0.38472222222223201</v>
      </c>
      <c r="AL563" s="5">
        <v>-1.1000000000000001</v>
      </c>
      <c r="AM563" s="5">
        <v>93</v>
      </c>
      <c r="AN563" s="5">
        <v>-2.1</v>
      </c>
      <c r="AO563" s="5">
        <v>-1.1000000000000001</v>
      </c>
      <c r="AP563" s="5">
        <v>4</v>
      </c>
      <c r="AQ563" s="5">
        <v>4</v>
      </c>
      <c r="AR563" s="5">
        <v>1026.0999999999999</v>
      </c>
      <c r="AS563" s="5">
        <v>5860</v>
      </c>
      <c r="AT563" s="5">
        <v>0</v>
      </c>
      <c r="AU563" s="5">
        <v>0</v>
      </c>
      <c r="AV563" s="5">
        <v>0</v>
      </c>
      <c r="AW563" s="5">
        <v>0</v>
      </c>
      <c r="AX563">
        <v>0.1</v>
      </c>
      <c r="AY563">
        <v>162.69999999999999</v>
      </c>
      <c r="AZ563">
        <v>1.2</v>
      </c>
      <c r="BA563">
        <v>4.8</v>
      </c>
      <c r="BB563" s="55">
        <v>0.38472222222222202</v>
      </c>
    </row>
    <row r="564" spans="2:54" x14ac:dyDescent="0.25">
      <c r="B564">
        <v>-1.2</v>
      </c>
      <c r="C564">
        <v>93</v>
      </c>
      <c r="D564">
        <v>-2.2000000000000002</v>
      </c>
      <c r="E564">
        <v>-1.2</v>
      </c>
      <c r="F564">
        <v>0</v>
      </c>
      <c r="G564">
        <v>1.8</v>
      </c>
      <c r="H564">
        <v>1025.3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0.1</v>
      </c>
      <c r="O564">
        <v>162.69999999999999</v>
      </c>
      <c r="P564">
        <v>-2.7</v>
      </c>
      <c r="Q564">
        <v>-2.1</v>
      </c>
      <c r="R564" s="54">
        <v>0.38541666666666702</v>
      </c>
      <c r="T564" s="93">
        <f t="shared" si="22"/>
        <v>-2.1</v>
      </c>
      <c r="U564" s="96">
        <f t="shared" si="21"/>
        <v>-2.9000000000000004</v>
      </c>
      <c r="V564" s="92" t="str">
        <f t="shared" si="19"/>
        <v/>
      </c>
      <c r="W564" s="96" t="str">
        <f t="shared" si="23"/>
        <v/>
      </c>
      <c r="X564" s="93"/>
      <c r="Y564" s="6"/>
      <c r="Z564" s="36"/>
      <c r="AA564" s="6"/>
      <c r="AC564" s="375"/>
      <c r="AD564" s="54">
        <v>0.38541666666667701</v>
      </c>
      <c r="AL564" s="5">
        <v>-1.2</v>
      </c>
      <c r="AM564" s="5">
        <v>93</v>
      </c>
      <c r="AN564" s="5">
        <v>-2.2000000000000002</v>
      </c>
      <c r="AO564" s="5">
        <v>-1.2</v>
      </c>
      <c r="AP564" s="5">
        <v>1.8</v>
      </c>
      <c r="AQ564" s="5">
        <v>2.2000000000000002</v>
      </c>
      <c r="AR564" s="5">
        <v>1026.0999999999999</v>
      </c>
      <c r="AS564" s="5">
        <v>6010</v>
      </c>
      <c r="AT564" s="5">
        <v>0</v>
      </c>
      <c r="AU564" s="5">
        <v>0</v>
      </c>
      <c r="AV564" s="5">
        <v>0</v>
      </c>
      <c r="AW564" s="5">
        <v>0</v>
      </c>
      <c r="AX564">
        <v>0.1</v>
      </c>
      <c r="AY564">
        <v>162.69999999999999</v>
      </c>
      <c r="AZ564">
        <v>1.5</v>
      </c>
      <c r="BA564">
        <v>5.2</v>
      </c>
      <c r="BB564" s="55">
        <v>0.38541666666666702</v>
      </c>
    </row>
    <row r="565" spans="2:54" x14ac:dyDescent="0.25">
      <c r="B565">
        <v>-1.3</v>
      </c>
      <c r="C565">
        <v>93</v>
      </c>
      <c r="D565">
        <v>-2.2999999999999998</v>
      </c>
      <c r="E565">
        <v>-1.3</v>
      </c>
      <c r="F565">
        <v>0</v>
      </c>
      <c r="G565">
        <v>1.8</v>
      </c>
      <c r="H565">
        <v>1025.3</v>
      </c>
      <c r="I565">
        <v>0</v>
      </c>
      <c r="J565">
        <v>0</v>
      </c>
      <c r="K565">
        <v>0</v>
      </c>
      <c r="L565">
        <v>0</v>
      </c>
      <c r="M565">
        <v>0</v>
      </c>
      <c r="N565">
        <v>0.1</v>
      </c>
      <c r="O565">
        <v>162.69999999999999</v>
      </c>
      <c r="P565">
        <v>-2.7</v>
      </c>
      <c r="Q565">
        <v>-2.1</v>
      </c>
      <c r="R565" s="54">
        <v>0.38611111111111102</v>
      </c>
      <c r="T565" s="93">
        <f t="shared" si="22"/>
        <v>-2.1</v>
      </c>
      <c r="U565" s="96">
        <f t="shared" si="21"/>
        <v>-2.8</v>
      </c>
      <c r="V565" s="92" t="str">
        <f t="shared" si="19"/>
        <v/>
      </c>
      <c r="W565" s="96" t="str">
        <f t="shared" si="23"/>
        <v/>
      </c>
      <c r="X565" s="93"/>
      <c r="Y565" s="6"/>
      <c r="Z565" s="36"/>
      <c r="AA565" s="6"/>
      <c r="AC565" s="375"/>
      <c r="AD565" s="54">
        <v>0.38611111111112201</v>
      </c>
      <c r="AL565" s="5">
        <v>-1.3</v>
      </c>
      <c r="AM565" s="5">
        <v>93</v>
      </c>
      <c r="AN565" s="5">
        <v>-2.2999999999999998</v>
      </c>
      <c r="AO565" s="5">
        <v>-1.3</v>
      </c>
      <c r="AP565" s="5">
        <v>1.8</v>
      </c>
      <c r="AQ565" s="5">
        <v>2.2000000000000002</v>
      </c>
      <c r="AR565" s="5">
        <v>1026</v>
      </c>
      <c r="AS565" s="5">
        <v>6180</v>
      </c>
      <c r="AT565" s="5">
        <v>0</v>
      </c>
      <c r="AU565" s="5">
        <v>0</v>
      </c>
      <c r="AV565" s="5">
        <v>0</v>
      </c>
      <c r="AW565" s="5">
        <v>0</v>
      </c>
      <c r="AX565">
        <v>0.1</v>
      </c>
      <c r="AY565">
        <v>162.69999999999999</v>
      </c>
      <c r="AZ565">
        <v>1.8</v>
      </c>
      <c r="BA565">
        <v>5.5</v>
      </c>
      <c r="BB565" s="55">
        <v>0.38611111111111102</v>
      </c>
    </row>
    <row r="566" spans="2:54" x14ac:dyDescent="0.25">
      <c r="B566">
        <v>-1.3</v>
      </c>
      <c r="C566">
        <v>93</v>
      </c>
      <c r="D566">
        <v>-2.2999999999999998</v>
      </c>
      <c r="E566">
        <v>-1.3</v>
      </c>
      <c r="F566">
        <v>0</v>
      </c>
      <c r="G566">
        <v>1.8</v>
      </c>
      <c r="H566">
        <v>1025.3</v>
      </c>
      <c r="I566">
        <v>0</v>
      </c>
      <c r="J566">
        <v>0</v>
      </c>
      <c r="K566">
        <v>0</v>
      </c>
      <c r="L566">
        <v>0</v>
      </c>
      <c r="M566">
        <v>0</v>
      </c>
      <c r="N566">
        <v>0.1</v>
      </c>
      <c r="O566">
        <v>162.69999999999999</v>
      </c>
      <c r="P566">
        <v>-2.7</v>
      </c>
      <c r="Q566">
        <v>-2.1</v>
      </c>
      <c r="R566" s="54">
        <v>0.38680555555555601</v>
      </c>
      <c r="T566" s="93">
        <f>MAX($P566,$Q566)</f>
        <v>-2.1</v>
      </c>
      <c r="U566" s="96">
        <f t="shared" si="21"/>
        <v>-2.8</v>
      </c>
      <c r="V566" s="92" t="str">
        <f t="shared" si="19"/>
        <v/>
      </c>
      <c r="W566" s="96" t="str">
        <f t="shared" si="23"/>
        <v/>
      </c>
      <c r="X566" s="93"/>
      <c r="Y566" s="6"/>
      <c r="Z566" s="36"/>
      <c r="AA566" s="6"/>
      <c r="AC566" s="375"/>
      <c r="AD566" s="54">
        <v>0.386805555555567</v>
      </c>
      <c r="AL566" s="5">
        <v>-1.3</v>
      </c>
      <c r="AM566" s="5">
        <v>93</v>
      </c>
      <c r="AN566" s="5">
        <v>-2.2999999999999998</v>
      </c>
      <c r="AO566" s="5">
        <v>-1.3</v>
      </c>
      <c r="AP566" s="5">
        <v>0</v>
      </c>
      <c r="AQ566" s="5">
        <v>3.2</v>
      </c>
      <c r="AR566" s="5">
        <v>1026.0999999999999</v>
      </c>
      <c r="AS566" s="5"/>
      <c r="AT566" s="5">
        <v>0</v>
      </c>
      <c r="AU566" s="5">
        <v>0</v>
      </c>
      <c r="AV566" s="5">
        <v>0</v>
      </c>
      <c r="AW566" s="5">
        <v>0</v>
      </c>
      <c r="AX566">
        <v>0.1</v>
      </c>
      <c r="AY566">
        <v>162.69999999999999</v>
      </c>
      <c r="AZ566">
        <v>2.1</v>
      </c>
      <c r="BA566">
        <v>5.8</v>
      </c>
      <c r="BB566" s="55">
        <v>0.38680555555555601</v>
      </c>
    </row>
    <row r="567" spans="2:54" x14ac:dyDescent="0.25">
      <c r="B567">
        <v>-1.1000000000000001</v>
      </c>
      <c r="C567">
        <v>93</v>
      </c>
      <c r="D567">
        <v>-2.1</v>
      </c>
      <c r="E567">
        <v>-1.1000000000000001</v>
      </c>
      <c r="F567">
        <v>0</v>
      </c>
      <c r="G567">
        <v>1.8</v>
      </c>
      <c r="H567">
        <v>1025.3</v>
      </c>
      <c r="I567">
        <v>0</v>
      </c>
      <c r="J567">
        <v>0</v>
      </c>
      <c r="K567">
        <v>0</v>
      </c>
      <c r="L567">
        <v>0</v>
      </c>
      <c r="M567">
        <v>0</v>
      </c>
      <c r="N567">
        <v>0.1</v>
      </c>
      <c r="O567">
        <v>162.69999999999999</v>
      </c>
      <c r="P567">
        <v>-2.7</v>
      </c>
      <c r="Q567">
        <v>-2.1</v>
      </c>
      <c r="R567" s="54">
        <v>0.38750000000000001</v>
      </c>
      <c r="T567" s="93">
        <f>MAX($P567,$Q567)</f>
        <v>-2.1</v>
      </c>
      <c r="U567" s="96">
        <f t="shared" si="21"/>
        <v>-3</v>
      </c>
      <c r="V567" s="92" t="str">
        <f t="shared" si="19"/>
        <v/>
      </c>
      <c r="W567" s="96" t="str">
        <f t="shared" si="23"/>
        <v/>
      </c>
      <c r="X567" s="93"/>
      <c r="Y567" s="6"/>
      <c r="Z567" s="36"/>
      <c r="AA567" s="6"/>
      <c r="AC567" s="375"/>
      <c r="AD567" s="54">
        <v>0.387500000000012</v>
      </c>
      <c r="AL567" s="5">
        <v>-1.1000000000000001</v>
      </c>
      <c r="AM567" s="5">
        <v>93</v>
      </c>
      <c r="AN567" s="5">
        <v>-2.1</v>
      </c>
      <c r="AO567" s="5">
        <v>-1.1000000000000001</v>
      </c>
      <c r="AP567" s="5">
        <v>0</v>
      </c>
      <c r="AQ567" s="5">
        <v>2.2000000000000002</v>
      </c>
      <c r="AR567" s="5">
        <v>1025.9000000000001</v>
      </c>
      <c r="AS567" s="5">
        <v>6520</v>
      </c>
      <c r="AT567" s="5">
        <v>0</v>
      </c>
      <c r="AU567" s="5">
        <v>0</v>
      </c>
      <c r="AV567" s="5">
        <v>0</v>
      </c>
      <c r="AW567" s="5">
        <v>0</v>
      </c>
      <c r="AX567">
        <v>0.1</v>
      </c>
      <c r="AY567">
        <v>162.69999999999999</v>
      </c>
      <c r="AZ567">
        <v>2.2999999999999998</v>
      </c>
      <c r="BA567">
        <v>5.8</v>
      </c>
      <c r="BB567" s="55">
        <v>0.38750000000000001</v>
      </c>
    </row>
    <row r="568" spans="2:54" x14ac:dyDescent="0.25">
      <c r="B568">
        <v>-0.9</v>
      </c>
      <c r="C568">
        <v>93</v>
      </c>
      <c r="D568">
        <v>-2</v>
      </c>
      <c r="E568">
        <v>-0.9</v>
      </c>
      <c r="F568">
        <v>0</v>
      </c>
      <c r="G568">
        <v>1.8</v>
      </c>
      <c r="H568">
        <v>1025.3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0.1</v>
      </c>
      <c r="O568">
        <v>162.69999999999999</v>
      </c>
      <c r="P568">
        <v>-2.7</v>
      </c>
      <c r="Q568">
        <v>-2.1</v>
      </c>
      <c r="R568" s="54">
        <v>0.38819444444444401</v>
      </c>
      <c r="T568" s="93">
        <f t="shared" si="22"/>
        <v>-2.1</v>
      </c>
      <c r="U568" s="96">
        <f>(T568-B568)-2</f>
        <v>-3.2</v>
      </c>
      <c r="V568" s="92" t="str">
        <f t="shared" si="19"/>
        <v/>
      </c>
      <c r="W568" s="96" t="str">
        <f t="shared" si="23"/>
        <v/>
      </c>
      <c r="X568" s="93"/>
      <c r="Y568" s="6"/>
      <c r="Z568" s="36"/>
      <c r="AA568" s="6"/>
      <c r="AC568" s="375"/>
      <c r="AD568" s="54">
        <v>0.388194444444457</v>
      </c>
      <c r="AL568" s="5">
        <v>-0.9</v>
      </c>
      <c r="AM568" s="5">
        <v>93</v>
      </c>
      <c r="AN568" s="5">
        <v>-2</v>
      </c>
      <c r="AO568" s="5">
        <v>-0.9</v>
      </c>
      <c r="AP568" s="5">
        <v>2.9</v>
      </c>
      <c r="AQ568" s="5">
        <v>3.2</v>
      </c>
      <c r="AR568" s="5">
        <v>1026</v>
      </c>
      <c r="AS568" s="5">
        <v>6710</v>
      </c>
      <c r="AT568" s="5">
        <v>0</v>
      </c>
      <c r="AU568" s="5">
        <v>0</v>
      </c>
      <c r="AV568" s="5">
        <v>0</v>
      </c>
      <c r="AW568" s="5">
        <v>0</v>
      </c>
      <c r="AX568">
        <v>0.1</v>
      </c>
      <c r="AY568">
        <v>162.69999999999999</v>
      </c>
      <c r="AZ568">
        <v>2.6</v>
      </c>
      <c r="BA568">
        <v>6.1</v>
      </c>
      <c r="BB568" s="55">
        <v>0.38819444444444401</v>
      </c>
    </row>
    <row r="569" spans="2:54" x14ac:dyDescent="0.25">
      <c r="B569">
        <v>-0.8</v>
      </c>
      <c r="C569">
        <v>93</v>
      </c>
      <c r="D569">
        <v>-1.9</v>
      </c>
      <c r="E569">
        <v>-0.8</v>
      </c>
      <c r="F569">
        <v>0</v>
      </c>
      <c r="G569">
        <v>1.8</v>
      </c>
      <c r="H569">
        <v>1025.3</v>
      </c>
      <c r="I569">
        <v>0</v>
      </c>
      <c r="J569">
        <v>0</v>
      </c>
      <c r="K569">
        <v>0</v>
      </c>
      <c r="L569">
        <v>0</v>
      </c>
      <c r="M569">
        <v>0</v>
      </c>
      <c r="N569">
        <v>0.1</v>
      </c>
      <c r="O569">
        <v>162.69999999999999</v>
      </c>
      <c r="P569">
        <v>-2.7</v>
      </c>
      <c r="Q569">
        <v>-2.1</v>
      </c>
      <c r="R569" s="54">
        <v>0.38888888888888901</v>
      </c>
      <c r="T569" s="93">
        <f t="shared" si="22"/>
        <v>-2.1</v>
      </c>
      <c r="U569" s="96">
        <f t="shared" si="21"/>
        <v>-3.3</v>
      </c>
      <c r="V569" s="92" t="str">
        <f t="shared" si="19"/>
        <v/>
      </c>
      <c r="W569" s="96" t="str">
        <f t="shared" si="23"/>
        <v/>
      </c>
      <c r="X569" s="93"/>
      <c r="Y569" s="6"/>
      <c r="Z569" s="36"/>
      <c r="AA569" s="6"/>
      <c r="AC569" s="375"/>
      <c r="AD569" s="54">
        <v>0.388888888888902</v>
      </c>
      <c r="AL569" s="5">
        <v>-0.8</v>
      </c>
      <c r="AM569" s="5">
        <v>93</v>
      </c>
      <c r="AN569" s="5">
        <v>-1.9</v>
      </c>
      <c r="AO569" s="5">
        <v>-0.8</v>
      </c>
      <c r="AP569" s="5">
        <v>3.2</v>
      </c>
      <c r="AQ569" s="5">
        <v>3.6</v>
      </c>
      <c r="AR569" s="5">
        <v>1026</v>
      </c>
      <c r="AS569" s="5">
        <v>6910</v>
      </c>
      <c r="AT569" s="5">
        <v>0</v>
      </c>
      <c r="AU569" s="5">
        <v>0</v>
      </c>
      <c r="AV569" s="5">
        <v>0</v>
      </c>
      <c r="AW569" s="5">
        <v>0</v>
      </c>
      <c r="AX569">
        <v>0.1</v>
      </c>
      <c r="AY569">
        <v>162.69999999999999</v>
      </c>
      <c r="AZ569">
        <v>2.9</v>
      </c>
      <c r="BA569">
        <v>6.1</v>
      </c>
      <c r="BB569" s="55">
        <v>0.38888888888888901</v>
      </c>
    </row>
    <row r="570" spans="2:54" x14ac:dyDescent="0.25">
      <c r="B570">
        <v>-0.9</v>
      </c>
      <c r="C570">
        <v>93</v>
      </c>
      <c r="D570">
        <v>-2</v>
      </c>
      <c r="E570">
        <v>-0.9</v>
      </c>
      <c r="F570">
        <v>0</v>
      </c>
      <c r="G570">
        <v>1.8</v>
      </c>
      <c r="H570">
        <v>1025.3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0.1</v>
      </c>
      <c r="O570">
        <v>162.69999999999999</v>
      </c>
      <c r="P570">
        <v>-2.7</v>
      </c>
      <c r="Q570">
        <v>-2.1</v>
      </c>
      <c r="R570" s="54">
        <v>0.389583333333333</v>
      </c>
      <c r="T570" s="93">
        <f t="shared" si="22"/>
        <v>-2.1</v>
      </c>
      <c r="U570" s="96">
        <f t="shared" si="21"/>
        <v>-3.2</v>
      </c>
      <c r="V570" s="92" t="str">
        <f t="shared" si="19"/>
        <v/>
      </c>
      <c r="W570" s="96" t="str">
        <f t="shared" si="23"/>
        <v/>
      </c>
      <c r="X570" s="93"/>
      <c r="Y570" s="6"/>
      <c r="Z570" s="36"/>
      <c r="AA570" s="6"/>
      <c r="AC570" s="375"/>
      <c r="AD570" s="54">
        <v>0.38958333333334699</v>
      </c>
      <c r="AL570" s="5">
        <v>-0.9</v>
      </c>
      <c r="AM570" s="5">
        <v>93</v>
      </c>
      <c r="AN570" s="5">
        <v>-2</v>
      </c>
      <c r="AO570" s="5">
        <v>-0.9</v>
      </c>
      <c r="AP570" s="5">
        <v>2.2000000000000002</v>
      </c>
      <c r="AQ570" s="5">
        <v>3.2</v>
      </c>
      <c r="AR570" s="5">
        <v>1025.9000000000001</v>
      </c>
      <c r="AS570" s="5">
        <v>7120</v>
      </c>
      <c r="AT570" s="5">
        <v>0</v>
      </c>
      <c r="AU570" s="5">
        <v>0</v>
      </c>
      <c r="AV570" s="5">
        <v>0</v>
      </c>
      <c r="AW570" s="5">
        <v>0</v>
      </c>
      <c r="AX570">
        <v>0.1</v>
      </c>
      <c r="AY570">
        <v>162.69999999999999</v>
      </c>
      <c r="AZ570">
        <v>3.1</v>
      </c>
      <c r="BA570">
        <v>6.8</v>
      </c>
      <c r="BB570" s="55">
        <v>0.389583333333333</v>
      </c>
    </row>
    <row r="571" spans="2:54" x14ac:dyDescent="0.25">
      <c r="B571">
        <v>-1</v>
      </c>
      <c r="C571">
        <v>93</v>
      </c>
      <c r="D571">
        <v>-2</v>
      </c>
      <c r="E571">
        <v>-1</v>
      </c>
      <c r="F571">
        <v>0</v>
      </c>
      <c r="G571">
        <v>1.8</v>
      </c>
      <c r="H571">
        <v>1025.3</v>
      </c>
      <c r="I571">
        <v>0</v>
      </c>
      <c r="J571">
        <v>0</v>
      </c>
      <c r="K571">
        <v>0</v>
      </c>
      <c r="L571">
        <v>0</v>
      </c>
      <c r="M571">
        <v>0</v>
      </c>
      <c r="N571">
        <v>0.1</v>
      </c>
      <c r="O571">
        <v>162.69999999999999</v>
      </c>
      <c r="P571">
        <v>-2.7</v>
      </c>
      <c r="Q571">
        <v>-2.1</v>
      </c>
      <c r="R571" s="54">
        <v>0.390277777777778</v>
      </c>
      <c r="T571" s="93">
        <f t="shared" si="22"/>
        <v>-2.1</v>
      </c>
      <c r="U571" s="96">
        <f t="shared" si="21"/>
        <v>-3.1</v>
      </c>
      <c r="V571" s="92" t="str">
        <f t="shared" si="19"/>
        <v/>
      </c>
      <c r="W571" s="96" t="str">
        <f t="shared" si="23"/>
        <v/>
      </c>
      <c r="X571" s="93"/>
      <c r="Y571" s="6"/>
      <c r="Z571" s="36"/>
      <c r="AA571" s="6"/>
      <c r="AC571" s="375"/>
      <c r="AD571" s="54">
        <v>0.39027777777779199</v>
      </c>
      <c r="AL571" s="5">
        <v>-1</v>
      </c>
      <c r="AM571" s="5">
        <v>93</v>
      </c>
      <c r="AN571" s="5">
        <v>-2</v>
      </c>
      <c r="AO571" s="5">
        <v>-1</v>
      </c>
      <c r="AP571" s="5">
        <v>2.2000000000000002</v>
      </c>
      <c r="AQ571" s="5">
        <v>3.2</v>
      </c>
      <c r="AR571" s="5">
        <v>1025.9000000000001</v>
      </c>
      <c r="AS571" s="5">
        <v>7310</v>
      </c>
      <c r="AT571" s="5">
        <v>0</v>
      </c>
      <c r="AU571" s="5">
        <v>0</v>
      </c>
      <c r="AV571" s="5">
        <v>0</v>
      </c>
      <c r="AW571" s="5">
        <v>0</v>
      </c>
      <c r="AX571">
        <v>0.1</v>
      </c>
      <c r="AY571">
        <v>162.69999999999999</v>
      </c>
      <c r="AZ571">
        <v>3.4</v>
      </c>
      <c r="BA571">
        <v>6.8</v>
      </c>
      <c r="BB571" s="55">
        <v>0.390277777777778</v>
      </c>
    </row>
    <row r="572" spans="2:54" x14ac:dyDescent="0.25">
      <c r="B572">
        <v>-1</v>
      </c>
      <c r="C572">
        <v>93</v>
      </c>
      <c r="D572">
        <v>-2</v>
      </c>
      <c r="E572">
        <v>-1</v>
      </c>
      <c r="F572">
        <v>0</v>
      </c>
      <c r="G572">
        <v>1.8</v>
      </c>
      <c r="H572">
        <v>1025.3</v>
      </c>
      <c r="I572">
        <v>0</v>
      </c>
      <c r="J572">
        <v>0</v>
      </c>
      <c r="K572">
        <v>0</v>
      </c>
      <c r="L572">
        <v>0</v>
      </c>
      <c r="M572">
        <v>0</v>
      </c>
      <c r="N572">
        <v>0.1</v>
      </c>
      <c r="O572">
        <v>162.69999999999999</v>
      </c>
      <c r="P572">
        <v>-2.7</v>
      </c>
      <c r="Q572">
        <v>-2.1</v>
      </c>
      <c r="R572" s="54">
        <v>0.390972222222222</v>
      </c>
      <c r="T572" s="93">
        <f t="shared" si="22"/>
        <v>-2.1</v>
      </c>
      <c r="U572" s="96">
        <f t="shared" si="21"/>
        <v>-3.1</v>
      </c>
      <c r="V572" s="92" t="str">
        <f t="shared" si="19"/>
        <v/>
      </c>
      <c r="W572" s="96" t="str">
        <f t="shared" si="23"/>
        <v/>
      </c>
      <c r="X572" s="93"/>
      <c r="Y572" s="6"/>
      <c r="Z572" s="36"/>
      <c r="AA572" s="6"/>
      <c r="AC572" s="375"/>
      <c r="AD572" s="54">
        <v>0.39097222222223699</v>
      </c>
      <c r="AL572" s="5">
        <v>-1</v>
      </c>
      <c r="AM572" s="5">
        <v>93</v>
      </c>
      <c r="AN572" s="5">
        <v>-2</v>
      </c>
      <c r="AO572" s="5">
        <v>-1</v>
      </c>
      <c r="AP572" s="5">
        <v>2.2000000000000002</v>
      </c>
      <c r="AQ572" s="5">
        <v>2.2000000000000002</v>
      </c>
      <c r="AR572" s="5">
        <v>1026.0999999999999</v>
      </c>
      <c r="AS572" s="5">
        <v>7460</v>
      </c>
      <c r="AT572" s="5">
        <v>0</v>
      </c>
      <c r="AU572" s="5">
        <v>0</v>
      </c>
      <c r="AV572" s="5">
        <v>0</v>
      </c>
      <c r="AW572" s="5">
        <v>0</v>
      </c>
      <c r="AX572">
        <v>0.1</v>
      </c>
      <c r="AY572">
        <v>162.69999999999999</v>
      </c>
      <c r="AZ572">
        <v>3.6</v>
      </c>
      <c r="BA572">
        <v>7.5</v>
      </c>
      <c r="BB572" s="55">
        <v>0.390972222222222</v>
      </c>
    </row>
    <row r="573" spans="2:54" x14ac:dyDescent="0.25">
      <c r="B573">
        <v>-1</v>
      </c>
      <c r="C573">
        <v>92</v>
      </c>
      <c r="D573">
        <v>-2.1</v>
      </c>
      <c r="E573">
        <v>-1</v>
      </c>
      <c r="F573">
        <v>0</v>
      </c>
      <c r="G573">
        <v>1.8</v>
      </c>
      <c r="H573">
        <v>1025.3</v>
      </c>
      <c r="I573">
        <v>0</v>
      </c>
      <c r="J573">
        <v>0</v>
      </c>
      <c r="K573">
        <v>0</v>
      </c>
      <c r="L573">
        <v>0</v>
      </c>
      <c r="M573">
        <v>0</v>
      </c>
      <c r="N573">
        <v>0.1</v>
      </c>
      <c r="O573">
        <v>162.69999999999999</v>
      </c>
      <c r="P573">
        <v>-2.7</v>
      </c>
      <c r="Q573">
        <v>-2.1</v>
      </c>
      <c r="R573" s="54">
        <v>0.391666666666667</v>
      </c>
      <c r="T573" s="93">
        <f t="shared" si="22"/>
        <v>-2.1</v>
      </c>
      <c r="U573" s="96">
        <f t="shared" si="21"/>
        <v>-3.1</v>
      </c>
      <c r="V573" s="92" t="str">
        <f t="shared" si="19"/>
        <v/>
      </c>
      <c r="W573" s="96" t="str">
        <f t="shared" si="23"/>
        <v/>
      </c>
      <c r="X573" s="93"/>
      <c r="Y573" s="6"/>
      <c r="Z573" s="36"/>
      <c r="AA573" s="6"/>
      <c r="AC573" s="375"/>
      <c r="AD573" s="54">
        <v>0.39166666666668198</v>
      </c>
      <c r="AL573" s="5">
        <v>-1</v>
      </c>
      <c r="AM573" s="5">
        <v>92</v>
      </c>
      <c r="AN573" s="5">
        <v>-2.1</v>
      </c>
      <c r="AO573" s="5">
        <v>-1</v>
      </c>
      <c r="AP573" s="5">
        <v>2.2000000000000002</v>
      </c>
      <c r="AQ573" s="5">
        <v>2.9</v>
      </c>
      <c r="AR573" s="5">
        <v>1026</v>
      </c>
      <c r="AS573" s="5">
        <v>7620</v>
      </c>
      <c r="AT573" s="5">
        <v>0</v>
      </c>
      <c r="AU573" s="5">
        <v>0</v>
      </c>
      <c r="AV573" s="5">
        <v>0</v>
      </c>
      <c r="AW573" s="5">
        <v>0</v>
      </c>
      <c r="AX573">
        <v>0.1</v>
      </c>
      <c r="AY573">
        <v>162.69999999999999</v>
      </c>
      <c r="AZ573">
        <v>3.9</v>
      </c>
      <c r="BA573">
        <v>7.5</v>
      </c>
      <c r="BB573" s="55">
        <v>0.391666666666667</v>
      </c>
    </row>
    <row r="574" spans="2:54" x14ac:dyDescent="0.25">
      <c r="B574">
        <v>-1</v>
      </c>
      <c r="C574">
        <v>92</v>
      </c>
      <c r="D574">
        <v>-2.1</v>
      </c>
      <c r="E574">
        <v>-1</v>
      </c>
      <c r="F574">
        <v>0</v>
      </c>
      <c r="G574">
        <v>1.8</v>
      </c>
      <c r="H574">
        <v>1025.3</v>
      </c>
      <c r="I574">
        <v>0</v>
      </c>
      <c r="J574">
        <v>0</v>
      </c>
      <c r="K574">
        <v>0</v>
      </c>
      <c r="L574">
        <v>0</v>
      </c>
      <c r="M574">
        <v>0</v>
      </c>
      <c r="N574">
        <v>0.1</v>
      </c>
      <c r="O574">
        <v>162.69999999999999</v>
      </c>
      <c r="P574">
        <v>-2.7</v>
      </c>
      <c r="Q574">
        <v>-2.1</v>
      </c>
      <c r="R574" s="54">
        <v>0.39236111111111099</v>
      </c>
      <c r="T574" s="93">
        <f t="shared" si="22"/>
        <v>-2.1</v>
      </c>
      <c r="U574" s="96">
        <f t="shared" si="21"/>
        <v>-3.1</v>
      </c>
      <c r="V574" s="92" t="str">
        <f t="shared" si="19"/>
        <v/>
      </c>
      <c r="W574" s="96" t="str">
        <f t="shared" si="23"/>
        <v/>
      </c>
      <c r="X574" s="93"/>
      <c r="Y574" s="6"/>
      <c r="Z574" s="36"/>
      <c r="AA574" s="6"/>
      <c r="AC574" s="375"/>
      <c r="AD574" s="54">
        <v>0.39236111111112698</v>
      </c>
      <c r="AL574" s="5">
        <v>-1</v>
      </c>
      <c r="AM574" s="5">
        <v>92</v>
      </c>
      <c r="AN574" s="5">
        <v>-2.1</v>
      </c>
      <c r="AO574" s="5">
        <v>-1</v>
      </c>
      <c r="AP574" s="5">
        <v>2.5</v>
      </c>
      <c r="AQ574" s="5">
        <v>2.5</v>
      </c>
      <c r="AR574" s="5">
        <v>1026</v>
      </c>
      <c r="AS574" s="5">
        <v>7810</v>
      </c>
      <c r="AT574" s="5">
        <v>0</v>
      </c>
      <c r="AU574" s="5">
        <v>0</v>
      </c>
      <c r="AV574" s="5">
        <v>0</v>
      </c>
      <c r="AW574" s="5">
        <v>0</v>
      </c>
      <c r="AX574">
        <v>0.1</v>
      </c>
      <c r="AY574">
        <v>162.69999999999999</v>
      </c>
      <c r="AZ574">
        <v>4.0999999999999996</v>
      </c>
      <c r="BA574">
        <v>8.3000000000000007</v>
      </c>
      <c r="BB574" s="55">
        <v>0.39236111111111099</v>
      </c>
    </row>
    <row r="575" spans="2:54" x14ac:dyDescent="0.25">
      <c r="B575">
        <v>-1</v>
      </c>
      <c r="C575">
        <v>92</v>
      </c>
      <c r="D575">
        <v>-2.1</v>
      </c>
      <c r="E575">
        <v>-1</v>
      </c>
      <c r="F575">
        <v>0</v>
      </c>
      <c r="G575">
        <v>1.8</v>
      </c>
      <c r="H575">
        <v>1025.3</v>
      </c>
      <c r="I575">
        <v>0</v>
      </c>
      <c r="J575">
        <v>0</v>
      </c>
      <c r="K575">
        <v>0</v>
      </c>
      <c r="L575">
        <v>0</v>
      </c>
      <c r="M575">
        <v>0</v>
      </c>
      <c r="N575">
        <v>0.1</v>
      </c>
      <c r="O575">
        <v>162.69999999999999</v>
      </c>
      <c r="P575">
        <v>-2.7</v>
      </c>
      <c r="Q575">
        <v>-2.1</v>
      </c>
      <c r="R575" s="54">
        <v>0.39305555555555599</v>
      </c>
      <c r="T575" s="93">
        <f t="shared" si="22"/>
        <v>-2.1</v>
      </c>
      <c r="U575" s="96">
        <f>(T575-B575)-2</f>
        <v>-3.1</v>
      </c>
      <c r="V575" s="92" t="str">
        <f t="shared" si="19"/>
        <v/>
      </c>
      <c r="W575" s="96" t="str">
        <f t="shared" si="23"/>
        <v/>
      </c>
      <c r="X575" s="93"/>
      <c r="Y575" s="6"/>
      <c r="Z575" s="36"/>
      <c r="AA575" s="6"/>
      <c r="AC575" s="375"/>
      <c r="AD575" s="54">
        <v>0.39305555555557198</v>
      </c>
      <c r="AL575" s="5">
        <v>-1</v>
      </c>
      <c r="AM575" s="5">
        <v>92</v>
      </c>
      <c r="AN575" s="5">
        <v>-2.1</v>
      </c>
      <c r="AO575" s="5">
        <v>-1</v>
      </c>
      <c r="AP575" s="5">
        <v>2.2000000000000002</v>
      </c>
      <c r="AQ575" s="5">
        <v>2.5</v>
      </c>
      <c r="AR575" s="5">
        <v>1026.2</v>
      </c>
      <c r="AS575" s="5">
        <v>8000</v>
      </c>
      <c r="AT575" s="5">
        <v>0</v>
      </c>
      <c r="AU575" s="5">
        <v>0</v>
      </c>
      <c r="AV575" s="5">
        <v>0</v>
      </c>
      <c r="AW575" s="5">
        <v>0</v>
      </c>
      <c r="AX575">
        <v>0.1</v>
      </c>
      <c r="AY575">
        <v>162.69999999999999</v>
      </c>
      <c r="AZ575">
        <v>4.4000000000000004</v>
      </c>
      <c r="BA575">
        <v>8.3000000000000007</v>
      </c>
      <c r="BB575" s="55">
        <v>0.39305555555555599</v>
      </c>
    </row>
    <row r="576" spans="2:54" x14ac:dyDescent="0.25">
      <c r="B576">
        <v>-1</v>
      </c>
      <c r="C576">
        <v>92</v>
      </c>
      <c r="D576">
        <v>-2.1</v>
      </c>
      <c r="E576">
        <v>-1</v>
      </c>
      <c r="F576">
        <v>0</v>
      </c>
      <c r="G576">
        <v>1.8</v>
      </c>
      <c r="H576">
        <v>1025.3</v>
      </c>
      <c r="I576">
        <v>0</v>
      </c>
      <c r="J576">
        <v>0</v>
      </c>
      <c r="K576">
        <v>0</v>
      </c>
      <c r="L576">
        <v>0</v>
      </c>
      <c r="M576">
        <v>0</v>
      </c>
      <c r="N576">
        <v>0.1</v>
      </c>
      <c r="O576">
        <v>162.69999999999999</v>
      </c>
      <c r="P576">
        <v>-2.7</v>
      </c>
      <c r="Q576">
        <v>-2.1</v>
      </c>
      <c r="R576" s="54">
        <v>0.39374999999999999</v>
      </c>
      <c r="T576" s="93">
        <f t="shared" si="22"/>
        <v>-2.1</v>
      </c>
      <c r="U576" s="96">
        <f>(T576-B576)-2</f>
        <v>-3.1</v>
      </c>
      <c r="V576" s="92" t="str">
        <f t="shared" si="19"/>
        <v/>
      </c>
      <c r="W576" s="96" t="str">
        <f t="shared" si="23"/>
        <v/>
      </c>
      <c r="X576" s="93"/>
      <c r="Y576" s="6"/>
      <c r="Z576" s="36"/>
      <c r="AA576" s="6"/>
      <c r="AC576" s="375"/>
      <c r="AD576" s="54">
        <v>0.39375000000001698</v>
      </c>
      <c r="AL576" s="5">
        <v>-1</v>
      </c>
      <c r="AM576" s="5">
        <v>92</v>
      </c>
      <c r="AN576" s="5">
        <v>-2.1</v>
      </c>
      <c r="AO576" s="5">
        <v>-1</v>
      </c>
      <c r="AP576" s="5">
        <v>2.9</v>
      </c>
      <c r="AQ576" s="5">
        <v>2.9</v>
      </c>
      <c r="AR576" s="5">
        <v>1026</v>
      </c>
      <c r="AS576" s="5">
        <v>8220</v>
      </c>
      <c r="AT576" s="5">
        <v>0</v>
      </c>
      <c r="AU576" s="5">
        <v>0</v>
      </c>
      <c r="AV576" s="5">
        <v>0</v>
      </c>
      <c r="AW576" s="5">
        <v>0</v>
      </c>
      <c r="AX576">
        <v>0.1</v>
      </c>
      <c r="AY576">
        <v>162.69999999999999</v>
      </c>
      <c r="AZ576">
        <v>4.7</v>
      </c>
      <c r="BA576">
        <v>8.9</v>
      </c>
      <c r="BB576" s="55">
        <v>0.39374999999999999</v>
      </c>
    </row>
    <row r="577" spans="2:54" x14ac:dyDescent="0.25">
      <c r="B577">
        <v>-0.9</v>
      </c>
      <c r="C577">
        <v>93</v>
      </c>
      <c r="D577">
        <v>-2</v>
      </c>
      <c r="E577">
        <v>-0.9</v>
      </c>
      <c r="F577">
        <v>0</v>
      </c>
      <c r="G577">
        <v>1.8</v>
      </c>
      <c r="H577">
        <v>1025.3</v>
      </c>
      <c r="I577">
        <v>0</v>
      </c>
      <c r="J577">
        <v>0</v>
      </c>
      <c r="K577">
        <v>0</v>
      </c>
      <c r="L577">
        <v>0</v>
      </c>
      <c r="M577">
        <v>0</v>
      </c>
      <c r="N577">
        <v>0.1</v>
      </c>
      <c r="O577">
        <v>162.69999999999999</v>
      </c>
      <c r="P577">
        <v>-2.7</v>
      </c>
      <c r="Q577">
        <v>-2.1</v>
      </c>
      <c r="R577" s="54">
        <v>0.39444444444444399</v>
      </c>
      <c r="T577" s="93">
        <f t="shared" si="22"/>
        <v>-2.1</v>
      </c>
      <c r="U577" s="96">
        <f>(T577-B577)-2</f>
        <v>-3.2</v>
      </c>
      <c r="V577" s="92" t="str">
        <f t="shared" si="19"/>
        <v/>
      </c>
      <c r="W577" s="96" t="str">
        <f t="shared" si="23"/>
        <v/>
      </c>
      <c r="X577" s="93"/>
      <c r="Y577" s="6"/>
      <c r="Z577" s="36"/>
      <c r="AA577" s="6"/>
      <c r="AC577" s="375"/>
      <c r="AD577" s="54">
        <v>0.39444444444446197</v>
      </c>
      <c r="AL577" s="5">
        <v>-0.9</v>
      </c>
      <c r="AM577" s="5">
        <v>93</v>
      </c>
      <c r="AN577" s="5">
        <v>-2</v>
      </c>
      <c r="AO577" s="5">
        <v>-0.9</v>
      </c>
      <c r="AP577" s="5">
        <v>3.2</v>
      </c>
      <c r="AQ577" s="5">
        <v>3.6</v>
      </c>
      <c r="AR577" s="5">
        <v>1026.0999999999999</v>
      </c>
      <c r="AS577" s="5">
        <v>8410</v>
      </c>
      <c r="AT577" s="5">
        <v>0</v>
      </c>
      <c r="AU577" s="5">
        <v>0</v>
      </c>
      <c r="AV577" s="5">
        <v>0</v>
      </c>
      <c r="AW577" s="5">
        <v>0</v>
      </c>
      <c r="AX577">
        <v>0.1</v>
      </c>
      <c r="AY577">
        <v>162.69999999999999</v>
      </c>
      <c r="AZ577">
        <v>4.9000000000000004</v>
      </c>
      <c r="BA577">
        <v>9.1</v>
      </c>
      <c r="BB577" s="55">
        <v>0.39444444444444399</v>
      </c>
    </row>
    <row r="578" spans="2:54" x14ac:dyDescent="0.25">
      <c r="B578">
        <v>-0.9</v>
      </c>
      <c r="C578">
        <v>92</v>
      </c>
      <c r="D578">
        <v>-2.1</v>
      </c>
      <c r="E578">
        <v>-0.9</v>
      </c>
      <c r="F578">
        <v>0</v>
      </c>
      <c r="G578">
        <v>1.8</v>
      </c>
      <c r="H578">
        <v>1025.3</v>
      </c>
      <c r="I578">
        <v>0</v>
      </c>
      <c r="J578">
        <v>0</v>
      </c>
      <c r="K578">
        <v>0</v>
      </c>
      <c r="L578">
        <v>0</v>
      </c>
      <c r="M578">
        <v>0</v>
      </c>
      <c r="N578">
        <v>0.1</v>
      </c>
      <c r="O578">
        <v>162.69999999999999</v>
      </c>
      <c r="P578">
        <v>-2.7</v>
      </c>
      <c r="Q578">
        <v>-2.1</v>
      </c>
      <c r="R578" s="54">
        <v>0.39513888888888898</v>
      </c>
      <c r="T578" s="93">
        <f t="shared" si="22"/>
        <v>-2.1</v>
      </c>
      <c r="U578" s="96">
        <f t="shared" ref="U578:U620" si="24">(T578-B578)-2</f>
        <v>-3.2</v>
      </c>
      <c r="V578" s="92" t="str">
        <f t="shared" si="19"/>
        <v/>
      </c>
      <c r="W578" s="96" t="str">
        <f t="shared" si="23"/>
        <v/>
      </c>
      <c r="X578" s="93"/>
      <c r="Y578" s="6"/>
      <c r="Z578" s="36"/>
      <c r="AA578" s="6"/>
      <c r="AC578" s="375"/>
      <c r="AD578" s="54">
        <v>0.39513888888890702</v>
      </c>
      <c r="AL578" s="5">
        <v>-0.9</v>
      </c>
      <c r="AM578" s="5">
        <v>92</v>
      </c>
      <c r="AN578" s="5">
        <v>-2.1</v>
      </c>
      <c r="AO578" s="5">
        <v>-0.9</v>
      </c>
      <c r="AP578" s="5">
        <v>4</v>
      </c>
      <c r="AQ578" s="5">
        <v>4.3</v>
      </c>
      <c r="AR578" s="5">
        <v>1026.0999999999999</v>
      </c>
      <c r="AS578" s="5">
        <v>8570</v>
      </c>
      <c r="AT578" s="5">
        <v>0</v>
      </c>
      <c r="AU578" s="5">
        <v>0</v>
      </c>
      <c r="AV578" s="5">
        <v>0</v>
      </c>
      <c r="AW578" s="5">
        <v>0</v>
      </c>
      <c r="AX578">
        <v>0.1</v>
      </c>
      <c r="AY578">
        <v>162.69999999999999</v>
      </c>
      <c r="AZ578">
        <v>5.2</v>
      </c>
      <c r="BA578">
        <v>9.3000000000000007</v>
      </c>
      <c r="BB578" s="55">
        <v>0.39513888888888898</v>
      </c>
    </row>
    <row r="579" spans="2:54" x14ac:dyDescent="0.25">
      <c r="B579">
        <v>-0.9</v>
      </c>
      <c r="C579">
        <v>92</v>
      </c>
      <c r="D579">
        <v>-2.1</v>
      </c>
      <c r="E579">
        <v>-0.9</v>
      </c>
      <c r="F579">
        <v>0</v>
      </c>
      <c r="G579">
        <v>1.8</v>
      </c>
      <c r="H579">
        <v>1025.3</v>
      </c>
      <c r="I579">
        <v>0</v>
      </c>
      <c r="J579">
        <v>0</v>
      </c>
      <c r="K579">
        <v>0</v>
      </c>
      <c r="L579">
        <v>0</v>
      </c>
      <c r="M579">
        <v>0</v>
      </c>
      <c r="N579">
        <v>0.1</v>
      </c>
      <c r="O579">
        <v>162.69999999999999</v>
      </c>
      <c r="P579">
        <v>-2.7</v>
      </c>
      <c r="Q579">
        <v>-2.1</v>
      </c>
      <c r="R579" s="54">
        <v>0.39583333333333298</v>
      </c>
      <c r="T579" s="93">
        <f t="shared" si="22"/>
        <v>-2.1</v>
      </c>
      <c r="U579" s="96">
        <f t="shared" si="24"/>
        <v>-3.2</v>
      </c>
      <c r="V579" s="92" t="str">
        <f t="shared" si="19"/>
        <v/>
      </c>
      <c r="W579" s="96" t="str">
        <f t="shared" si="23"/>
        <v/>
      </c>
      <c r="X579" s="93"/>
      <c r="Y579" s="6"/>
      <c r="Z579" s="36"/>
      <c r="AA579" s="6"/>
      <c r="AC579" s="375"/>
      <c r="AD579" s="54">
        <v>0.39583333333335202</v>
      </c>
      <c r="AL579" s="5">
        <v>-0.9</v>
      </c>
      <c r="AM579" s="5">
        <v>92</v>
      </c>
      <c r="AN579" s="5">
        <v>-2.1</v>
      </c>
      <c r="AO579" s="5">
        <v>-0.9</v>
      </c>
      <c r="AP579" s="5">
        <v>2.5</v>
      </c>
      <c r="AQ579" s="5">
        <v>4</v>
      </c>
      <c r="AR579" s="5">
        <v>1026.2</v>
      </c>
      <c r="AS579" s="5">
        <v>8840</v>
      </c>
      <c r="AT579" s="5">
        <v>0</v>
      </c>
      <c r="AU579" s="5">
        <v>0</v>
      </c>
      <c r="AV579" s="5">
        <v>0</v>
      </c>
      <c r="AW579" s="5">
        <v>0</v>
      </c>
      <c r="AX579">
        <v>0.1</v>
      </c>
      <c r="AY579">
        <v>162.69999999999999</v>
      </c>
      <c r="AZ579">
        <v>5.4</v>
      </c>
      <c r="BA579">
        <v>9.6</v>
      </c>
      <c r="BB579" s="55">
        <v>0.39583333333333298</v>
      </c>
    </row>
    <row r="580" spans="2:54" x14ac:dyDescent="0.25">
      <c r="B580">
        <v>-0.9</v>
      </c>
      <c r="C580">
        <v>92</v>
      </c>
      <c r="D580">
        <v>-2.1</v>
      </c>
      <c r="E580">
        <v>-0.9</v>
      </c>
      <c r="F580">
        <v>0</v>
      </c>
      <c r="G580">
        <v>1.8</v>
      </c>
      <c r="H580">
        <v>1025.3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0.1</v>
      </c>
      <c r="O580">
        <v>162.69999999999999</v>
      </c>
      <c r="P580">
        <v>-2.7</v>
      </c>
      <c r="Q580">
        <v>-2.1</v>
      </c>
      <c r="R580" s="54">
        <v>0.39652777777777798</v>
      </c>
      <c r="T580" s="93">
        <f t="shared" si="22"/>
        <v>-2.1</v>
      </c>
      <c r="U580" s="96">
        <f t="shared" si="24"/>
        <v>-3.2</v>
      </c>
      <c r="V580" s="92" t="str">
        <f t="shared" si="19"/>
        <v/>
      </c>
      <c r="W580" s="96" t="str">
        <f t="shared" si="23"/>
        <v/>
      </c>
      <c r="X580" s="93"/>
      <c r="Y580" s="6"/>
      <c r="Z580" s="36"/>
      <c r="AA580" s="6"/>
      <c r="AC580" s="375"/>
      <c r="AD580" s="54">
        <v>0.39652777777779702</v>
      </c>
      <c r="AL580" s="5">
        <v>-0.9</v>
      </c>
      <c r="AM580" s="5">
        <v>92</v>
      </c>
      <c r="AN580" s="5">
        <v>-2.1</v>
      </c>
      <c r="AO580" s="5">
        <v>-0.9</v>
      </c>
      <c r="AP580" s="5">
        <v>2.2000000000000002</v>
      </c>
      <c r="AQ580" s="5">
        <v>3.2</v>
      </c>
      <c r="AR580" s="5">
        <v>1026.3</v>
      </c>
      <c r="AS580" s="5">
        <v>9090</v>
      </c>
      <c r="AT580" s="5">
        <v>0</v>
      </c>
      <c r="AU580" s="5">
        <v>0</v>
      </c>
      <c r="AV580" s="5">
        <v>0</v>
      </c>
      <c r="AW580" s="5">
        <v>0</v>
      </c>
      <c r="AX580">
        <v>0.1</v>
      </c>
      <c r="AY580">
        <v>162.69999999999999</v>
      </c>
      <c r="AZ580">
        <v>5.6</v>
      </c>
      <c r="BA580">
        <v>9.6999999999999993</v>
      </c>
      <c r="BB580" s="55">
        <v>0.39652777777777798</v>
      </c>
    </row>
    <row r="581" spans="2:54" x14ac:dyDescent="0.25">
      <c r="B581">
        <v>-0.8</v>
      </c>
      <c r="C581">
        <v>92</v>
      </c>
      <c r="D581">
        <v>-2</v>
      </c>
      <c r="E581">
        <v>-0.8</v>
      </c>
      <c r="F581">
        <v>0</v>
      </c>
      <c r="G581">
        <v>1.8</v>
      </c>
      <c r="H581">
        <v>1025.3</v>
      </c>
      <c r="I581">
        <v>0</v>
      </c>
      <c r="J581">
        <v>0</v>
      </c>
      <c r="K581">
        <v>0</v>
      </c>
      <c r="L581">
        <v>0</v>
      </c>
      <c r="M581">
        <v>0</v>
      </c>
      <c r="N581">
        <v>0.1</v>
      </c>
      <c r="O581">
        <v>162.69999999999999</v>
      </c>
      <c r="P581">
        <v>-2.7</v>
      </c>
      <c r="Q581">
        <v>-2.1</v>
      </c>
      <c r="R581" s="54">
        <v>0.39722222222222198</v>
      </c>
      <c r="T581" s="93">
        <f t="shared" si="22"/>
        <v>-2.1</v>
      </c>
      <c r="U581" s="96">
        <f t="shared" si="24"/>
        <v>-3.3</v>
      </c>
      <c r="V581" s="92" t="str">
        <f t="shared" si="19"/>
        <v/>
      </c>
      <c r="W581" s="96" t="str">
        <f t="shared" si="23"/>
        <v/>
      </c>
      <c r="X581" s="93"/>
      <c r="Y581" s="6"/>
      <c r="Z581" s="36"/>
      <c r="AA581" s="6"/>
      <c r="AC581" s="375"/>
      <c r="AD581" s="54">
        <v>0.39722222222224202</v>
      </c>
      <c r="AL581" s="5">
        <v>-0.8</v>
      </c>
      <c r="AM581" s="5">
        <v>92</v>
      </c>
      <c r="AN581" s="5">
        <v>-2</v>
      </c>
      <c r="AO581" s="5">
        <v>-0.8</v>
      </c>
      <c r="AP581" s="5">
        <v>2.2000000000000002</v>
      </c>
      <c r="AQ581" s="5">
        <v>3.6</v>
      </c>
      <c r="AR581" s="5">
        <v>1026.2</v>
      </c>
      <c r="AS581" s="5">
        <v>9380</v>
      </c>
      <c r="AT581" s="5">
        <v>0</v>
      </c>
      <c r="AU581" s="5">
        <v>0</v>
      </c>
      <c r="AV581" s="5">
        <v>0</v>
      </c>
      <c r="AW581" s="5">
        <v>0</v>
      </c>
      <c r="AX581">
        <v>0.1</v>
      </c>
      <c r="AY581">
        <v>162.69999999999999</v>
      </c>
      <c r="AZ581">
        <v>5.8</v>
      </c>
      <c r="BA581">
        <v>9.9</v>
      </c>
      <c r="BB581" s="55">
        <v>0.39722222222222198</v>
      </c>
    </row>
    <row r="582" spans="2:54" x14ac:dyDescent="0.25">
      <c r="B582">
        <v>-0.7</v>
      </c>
      <c r="C582">
        <v>92</v>
      </c>
      <c r="D582">
        <v>-1.9</v>
      </c>
      <c r="E582">
        <v>-0.7</v>
      </c>
      <c r="F582">
        <v>0</v>
      </c>
      <c r="G582">
        <v>1.8</v>
      </c>
      <c r="H582">
        <v>1025.3</v>
      </c>
      <c r="I582">
        <v>0</v>
      </c>
      <c r="J582">
        <v>0</v>
      </c>
      <c r="K582">
        <v>0</v>
      </c>
      <c r="L582">
        <v>0</v>
      </c>
      <c r="M582">
        <v>0</v>
      </c>
      <c r="N582">
        <v>0.1</v>
      </c>
      <c r="O582">
        <v>162.69999999999999</v>
      </c>
      <c r="P582">
        <v>-2.7</v>
      </c>
      <c r="Q582">
        <v>-2.1</v>
      </c>
      <c r="R582" s="54">
        <v>0.39791666666666697</v>
      </c>
      <c r="T582" s="93">
        <f t="shared" si="22"/>
        <v>-2.1</v>
      </c>
      <c r="U582" s="96">
        <f t="shared" si="24"/>
        <v>-3.4000000000000004</v>
      </c>
      <c r="V582" s="92" t="str">
        <f t="shared" si="19"/>
        <v/>
      </c>
      <c r="W582" s="96" t="str">
        <f t="shared" si="23"/>
        <v/>
      </c>
      <c r="X582" s="93"/>
      <c r="Y582" s="6"/>
      <c r="Z582" s="36"/>
      <c r="AA582" s="6"/>
      <c r="AC582" s="375"/>
      <c r="AD582" s="54">
        <v>0.39791666666668701</v>
      </c>
      <c r="AL582" s="5">
        <v>-0.7</v>
      </c>
      <c r="AM582" s="5">
        <v>92</v>
      </c>
      <c r="AN582" s="5">
        <v>-1.9</v>
      </c>
      <c r="AO582" s="5">
        <v>-0.7</v>
      </c>
      <c r="AP582" s="5">
        <v>1.8</v>
      </c>
      <c r="AQ582" s="5">
        <v>2.9</v>
      </c>
      <c r="AR582" s="5">
        <v>1026.2</v>
      </c>
      <c r="AS582" s="5">
        <v>9710</v>
      </c>
      <c r="AT582" s="5">
        <v>0</v>
      </c>
      <c r="AU582" s="5">
        <v>0</v>
      </c>
      <c r="AV582" s="5">
        <v>0</v>
      </c>
      <c r="AW582" s="5">
        <v>0</v>
      </c>
      <c r="AX582">
        <v>0.1</v>
      </c>
      <c r="AY582">
        <v>162.69999999999999</v>
      </c>
      <c r="AZ582">
        <v>5.9</v>
      </c>
      <c r="BA582">
        <v>10.1</v>
      </c>
      <c r="BB582" s="55">
        <v>0.39791666666666697</v>
      </c>
    </row>
    <row r="583" spans="2:54" x14ac:dyDescent="0.25">
      <c r="B583">
        <v>-0.7</v>
      </c>
      <c r="C583">
        <v>92</v>
      </c>
      <c r="D583">
        <v>-1.9</v>
      </c>
      <c r="E583">
        <v>-0.7</v>
      </c>
      <c r="F583">
        <v>0</v>
      </c>
      <c r="G583">
        <v>1.8</v>
      </c>
      <c r="H583">
        <v>1025.3</v>
      </c>
      <c r="I583">
        <v>0</v>
      </c>
      <c r="J583">
        <v>0</v>
      </c>
      <c r="K583">
        <v>0</v>
      </c>
      <c r="L583">
        <v>0</v>
      </c>
      <c r="M583">
        <v>0</v>
      </c>
      <c r="N583">
        <v>0.1</v>
      </c>
      <c r="O583">
        <v>162.69999999999999</v>
      </c>
      <c r="P583">
        <v>-2.7</v>
      </c>
      <c r="Q583">
        <v>-2.1</v>
      </c>
      <c r="R583" s="54">
        <v>0.39861111111111103</v>
      </c>
      <c r="T583" s="93">
        <f t="shared" si="22"/>
        <v>-2.1</v>
      </c>
      <c r="U583" s="96">
        <f t="shared" si="24"/>
        <v>-3.4000000000000004</v>
      </c>
      <c r="V583" s="92" t="str">
        <f t="shared" si="19"/>
        <v/>
      </c>
      <c r="W583" s="96" t="str">
        <f t="shared" si="23"/>
        <v/>
      </c>
      <c r="X583" s="93"/>
      <c r="Y583" s="6"/>
      <c r="Z583" s="36"/>
      <c r="AA583" s="6"/>
      <c r="AC583" s="375"/>
      <c r="AD583" s="54">
        <v>0.39861111111113201</v>
      </c>
      <c r="AL583" s="5">
        <v>-0.7</v>
      </c>
      <c r="AM583" s="5">
        <v>92</v>
      </c>
      <c r="AN583" s="5">
        <v>-1.9</v>
      </c>
      <c r="AO583" s="5">
        <v>-0.7</v>
      </c>
      <c r="AP583" s="5">
        <v>2.9</v>
      </c>
      <c r="AQ583" s="5">
        <v>3.6</v>
      </c>
      <c r="AR583" s="5">
        <v>1026.2</v>
      </c>
      <c r="AS583" s="5">
        <v>10000</v>
      </c>
      <c r="AT583" s="5">
        <v>0</v>
      </c>
      <c r="AU583" s="5">
        <v>0</v>
      </c>
      <c r="AV583" s="5">
        <v>0</v>
      </c>
      <c r="AW583" s="5">
        <v>0</v>
      </c>
      <c r="AX583">
        <v>0.1</v>
      </c>
      <c r="AY583">
        <v>162.69999999999999</v>
      </c>
      <c r="AZ583">
        <v>6.2</v>
      </c>
      <c r="BA583">
        <v>10.3</v>
      </c>
      <c r="BB583" s="55">
        <v>0.39861111111111103</v>
      </c>
    </row>
    <row r="584" spans="2:54" x14ac:dyDescent="0.25">
      <c r="B584">
        <v>-0.7</v>
      </c>
      <c r="C584">
        <v>92</v>
      </c>
      <c r="D584">
        <v>-1.9</v>
      </c>
      <c r="E584">
        <v>-0.7</v>
      </c>
      <c r="F584">
        <v>0</v>
      </c>
      <c r="G584">
        <v>1.8</v>
      </c>
      <c r="H584">
        <v>1025.3</v>
      </c>
      <c r="I584">
        <v>0</v>
      </c>
      <c r="J584">
        <v>0</v>
      </c>
      <c r="K584">
        <v>0</v>
      </c>
      <c r="L584">
        <v>0</v>
      </c>
      <c r="M584">
        <v>0</v>
      </c>
      <c r="N584">
        <v>0.1</v>
      </c>
      <c r="O584">
        <v>162.69999999999999</v>
      </c>
      <c r="P584">
        <v>-2.7</v>
      </c>
      <c r="Q584">
        <v>-2.1</v>
      </c>
      <c r="R584" s="54">
        <v>0.39930555555555602</v>
      </c>
      <c r="T584" s="93">
        <f t="shared" si="22"/>
        <v>-2.1</v>
      </c>
      <c r="U584" s="96">
        <f t="shared" si="24"/>
        <v>-3.4000000000000004</v>
      </c>
      <c r="V584" s="92" t="str">
        <f t="shared" si="19"/>
        <v/>
      </c>
      <c r="W584" s="96" t="str">
        <f t="shared" si="23"/>
        <v/>
      </c>
      <c r="X584" s="93"/>
      <c r="Y584" s="6"/>
      <c r="Z584" s="36"/>
      <c r="AA584" s="6"/>
      <c r="AC584" s="375"/>
      <c r="AD584" s="54">
        <v>0.39930555555557701</v>
      </c>
      <c r="AL584" s="5">
        <v>-0.7</v>
      </c>
      <c r="AM584" s="5">
        <v>92</v>
      </c>
      <c r="AN584" s="5">
        <v>-1.9</v>
      </c>
      <c r="AO584" s="5">
        <v>-0.7</v>
      </c>
      <c r="AP584" s="5">
        <v>2.5</v>
      </c>
      <c r="AQ584" s="5">
        <v>2.9</v>
      </c>
      <c r="AR584" s="5">
        <v>1025.9000000000001</v>
      </c>
      <c r="AS584" s="5">
        <v>10420</v>
      </c>
      <c r="AT584" s="5">
        <v>0</v>
      </c>
      <c r="AU584" s="5">
        <v>0</v>
      </c>
      <c r="AV584" s="5">
        <v>0</v>
      </c>
      <c r="AW584" s="5">
        <v>0</v>
      </c>
      <c r="AX584">
        <v>0.1</v>
      </c>
      <c r="AY584">
        <v>162.69999999999999</v>
      </c>
      <c r="AZ584">
        <v>6.4</v>
      </c>
      <c r="BA584">
        <v>10.4</v>
      </c>
      <c r="BB584" s="55">
        <v>0.39930555555555602</v>
      </c>
    </row>
    <row r="585" spans="2:54" x14ac:dyDescent="0.25">
      <c r="B585">
        <v>-0.7</v>
      </c>
      <c r="C585">
        <v>92</v>
      </c>
      <c r="D585">
        <v>-1.9</v>
      </c>
      <c r="E585">
        <v>-0.7</v>
      </c>
      <c r="F585">
        <v>0</v>
      </c>
      <c r="G585">
        <v>1.8</v>
      </c>
      <c r="H585">
        <v>1025.3</v>
      </c>
      <c r="I585">
        <v>0</v>
      </c>
      <c r="J585">
        <v>0</v>
      </c>
      <c r="K585">
        <v>0</v>
      </c>
      <c r="L585">
        <v>0</v>
      </c>
      <c r="M585">
        <v>0</v>
      </c>
      <c r="N585">
        <v>0.1</v>
      </c>
      <c r="O585">
        <v>162.69999999999999</v>
      </c>
      <c r="P585">
        <v>-2.7</v>
      </c>
      <c r="Q585">
        <v>-2.1</v>
      </c>
      <c r="R585" s="54">
        <v>0.4</v>
      </c>
      <c r="T585" s="93">
        <f t="shared" si="22"/>
        <v>-2.1</v>
      </c>
      <c r="U585" s="96">
        <f t="shared" si="24"/>
        <v>-3.4000000000000004</v>
      </c>
      <c r="V585" s="92" t="str">
        <f t="shared" si="19"/>
        <v/>
      </c>
      <c r="W585" s="96" t="str">
        <f t="shared" si="23"/>
        <v/>
      </c>
      <c r="X585" s="93"/>
      <c r="Y585" s="6"/>
      <c r="Z585" s="36"/>
      <c r="AA585" s="6"/>
      <c r="AC585" s="375"/>
      <c r="AD585" s="54">
        <v>0.400000000000022</v>
      </c>
      <c r="AL585" s="5">
        <v>-0.7</v>
      </c>
      <c r="AM585" s="5">
        <v>92</v>
      </c>
      <c r="AN585" s="5">
        <v>-1.9</v>
      </c>
      <c r="AO585" s="5">
        <v>-0.7</v>
      </c>
      <c r="AP585" s="5">
        <v>1.8</v>
      </c>
      <c r="AQ585" s="5">
        <v>3.2</v>
      </c>
      <c r="AR585" s="5">
        <v>1026.2</v>
      </c>
      <c r="AS585" s="5">
        <v>10870</v>
      </c>
      <c r="AT585" s="5">
        <v>0</v>
      </c>
      <c r="AU585" s="5">
        <v>0</v>
      </c>
      <c r="AV585" s="5">
        <v>0</v>
      </c>
      <c r="AW585" s="5">
        <v>0</v>
      </c>
      <c r="AX585">
        <v>0.1</v>
      </c>
      <c r="AY585">
        <v>162.69999999999999</v>
      </c>
      <c r="AZ585">
        <v>6.6</v>
      </c>
      <c r="BA585">
        <v>10.6</v>
      </c>
      <c r="BB585" s="55">
        <v>0.4</v>
      </c>
    </row>
    <row r="586" spans="2:54" x14ac:dyDescent="0.25">
      <c r="B586">
        <v>-0.6</v>
      </c>
      <c r="C586">
        <v>92</v>
      </c>
      <c r="D586">
        <v>-1.8</v>
      </c>
      <c r="E586">
        <v>-0.6</v>
      </c>
      <c r="F586">
        <v>0</v>
      </c>
      <c r="G586">
        <v>1.8</v>
      </c>
      <c r="H586">
        <v>1025.3</v>
      </c>
      <c r="I586">
        <v>0</v>
      </c>
      <c r="J586">
        <v>0</v>
      </c>
      <c r="K586">
        <v>0</v>
      </c>
      <c r="L586">
        <v>0</v>
      </c>
      <c r="M586">
        <v>0</v>
      </c>
      <c r="N586">
        <v>0.1</v>
      </c>
      <c r="O586">
        <v>162.69999999999999</v>
      </c>
      <c r="P586">
        <v>-2.7</v>
      </c>
      <c r="Q586">
        <v>-2.1</v>
      </c>
      <c r="R586" s="54">
        <v>0.40069444444444402</v>
      </c>
      <c r="T586" s="93">
        <f t="shared" si="22"/>
        <v>-2.1</v>
      </c>
      <c r="U586" s="96">
        <f t="shared" si="24"/>
        <v>-3.5</v>
      </c>
      <c r="V586" s="92" t="str">
        <f t="shared" si="19"/>
        <v/>
      </c>
      <c r="W586" s="96" t="str">
        <f t="shared" si="23"/>
        <v/>
      </c>
      <c r="X586" s="93"/>
      <c r="Y586" s="6"/>
      <c r="Z586" s="36"/>
      <c r="AA586" s="6"/>
      <c r="AC586" s="375"/>
      <c r="AD586" s="54">
        <v>0.400694444444467</v>
      </c>
      <c r="AL586" s="5">
        <v>-0.6</v>
      </c>
      <c r="AM586" s="5">
        <v>92</v>
      </c>
      <c r="AN586" s="5">
        <v>-1.8</v>
      </c>
      <c r="AO586" s="5">
        <v>-0.6</v>
      </c>
      <c r="AP586" s="5">
        <v>2.2000000000000002</v>
      </c>
      <c r="AQ586" s="5">
        <v>2.9</v>
      </c>
      <c r="AR586" s="5">
        <v>1026</v>
      </c>
      <c r="AS586" s="5">
        <v>11240</v>
      </c>
      <c r="AT586" s="5">
        <v>0</v>
      </c>
      <c r="AU586" s="5">
        <v>0</v>
      </c>
      <c r="AV586" s="5">
        <v>0</v>
      </c>
      <c r="AW586" s="5">
        <v>0</v>
      </c>
      <c r="AX586">
        <v>0.1</v>
      </c>
      <c r="AY586">
        <v>162.69999999999999</v>
      </c>
      <c r="AZ586">
        <v>6.8</v>
      </c>
      <c r="BA586">
        <v>10.8</v>
      </c>
      <c r="BB586" s="55">
        <v>0.40069444444444402</v>
      </c>
    </row>
    <row r="587" spans="2:54" x14ac:dyDescent="0.25">
      <c r="B587">
        <v>-0.6</v>
      </c>
      <c r="C587">
        <v>92</v>
      </c>
      <c r="D587">
        <v>-1.8</v>
      </c>
      <c r="E587">
        <v>-0.6</v>
      </c>
      <c r="F587">
        <v>0</v>
      </c>
      <c r="G587">
        <v>1.8</v>
      </c>
      <c r="H587">
        <v>1025.3</v>
      </c>
      <c r="I587">
        <v>0</v>
      </c>
      <c r="J587">
        <v>0</v>
      </c>
      <c r="K587">
        <v>0</v>
      </c>
      <c r="L587">
        <v>0</v>
      </c>
      <c r="M587">
        <v>0</v>
      </c>
      <c r="N587">
        <v>0.1</v>
      </c>
      <c r="O587">
        <v>162.69999999999999</v>
      </c>
      <c r="P587">
        <v>-2.7</v>
      </c>
      <c r="Q587">
        <v>-2.1</v>
      </c>
      <c r="R587" s="54">
        <v>0.40138888888888902</v>
      </c>
      <c r="T587" s="93">
        <f t="shared" si="22"/>
        <v>-2.1</v>
      </c>
      <c r="U587" s="96">
        <f t="shared" si="24"/>
        <v>-3.5</v>
      </c>
      <c r="V587" s="92" t="str">
        <f t="shared" ref="V587:V650" si="25">IF($K587&gt;0,1,"")</f>
        <v/>
      </c>
      <c r="W587" s="96" t="str">
        <f t="shared" si="23"/>
        <v/>
      </c>
      <c r="X587" s="93"/>
      <c r="Y587" s="6"/>
      <c r="Z587" s="36"/>
      <c r="AA587" s="6"/>
      <c r="AC587" s="375"/>
      <c r="AD587" s="54">
        <v>0.401388888888912</v>
      </c>
      <c r="AL587" s="5">
        <v>-0.6</v>
      </c>
      <c r="AM587" s="5">
        <v>92</v>
      </c>
      <c r="AN587" s="5">
        <v>-1.8</v>
      </c>
      <c r="AO587" s="5">
        <v>-0.6</v>
      </c>
      <c r="AP587" s="5">
        <v>2.2000000000000002</v>
      </c>
      <c r="AQ587" s="5">
        <v>3.2</v>
      </c>
      <c r="AR587" s="5">
        <v>1026.2</v>
      </c>
      <c r="AS587" s="5">
        <v>11620</v>
      </c>
      <c r="AT587" s="5">
        <v>0</v>
      </c>
      <c r="AU587" s="5">
        <v>0</v>
      </c>
      <c r="AV587" s="5">
        <v>0</v>
      </c>
      <c r="AW587" s="5">
        <v>0</v>
      </c>
      <c r="AX587">
        <v>0.1</v>
      </c>
      <c r="AY587">
        <v>162.69999999999999</v>
      </c>
      <c r="AZ587">
        <v>7</v>
      </c>
      <c r="BA587">
        <v>10.9</v>
      </c>
      <c r="BB587" s="55">
        <v>0.40138888888888902</v>
      </c>
    </row>
    <row r="588" spans="2:54" x14ac:dyDescent="0.25">
      <c r="B588">
        <v>-0.7</v>
      </c>
      <c r="C588">
        <v>92</v>
      </c>
      <c r="D588">
        <v>-1.9</v>
      </c>
      <c r="E588">
        <v>-0.7</v>
      </c>
      <c r="F588">
        <v>0</v>
      </c>
      <c r="G588">
        <v>1.8</v>
      </c>
      <c r="H588">
        <v>1025.3</v>
      </c>
      <c r="I588">
        <v>0</v>
      </c>
      <c r="J588">
        <v>0</v>
      </c>
      <c r="K588">
        <v>0</v>
      </c>
      <c r="L588">
        <v>0</v>
      </c>
      <c r="M588">
        <v>0</v>
      </c>
      <c r="N588">
        <v>0.1</v>
      </c>
      <c r="O588">
        <v>162.69999999999999</v>
      </c>
      <c r="P588">
        <v>-2.7</v>
      </c>
      <c r="Q588">
        <v>-2.1</v>
      </c>
      <c r="R588" s="54">
        <v>0.40208333333333302</v>
      </c>
      <c r="T588" s="93">
        <f t="shared" si="22"/>
        <v>-2.1</v>
      </c>
      <c r="U588" s="96">
        <f t="shared" si="24"/>
        <v>-3.4000000000000004</v>
      </c>
      <c r="V588" s="92" t="str">
        <f t="shared" si="25"/>
        <v/>
      </c>
      <c r="W588" s="96" t="str">
        <f t="shared" si="23"/>
        <v/>
      </c>
      <c r="X588" s="93"/>
      <c r="Y588" s="6"/>
      <c r="Z588" s="36"/>
      <c r="AA588" s="6"/>
      <c r="AC588" s="375"/>
      <c r="AD588" s="54">
        <v>0.402083333333357</v>
      </c>
      <c r="AL588" s="5">
        <v>-0.7</v>
      </c>
      <c r="AM588" s="5">
        <v>92</v>
      </c>
      <c r="AN588" s="5">
        <v>-1.9</v>
      </c>
      <c r="AO588" s="5">
        <v>-0.7</v>
      </c>
      <c r="AP588" s="5">
        <v>1.8</v>
      </c>
      <c r="AQ588" s="5">
        <v>2.9</v>
      </c>
      <c r="AR588" s="5">
        <v>1025.9000000000001</v>
      </c>
      <c r="AS588" s="5">
        <v>12060</v>
      </c>
      <c r="AT588" s="5">
        <v>0</v>
      </c>
      <c r="AU588" s="5">
        <v>0</v>
      </c>
      <c r="AV588" s="5">
        <v>0</v>
      </c>
      <c r="AW588" s="5">
        <v>0</v>
      </c>
      <c r="AX588">
        <v>0.1</v>
      </c>
      <c r="AY588">
        <v>162.69999999999999</v>
      </c>
      <c r="AZ588">
        <v>7.1</v>
      </c>
      <c r="BA588">
        <v>11.2</v>
      </c>
      <c r="BB588" s="55">
        <v>0.40208333333333302</v>
      </c>
    </row>
    <row r="589" spans="2:54" x14ac:dyDescent="0.25">
      <c r="B589">
        <v>-0.8</v>
      </c>
      <c r="C589">
        <v>92</v>
      </c>
      <c r="D589">
        <v>-2</v>
      </c>
      <c r="E589">
        <v>-0.8</v>
      </c>
      <c r="F589">
        <v>0</v>
      </c>
      <c r="G589">
        <v>1.8</v>
      </c>
      <c r="H589">
        <v>1025.3</v>
      </c>
      <c r="I589">
        <v>0</v>
      </c>
      <c r="J589">
        <v>0</v>
      </c>
      <c r="K589">
        <v>0</v>
      </c>
      <c r="L589">
        <v>0</v>
      </c>
      <c r="M589">
        <v>0</v>
      </c>
      <c r="N589">
        <v>0.1</v>
      </c>
      <c r="O589">
        <v>162.69999999999999</v>
      </c>
      <c r="P589">
        <v>-2.7</v>
      </c>
      <c r="Q589">
        <v>-2.1</v>
      </c>
      <c r="R589" s="54">
        <v>0.40277777777777801</v>
      </c>
      <c r="T589" s="93">
        <f t="shared" si="22"/>
        <v>-2.1</v>
      </c>
      <c r="U589" s="96">
        <f t="shared" si="24"/>
        <v>-3.3</v>
      </c>
      <c r="V589" s="92" t="str">
        <f t="shared" si="25"/>
        <v/>
      </c>
      <c r="W589" s="96" t="str">
        <f t="shared" si="23"/>
        <v/>
      </c>
      <c r="X589" s="93"/>
      <c r="Y589" s="6"/>
      <c r="Z589" s="36"/>
      <c r="AA589" s="6"/>
      <c r="AC589" s="375"/>
      <c r="AD589" s="54">
        <v>0.40277777777780199</v>
      </c>
      <c r="AL589" s="5">
        <v>-0.8</v>
      </c>
      <c r="AM589" s="5">
        <v>92</v>
      </c>
      <c r="AN589" s="5">
        <v>-2</v>
      </c>
      <c r="AO589" s="5">
        <v>-0.8</v>
      </c>
      <c r="AP589" s="5">
        <v>3.6</v>
      </c>
      <c r="AQ589" s="5">
        <v>5</v>
      </c>
      <c r="AR589" s="5">
        <v>1026.0999999999999</v>
      </c>
      <c r="AS589" s="5">
        <v>12480</v>
      </c>
      <c r="AT589" s="5">
        <v>0</v>
      </c>
      <c r="AU589" s="5">
        <v>0</v>
      </c>
      <c r="AV589" s="5">
        <v>0</v>
      </c>
      <c r="AW589" s="5">
        <v>0</v>
      </c>
      <c r="AX589">
        <v>0.1</v>
      </c>
      <c r="AY589">
        <v>162.69999999999999</v>
      </c>
      <c r="AZ589">
        <v>7.3</v>
      </c>
      <c r="BA589">
        <v>11.4</v>
      </c>
      <c r="BB589" s="55">
        <v>0.40277777777777801</v>
      </c>
    </row>
    <row r="590" spans="2:54" x14ac:dyDescent="0.25">
      <c r="B590">
        <v>-0.7</v>
      </c>
      <c r="C590">
        <v>92</v>
      </c>
      <c r="D590">
        <v>-1.9</v>
      </c>
      <c r="E590">
        <v>-0.7</v>
      </c>
      <c r="F590">
        <v>0</v>
      </c>
      <c r="G590">
        <v>1.8</v>
      </c>
      <c r="H590">
        <v>1025.3</v>
      </c>
      <c r="I590">
        <v>0</v>
      </c>
      <c r="J590">
        <v>0</v>
      </c>
      <c r="K590">
        <v>0</v>
      </c>
      <c r="L590">
        <v>0</v>
      </c>
      <c r="M590">
        <v>0</v>
      </c>
      <c r="N590">
        <v>0.1</v>
      </c>
      <c r="O590">
        <v>162.69999999999999</v>
      </c>
      <c r="P590">
        <v>-2.7</v>
      </c>
      <c r="Q590">
        <v>-2.1</v>
      </c>
      <c r="R590" s="54">
        <v>0.40347222222222201</v>
      </c>
      <c r="T590" s="93">
        <f t="shared" si="22"/>
        <v>-2.1</v>
      </c>
      <c r="U590" s="96">
        <f t="shared" si="24"/>
        <v>-3.4000000000000004</v>
      </c>
      <c r="V590" s="92" t="str">
        <f t="shared" si="25"/>
        <v/>
      </c>
      <c r="W590" s="96" t="str">
        <f t="shared" si="23"/>
        <v/>
      </c>
      <c r="X590" s="93"/>
      <c r="Y590" s="6"/>
      <c r="Z590" s="36"/>
      <c r="AA590" s="6"/>
      <c r="AC590" s="375"/>
      <c r="AD590" s="54">
        <v>0.40347222222224699</v>
      </c>
      <c r="AL590" s="5">
        <v>-0.7</v>
      </c>
      <c r="AM590" s="5">
        <v>92</v>
      </c>
      <c r="AN590" s="5">
        <v>-1.9</v>
      </c>
      <c r="AO590" s="5">
        <v>-0.7</v>
      </c>
      <c r="AP590" s="5">
        <v>2.2000000000000002</v>
      </c>
      <c r="AQ590" s="5">
        <v>3.2</v>
      </c>
      <c r="AR590" s="5">
        <v>1026.0999999999999</v>
      </c>
      <c r="AS590" s="5">
        <v>12110</v>
      </c>
      <c r="AT590" s="5">
        <v>0</v>
      </c>
      <c r="AU590" s="5">
        <v>0</v>
      </c>
      <c r="AV590" s="5">
        <v>0</v>
      </c>
      <c r="AW590" s="5">
        <v>0</v>
      </c>
      <c r="AX590">
        <v>0.1</v>
      </c>
      <c r="AY590">
        <v>162.69999999999999</v>
      </c>
      <c r="AZ590">
        <v>7.3</v>
      </c>
      <c r="BA590">
        <v>11.6</v>
      </c>
      <c r="BB590" s="55">
        <v>0.40347222222222201</v>
      </c>
    </row>
    <row r="591" spans="2:54" x14ac:dyDescent="0.25">
      <c r="B591">
        <v>-0.7</v>
      </c>
      <c r="C591">
        <v>92</v>
      </c>
      <c r="D591">
        <v>-1.9</v>
      </c>
      <c r="E591">
        <v>-0.7</v>
      </c>
      <c r="F591">
        <v>0</v>
      </c>
      <c r="G591">
        <v>1.8</v>
      </c>
      <c r="H591">
        <v>1025.3</v>
      </c>
      <c r="I591">
        <v>0</v>
      </c>
      <c r="J591">
        <v>0</v>
      </c>
      <c r="K591">
        <v>0</v>
      </c>
      <c r="L591">
        <v>0</v>
      </c>
      <c r="M591">
        <v>0</v>
      </c>
      <c r="N591">
        <v>0.1</v>
      </c>
      <c r="O591">
        <v>162.69999999999999</v>
      </c>
      <c r="P591">
        <v>-2.7</v>
      </c>
      <c r="Q591">
        <v>-2.1</v>
      </c>
      <c r="R591" s="54">
        <v>0.40416666666666701</v>
      </c>
      <c r="T591" s="93">
        <f t="shared" si="22"/>
        <v>-2.1</v>
      </c>
      <c r="U591" s="96">
        <f t="shared" si="24"/>
        <v>-3.4000000000000004</v>
      </c>
      <c r="V591" s="92" t="str">
        <f t="shared" si="25"/>
        <v/>
      </c>
      <c r="W591" s="96" t="str">
        <f t="shared" si="23"/>
        <v/>
      </c>
      <c r="X591" s="93"/>
      <c r="Y591" s="6"/>
      <c r="Z591" s="36"/>
      <c r="AA591" s="6"/>
      <c r="AC591" s="375"/>
      <c r="AD591" s="54">
        <v>0.40416666666669199</v>
      </c>
      <c r="AL591" s="5">
        <v>-0.7</v>
      </c>
      <c r="AM591" s="5">
        <v>92</v>
      </c>
      <c r="AN591" s="5">
        <v>-1.9</v>
      </c>
      <c r="AO591" s="5">
        <v>-0.7</v>
      </c>
      <c r="AP591" s="5">
        <v>2.2000000000000002</v>
      </c>
      <c r="AQ591" s="5">
        <v>3.2</v>
      </c>
      <c r="AR591" s="5">
        <v>1026.3</v>
      </c>
      <c r="AS591" s="5">
        <v>11970</v>
      </c>
      <c r="AT591" s="5">
        <v>0</v>
      </c>
      <c r="AU591" s="5">
        <v>0</v>
      </c>
      <c r="AV591" s="5">
        <v>0</v>
      </c>
      <c r="AW591" s="5">
        <v>0</v>
      </c>
      <c r="AX591">
        <v>0.1</v>
      </c>
      <c r="AY591">
        <v>162.69999999999999</v>
      </c>
      <c r="AZ591">
        <v>7.5</v>
      </c>
      <c r="BA591">
        <v>11.8</v>
      </c>
      <c r="BB591" s="55">
        <v>0.40416666666666701</v>
      </c>
    </row>
    <row r="592" spans="2:54" x14ac:dyDescent="0.25">
      <c r="B592">
        <v>-0.5</v>
      </c>
      <c r="C592">
        <v>92</v>
      </c>
      <c r="D592">
        <v>-1.7</v>
      </c>
      <c r="E592">
        <v>-0.5</v>
      </c>
      <c r="F592">
        <v>0</v>
      </c>
      <c r="G592">
        <v>1.8</v>
      </c>
      <c r="H592">
        <v>1025.3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0.1</v>
      </c>
      <c r="O592">
        <v>162.69999999999999</v>
      </c>
      <c r="P592">
        <v>-2.7</v>
      </c>
      <c r="Q592">
        <v>-2.1</v>
      </c>
      <c r="R592" s="54">
        <v>0.40486111111111101</v>
      </c>
      <c r="T592" s="93">
        <f t="shared" si="22"/>
        <v>-2.1</v>
      </c>
      <c r="U592" s="96">
        <f t="shared" si="24"/>
        <v>-3.6</v>
      </c>
      <c r="V592" s="92" t="str">
        <f t="shared" si="25"/>
        <v/>
      </c>
      <c r="W592" s="96" t="str">
        <f t="shared" si="23"/>
        <v/>
      </c>
      <c r="X592" s="93"/>
      <c r="Y592" s="6"/>
      <c r="Z592" s="36"/>
      <c r="AA592" s="6"/>
      <c r="AC592" s="375"/>
      <c r="AD592" s="54">
        <v>0.40486111111113698</v>
      </c>
      <c r="AL592" s="5">
        <v>-0.5</v>
      </c>
      <c r="AM592" s="5">
        <v>92</v>
      </c>
      <c r="AN592" s="5">
        <v>-1.7</v>
      </c>
      <c r="AO592" s="5">
        <v>-0.5</v>
      </c>
      <c r="AP592" s="5">
        <v>1.8</v>
      </c>
      <c r="AQ592" s="5">
        <v>2.9</v>
      </c>
      <c r="AR592" s="5">
        <v>1026.2</v>
      </c>
      <c r="AS592" s="5">
        <v>12010</v>
      </c>
      <c r="AT592" s="5">
        <v>0</v>
      </c>
      <c r="AU592" s="5">
        <v>0</v>
      </c>
      <c r="AV592" s="5">
        <v>0</v>
      </c>
      <c r="AW592" s="5">
        <v>0</v>
      </c>
      <c r="AX592">
        <v>0.1</v>
      </c>
      <c r="AY592">
        <v>162.69999999999999</v>
      </c>
      <c r="AZ592">
        <v>7.7</v>
      </c>
      <c r="BA592">
        <v>12</v>
      </c>
      <c r="BB592" s="55">
        <v>0.40486111111111101</v>
      </c>
    </row>
    <row r="593" spans="2:54" x14ac:dyDescent="0.25">
      <c r="B593">
        <v>-0.5</v>
      </c>
      <c r="C593">
        <v>92</v>
      </c>
      <c r="D593">
        <v>-1.7</v>
      </c>
      <c r="E593">
        <v>-0.5</v>
      </c>
      <c r="F593">
        <v>0</v>
      </c>
      <c r="G593">
        <v>1.8</v>
      </c>
      <c r="H593">
        <v>1025.3</v>
      </c>
      <c r="I593">
        <v>0</v>
      </c>
      <c r="J593">
        <v>0</v>
      </c>
      <c r="K593">
        <v>0</v>
      </c>
      <c r="L593">
        <v>0</v>
      </c>
      <c r="M593">
        <v>0</v>
      </c>
      <c r="N593">
        <v>0.1</v>
      </c>
      <c r="O593">
        <v>162.69999999999999</v>
      </c>
      <c r="P593">
        <v>-2.7</v>
      </c>
      <c r="Q593">
        <v>-2.1</v>
      </c>
      <c r="R593" s="54">
        <v>0.405555555555556</v>
      </c>
      <c r="T593" s="93">
        <f t="shared" si="22"/>
        <v>-2.1</v>
      </c>
      <c r="U593" s="96">
        <f t="shared" si="24"/>
        <v>-3.6</v>
      </c>
      <c r="V593" s="92" t="str">
        <f t="shared" si="25"/>
        <v/>
      </c>
      <c r="W593" s="96" t="str">
        <f t="shared" si="23"/>
        <v/>
      </c>
      <c r="X593" s="93"/>
      <c r="Y593" s="6"/>
      <c r="Z593" s="36"/>
      <c r="AA593" s="6"/>
      <c r="AC593" s="375"/>
      <c r="AD593" s="54">
        <v>0.40555555555558198</v>
      </c>
      <c r="AL593" s="5">
        <v>-0.5</v>
      </c>
      <c r="AM593" s="5">
        <v>92</v>
      </c>
      <c r="AN593" s="5">
        <v>-1.7</v>
      </c>
      <c r="AO593" s="5">
        <v>-0.5</v>
      </c>
      <c r="AP593" s="5">
        <v>2.5</v>
      </c>
      <c r="AQ593" s="5">
        <v>3.6</v>
      </c>
      <c r="AR593" s="5">
        <v>1026.2</v>
      </c>
      <c r="AS593" s="5">
        <v>11930</v>
      </c>
      <c r="AT593" s="5">
        <v>0</v>
      </c>
      <c r="AU593" s="5">
        <v>0</v>
      </c>
      <c r="AV593" s="5">
        <v>0</v>
      </c>
      <c r="AW593" s="5">
        <v>0</v>
      </c>
      <c r="AX593">
        <v>0.1</v>
      </c>
      <c r="AY593">
        <v>162.69999999999999</v>
      </c>
      <c r="AZ593">
        <v>7.9</v>
      </c>
      <c r="BA593">
        <v>12.2</v>
      </c>
      <c r="BB593" s="55">
        <v>0.405555555555556</v>
      </c>
    </row>
    <row r="594" spans="2:54" x14ac:dyDescent="0.25">
      <c r="B594">
        <v>-0.5</v>
      </c>
      <c r="C594">
        <v>92</v>
      </c>
      <c r="D594">
        <v>-1.7</v>
      </c>
      <c r="E594">
        <v>-0.5</v>
      </c>
      <c r="F594">
        <v>0</v>
      </c>
      <c r="G594">
        <v>1.8</v>
      </c>
      <c r="H594">
        <v>1025.3</v>
      </c>
      <c r="I594">
        <v>0</v>
      </c>
      <c r="J594">
        <v>0</v>
      </c>
      <c r="K594">
        <v>0</v>
      </c>
      <c r="L594">
        <v>0</v>
      </c>
      <c r="M594">
        <v>0</v>
      </c>
      <c r="N594">
        <v>0.1</v>
      </c>
      <c r="O594">
        <v>162.69999999999999</v>
      </c>
      <c r="P594">
        <v>-2.7</v>
      </c>
      <c r="Q594">
        <v>-2.1</v>
      </c>
      <c r="R594" s="54">
        <v>0.40625</v>
      </c>
      <c r="T594" s="93">
        <f t="shared" si="22"/>
        <v>-2.1</v>
      </c>
      <c r="U594" s="96">
        <f t="shared" si="24"/>
        <v>-3.6</v>
      </c>
      <c r="V594" s="92" t="str">
        <f t="shared" si="25"/>
        <v/>
      </c>
      <c r="W594" s="96" t="str">
        <f t="shared" si="23"/>
        <v/>
      </c>
      <c r="X594" s="93"/>
      <c r="Y594" s="6"/>
      <c r="Z594" s="36"/>
      <c r="AA594" s="6"/>
      <c r="AC594" s="375"/>
      <c r="AD594" s="54">
        <v>0.40625000000002698</v>
      </c>
      <c r="AL594" s="5">
        <v>-0.5</v>
      </c>
      <c r="AM594" s="5">
        <v>92</v>
      </c>
      <c r="AN594" s="5">
        <v>-1.7</v>
      </c>
      <c r="AO594" s="5">
        <v>-0.5</v>
      </c>
      <c r="AP594" s="5">
        <v>4</v>
      </c>
      <c r="AQ594" s="5">
        <v>4.3</v>
      </c>
      <c r="AR594" s="5">
        <v>1026.3</v>
      </c>
      <c r="AS594" s="5">
        <v>11950</v>
      </c>
      <c r="AT594" s="5">
        <v>0</v>
      </c>
      <c r="AU594" s="5">
        <v>0</v>
      </c>
      <c r="AV594" s="5">
        <v>0</v>
      </c>
      <c r="AW594" s="5">
        <v>0</v>
      </c>
      <c r="AX594">
        <v>0.1</v>
      </c>
      <c r="AY594">
        <v>162.69999999999999</v>
      </c>
      <c r="AZ594">
        <v>8.1</v>
      </c>
      <c r="BA594">
        <v>12.4</v>
      </c>
      <c r="BB594" s="55">
        <v>0.40625</v>
      </c>
    </row>
    <row r="595" spans="2:54" x14ac:dyDescent="0.25">
      <c r="B595">
        <v>-0.5</v>
      </c>
      <c r="C595">
        <v>92</v>
      </c>
      <c r="D595">
        <v>-1.7</v>
      </c>
      <c r="E595">
        <v>-2.2999999999999998</v>
      </c>
      <c r="F595">
        <v>0</v>
      </c>
      <c r="G595">
        <v>1.8</v>
      </c>
      <c r="H595">
        <v>1025.3</v>
      </c>
      <c r="I595">
        <v>0</v>
      </c>
      <c r="J595">
        <v>0</v>
      </c>
      <c r="K595">
        <v>0</v>
      </c>
      <c r="L595">
        <v>0</v>
      </c>
      <c r="M595">
        <v>0</v>
      </c>
      <c r="N595">
        <v>0.1</v>
      </c>
      <c r="O595">
        <v>162.69999999999999</v>
      </c>
      <c r="P595">
        <v>-2.7</v>
      </c>
      <c r="Q595">
        <v>-2.1</v>
      </c>
      <c r="R595" s="54">
        <v>0.406944444444444</v>
      </c>
      <c r="T595" s="93">
        <f t="shared" si="22"/>
        <v>-2.1</v>
      </c>
      <c r="U595" s="96">
        <f t="shared" si="24"/>
        <v>-3.6</v>
      </c>
      <c r="V595" s="92" t="str">
        <f t="shared" si="25"/>
        <v/>
      </c>
      <c r="W595" s="96" t="str">
        <f t="shared" si="23"/>
        <v/>
      </c>
      <c r="X595" s="93"/>
      <c r="Y595" s="6"/>
      <c r="Z595" s="36"/>
      <c r="AA595" s="6"/>
      <c r="AC595" s="375"/>
      <c r="AD595" s="54">
        <v>0.40694444444447198</v>
      </c>
      <c r="AL595" s="5">
        <v>-0.5</v>
      </c>
      <c r="AM595" s="5">
        <v>92</v>
      </c>
      <c r="AN595" s="5">
        <v>-1.7</v>
      </c>
      <c r="AO595" s="5">
        <v>-2.2999999999999998</v>
      </c>
      <c r="AP595" s="5">
        <v>5.4</v>
      </c>
      <c r="AQ595" s="5">
        <v>5.4</v>
      </c>
      <c r="AR595" s="5">
        <v>1026.0999999999999</v>
      </c>
      <c r="AS595" s="5">
        <v>11930</v>
      </c>
      <c r="AT595" s="5">
        <v>0</v>
      </c>
      <c r="AU595" s="5">
        <v>0</v>
      </c>
      <c r="AV595" s="5">
        <v>0</v>
      </c>
      <c r="AW595" s="5">
        <v>0</v>
      </c>
      <c r="AX595">
        <v>0.1</v>
      </c>
      <c r="AY595">
        <v>162.69999999999999</v>
      </c>
      <c r="AZ595">
        <v>8.3000000000000007</v>
      </c>
      <c r="BA595">
        <v>12.6</v>
      </c>
      <c r="BB595" s="55">
        <v>0.406944444444444</v>
      </c>
    </row>
    <row r="596" spans="2:54" x14ac:dyDescent="0.25">
      <c r="B596">
        <v>-0.5</v>
      </c>
      <c r="C596">
        <v>92</v>
      </c>
      <c r="D596">
        <v>-1.7</v>
      </c>
      <c r="E596">
        <v>-0.5</v>
      </c>
      <c r="F596">
        <v>0</v>
      </c>
      <c r="G596">
        <v>1.8</v>
      </c>
      <c r="H596">
        <v>1025.3</v>
      </c>
      <c r="I596">
        <v>0</v>
      </c>
      <c r="J596">
        <v>0</v>
      </c>
      <c r="K596">
        <v>0</v>
      </c>
      <c r="L596">
        <v>0</v>
      </c>
      <c r="M596">
        <v>0</v>
      </c>
      <c r="N596">
        <v>0.1</v>
      </c>
      <c r="O596">
        <v>162.69999999999999</v>
      </c>
      <c r="P596">
        <v>-2.7</v>
      </c>
      <c r="Q596">
        <v>-2.1</v>
      </c>
      <c r="R596" s="54">
        <v>0.40763888888888899</v>
      </c>
      <c r="T596" s="93">
        <f t="shared" si="22"/>
        <v>-2.1</v>
      </c>
      <c r="U596" s="96">
        <f t="shared" si="24"/>
        <v>-3.6</v>
      </c>
      <c r="V596" s="92" t="str">
        <f t="shared" si="25"/>
        <v/>
      </c>
      <c r="W596" s="96" t="str">
        <f t="shared" si="23"/>
        <v/>
      </c>
      <c r="X596" s="93"/>
      <c r="Y596" s="6"/>
      <c r="Z596" s="36"/>
      <c r="AA596" s="6"/>
      <c r="AC596" s="375"/>
      <c r="AD596" s="54">
        <v>0.40763888888891697</v>
      </c>
      <c r="AL596" s="5">
        <v>-0.5</v>
      </c>
      <c r="AM596" s="5">
        <v>92</v>
      </c>
      <c r="AN596" s="5">
        <v>-1.7</v>
      </c>
      <c r="AO596" s="5">
        <v>-0.5</v>
      </c>
      <c r="AP596" s="5">
        <v>2.2000000000000002</v>
      </c>
      <c r="AQ596" s="5">
        <v>4</v>
      </c>
      <c r="AR596" s="5">
        <v>1026</v>
      </c>
      <c r="AS596" s="5">
        <v>11950</v>
      </c>
      <c r="AT596" s="5">
        <v>0</v>
      </c>
      <c r="AU596" s="5">
        <v>0</v>
      </c>
      <c r="AV596" s="5">
        <v>0</v>
      </c>
      <c r="AW596" s="5">
        <v>0</v>
      </c>
      <c r="AX596">
        <v>0.1</v>
      </c>
      <c r="AY596">
        <v>162.69999999999999</v>
      </c>
      <c r="AZ596">
        <v>8.5</v>
      </c>
      <c r="BA596">
        <v>12.8</v>
      </c>
      <c r="BB596" s="55">
        <v>0.40763888888888899</v>
      </c>
    </row>
    <row r="597" spans="2:54" x14ac:dyDescent="0.25">
      <c r="B597">
        <v>-0.5</v>
      </c>
      <c r="C597">
        <v>91</v>
      </c>
      <c r="D597">
        <v>-1.8</v>
      </c>
      <c r="E597">
        <v>-0.5</v>
      </c>
      <c r="F597">
        <v>0</v>
      </c>
      <c r="G597">
        <v>1.8</v>
      </c>
      <c r="H597">
        <v>1025.3</v>
      </c>
      <c r="I597">
        <v>0</v>
      </c>
      <c r="J597">
        <v>0</v>
      </c>
      <c r="K597">
        <v>0</v>
      </c>
      <c r="L597">
        <v>0</v>
      </c>
      <c r="M597">
        <v>0</v>
      </c>
      <c r="N597">
        <v>0.1</v>
      </c>
      <c r="O597">
        <v>162.69999999999999</v>
      </c>
      <c r="P597">
        <v>-2.7</v>
      </c>
      <c r="Q597">
        <v>-2.1</v>
      </c>
      <c r="R597" s="54">
        <v>0.40833333333333299</v>
      </c>
      <c r="T597" s="93">
        <f t="shared" si="22"/>
        <v>-2.1</v>
      </c>
      <c r="U597" s="96">
        <f t="shared" si="24"/>
        <v>-3.6</v>
      </c>
      <c r="V597" s="92" t="str">
        <f t="shared" si="25"/>
        <v/>
      </c>
      <c r="W597" s="96" t="str">
        <f t="shared" si="23"/>
        <v/>
      </c>
      <c r="X597" s="93"/>
      <c r="Y597" s="6"/>
      <c r="Z597" s="36"/>
      <c r="AA597" s="6"/>
      <c r="AC597" s="375"/>
      <c r="AD597" s="54">
        <v>0.40833333333336203</v>
      </c>
      <c r="AL597" s="5">
        <v>-0.5</v>
      </c>
      <c r="AM597" s="5">
        <v>91</v>
      </c>
      <c r="AN597" s="5">
        <v>-1.8</v>
      </c>
      <c r="AO597" s="5">
        <v>-0.5</v>
      </c>
      <c r="AP597" s="5">
        <v>4.3</v>
      </c>
      <c r="AQ597" s="5">
        <v>5</v>
      </c>
      <c r="AR597" s="5">
        <v>1026.2</v>
      </c>
      <c r="AS597" s="5">
        <v>11910</v>
      </c>
      <c r="AT597" s="5">
        <v>0</v>
      </c>
      <c r="AU597" s="5">
        <v>0</v>
      </c>
      <c r="AV597" s="5">
        <v>0</v>
      </c>
      <c r="AW597" s="5">
        <v>0</v>
      </c>
      <c r="AX597">
        <v>0.1</v>
      </c>
      <c r="AY597">
        <v>162.69999999999999</v>
      </c>
      <c r="AZ597">
        <v>8.6999999999999993</v>
      </c>
      <c r="BA597">
        <v>13</v>
      </c>
      <c r="BB597" s="55">
        <v>0.40833333333333299</v>
      </c>
    </row>
    <row r="598" spans="2:54" x14ac:dyDescent="0.25">
      <c r="B598">
        <v>-0.5</v>
      </c>
      <c r="C598">
        <v>91</v>
      </c>
      <c r="D598">
        <v>-1.8</v>
      </c>
      <c r="E598">
        <v>-2.2000000000000002</v>
      </c>
      <c r="F598">
        <v>0</v>
      </c>
      <c r="G598">
        <v>1.8</v>
      </c>
      <c r="H598">
        <v>1025.3</v>
      </c>
      <c r="I598">
        <v>0</v>
      </c>
      <c r="J598">
        <v>0</v>
      </c>
      <c r="K598">
        <v>0</v>
      </c>
      <c r="L598">
        <v>0</v>
      </c>
      <c r="M598">
        <v>0</v>
      </c>
      <c r="N598">
        <v>0.1</v>
      </c>
      <c r="O598">
        <v>162.69999999999999</v>
      </c>
      <c r="P598">
        <v>-2.7</v>
      </c>
      <c r="Q598">
        <v>-2.1</v>
      </c>
      <c r="R598" s="54">
        <v>0.40902777777777799</v>
      </c>
      <c r="T598" s="93">
        <f t="shared" si="22"/>
        <v>-2.1</v>
      </c>
      <c r="U598" s="96">
        <f t="shared" si="24"/>
        <v>-3.6</v>
      </c>
      <c r="V598" s="92" t="str">
        <f t="shared" si="25"/>
        <v/>
      </c>
      <c r="W598" s="96" t="str">
        <f t="shared" si="23"/>
        <v/>
      </c>
      <c r="X598" s="93"/>
      <c r="Y598" s="6"/>
      <c r="Z598" s="36"/>
      <c r="AA598" s="6"/>
      <c r="AC598" s="375"/>
      <c r="AD598" s="54">
        <v>0.40902777777780702</v>
      </c>
      <c r="AL598" s="5">
        <v>-0.5</v>
      </c>
      <c r="AM598" s="5">
        <v>91</v>
      </c>
      <c r="AN598" s="5">
        <v>-1.8</v>
      </c>
      <c r="AO598" s="5">
        <v>-2.2000000000000002</v>
      </c>
      <c r="AP598" s="5">
        <v>5</v>
      </c>
      <c r="AQ598" s="5">
        <v>6.1</v>
      </c>
      <c r="AR598" s="5">
        <v>1026</v>
      </c>
      <c r="AS598" s="5">
        <v>11880</v>
      </c>
      <c r="AT598" s="5">
        <v>0</v>
      </c>
      <c r="AU598" s="5">
        <v>0</v>
      </c>
      <c r="AV598" s="5">
        <v>0</v>
      </c>
      <c r="AW598" s="5">
        <v>0</v>
      </c>
      <c r="AX598">
        <v>0.1</v>
      </c>
      <c r="AY598">
        <v>162.69999999999999</v>
      </c>
      <c r="AZ598">
        <v>8.9</v>
      </c>
      <c r="BA598">
        <v>13</v>
      </c>
      <c r="BB598" s="55">
        <v>0.40902777777777799</v>
      </c>
    </row>
    <row r="599" spans="2:54" x14ac:dyDescent="0.25">
      <c r="B599">
        <v>-0.6</v>
      </c>
      <c r="C599">
        <v>91</v>
      </c>
      <c r="D599">
        <v>-1.9</v>
      </c>
      <c r="E599">
        <v>-0.6</v>
      </c>
      <c r="F599">
        <v>0</v>
      </c>
      <c r="G599">
        <v>1.8</v>
      </c>
      <c r="H599">
        <v>1025.3</v>
      </c>
      <c r="I599">
        <v>0</v>
      </c>
      <c r="J599">
        <v>0</v>
      </c>
      <c r="K599">
        <v>0</v>
      </c>
      <c r="L599">
        <v>0</v>
      </c>
      <c r="M599">
        <v>0</v>
      </c>
      <c r="N599">
        <v>0.1</v>
      </c>
      <c r="O599">
        <v>162.69999999999999</v>
      </c>
      <c r="P599">
        <v>-2.7</v>
      </c>
      <c r="Q599">
        <v>-2.1</v>
      </c>
      <c r="R599" s="54">
        <v>0.40972222222222199</v>
      </c>
      <c r="T599" s="93">
        <f t="shared" si="22"/>
        <v>-2.1</v>
      </c>
      <c r="U599" s="96">
        <f t="shared" si="24"/>
        <v>-3.5</v>
      </c>
      <c r="V599" s="92" t="str">
        <f t="shared" si="25"/>
        <v/>
      </c>
      <c r="W599" s="96" t="str">
        <f t="shared" si="23"/>
        <v/>
      </c>
      <c r="X599" s="93"/>
      <c r="Y599" s="6"/>
      <c r="Z599" s="36"/>
      <c r="AA599" s="6"/>
      <c r="AC599" s="375"/>
      <c r="AD599" s="54">
        <v>0.40972222222225202</v>
      </c>
      <c r="AL599" s="5">
        <v>-0.6</v>
      </c>
      <c r="AM599" s="5">
        <v>91</v>
      </c>
      <c r="AN599" s="5">
        <v>-1.9</v>
      </c>
      <c r="AO599" s="5">
        <v>-0.6</v>
      </c>
      <c r="AP599" s="5">
        <v>4.7</v>
      </c>
      <c r="AQ599" s="5">
        <v>5</v>
      </c>
      <c r="AR599" s="5">
        <v>1026.2</v>
      </c>
      <c r="AS599" s="5">
        <v>11840</v>
      </c>
      <c r="AT599" s="5">
        <v>0</v>
      </c>
      <c r="AU599" s="5">
        <v>0</v>
      </c>
      <c r="AV599" s="5">
        <v>0</v>
      </c>
      <c r="AW599" s="5">
        <v>0</v>
      </c>
      <c r="AX599">
        <v>0.1</v>
      </c>
      <c r="AY599">
        <v>162.69999999999999</v>
      </c>
      <c r="AZ599">
        <v>9</v>
      </c>
      <c r="BA599">
        <v>13.1</v>
      </c>
      <c r="BB599" s="55">
        <v>0.40972222222222199</v>
      </c>
    </row>
    <row r="600" spans="2:54" x14ac:dyDescent="0.25">
      <c r="B600">
        <v>-0.5</v>
      </c>
      <c r="C600">
        <v>91</v>
      </c>
      <c r="D600">
        <v>-1.8</v>
      </c>
      <c r="E600">
        <v>-0.5</v>
      </c>
      <c r="F600">
        <v>0</v>
      </c>
      <c r="G600">
        <v>1.8</v>
      </c>
      <c r="H600">
        <v>1025.3</v>
      </c>
      <c r="I600">
        <v>0</v>
      </c>
      <c r="J600">
        <v>0</v>
      </c>
      <c r="K600">
        <v>0</v>
      </c>
      <c r="L600">
        <v>0</v>
      </c>
      <c r="M600">
        <v>0</v>
      </c>
      <c r="N600">
        <v>0.1</v>
      </c>
      <c r="O600">
        <v>162.69999999999999</v>
      </c>
      <c r="P600">
        <v>-2.7</v>
      </c>
      <c r="Q600">
        <v>-2.1</v>
      </c>
      <c r="R600" s="54">
        <v>0.41041666666666698</v>
      </c>
      <c r="T600" s="93">
        <f t="shared" si="22"/>
        <v>-2.1</v>
      </c>
      <c r="U600" s="96">
        <f t="shared" si="24"/>
        <v>-3.6</v>
      </c>
      <c r="V600" s="92" t="str">
        <f t="shared" si="25"/>
        <v/>
      </c>
      <c r="W600" s="96" t="str">
        <f t="shared" si="23"/>
        <v/>
      </c>
      <c r="X600" s="93"/>
      <c r="Y600" s="6"/>
      <c r="Z600" s="36"/>
      <c r="AA600" s="6"/>
      <c r="AC600" s="375"/>
      <c r="AD600" s="54">
        <v>0.41041666666669702</v>
      </c>
      <c r="AL600" s="5">
        <v>-0.5</v>
      </c>
      <c r="AM600" s="5">
        <v>91</v>
      </c>
      <c r="AN600" s="5">
        <v>-1.8</v>
      </c>
      <c r="AO600" s="5">
        <v>-0.5</v>
      </c>
      <c r="AP600" s="5">
        <v>3.6</v>
      </c>
      <c r="AQ600" s="5">
        <v>4.3</v>
      </c>
      <c r="AR600" s="5">
        <v>1026.2</v>
      </c>
      <c r="AS600" s="5">
        <v>11920</v>
      </c>
      <c r="AT600" s="5">
        <v>0</v>
      </c>
      <c r="AU600" s="5">
        <v>0</v>
      </c>
      <c r="AV600" s="5">
        <v>0</v>
      </c>
      <c r="AW600" s="5">
        <v>0</v>
      </c>
      <c r="AX600">
        <v>0.1</v>
      </c>
      <c r="AY600">
        <v>162.69999999999999</v>
      </c>
      <c r="AZ600">
        <v>9.1999999999999993</v>
      </c>
      <c r="BA600">
        <v>13.3</v>
      </c>
      <c r="BB600" s="55">
        <v>0.41041666666666698</v>
      </c>
    </row>
    <row r="601" spans="2:54" x14ac:dyDescent="0.25">
      <c r="B601">
        <v>-0.4</v>
      </c>
      <c r="C601">
        <v>91</v>
      </c>
      <c r="D601">
        <v>-1.7</v>
      </c>
      <c r="E601">
        <v>-2.5</v>
      </c>
      <c r="F601">
        <v>0</v>
      </c>
      <c r="G601">
        <v>1.8</v>
      </c>
      <c r="H601">
        <v>1025.3</v>
      </c>
      <c r="I601">
        <v>0</v>
      </c>
      <c r="J601">
        <v>0</v>
      </c>
      <c r="K601">
        <v>0</v>
      </c>
      <c r="L601">
        <v>0</v>
      </c>
      <c r="M601">
        <v>0</v>
      </c>
      <c r="N601">
        <v>0.1</v>
      </c>
      <c r="O601">
        <v>162.69999999999999</v>
      </c>
      <c r="P601">
        <v>-2.7</v>
      </c>
      <c r="Q601">
        <v>-2.1</v>
      </c>
      <c r="R601" s="54">
        <v>0.41111111111111098</v>
      </c>
      <c r="T601" s="93">
        <f t="shared" si="22"/>
        <v>-2.1</v>
      </c>
      <c r="U601" s="96">
        <f t="shared" si="24"/>
        <v>-3.7</v>
      </c>
      <c r="V601" s="92" t="str">
        <f t="shared" si="25"/>
        <v/>
      </c>
      <c r="W601" s="96" t="str">
        <f t="shared" si="23"/>
        <v/>
      </c>
      <c r="X601" s="93"/>
      <c r="Y601" s="6"/>
      <c r="Z601" s="36"/>
      <c r="AA601" s="6"/>
      <c r="AC601" s="375"/>
      <c r="AD601" s="54">
        <v>0.41111111111114201</v>
      </c>
      <c r="AL601" s="5">
        <v>-0.4</v>
      </c>
      <c r="AM601" s="5">
        <v>91</v>
      </c>
      <c r="AN601" s="5">
        <v>-1.7</v>
      </c>
      <c r="AO601" s="5">
        <v>-2.5</v>
      </c>
      <c r="AP601" s="5">
        <v>6.1</v>
      </c>
      <c r="AQ601" s="5">
        <v>6.8</v>
      </c>
      <c r="AR601" s="5">
        <v>1026.2</v>
      </c>
      <c r="AS601" s="5">
        <v>12010</v>
      </c>
      <c r="AT601" s="5">
        <v>0</v>
      </c>
      <c r="AU601" s="5">
        <v>0</v>
      </c>
      <c r="AV601" s="5">
        <v>0</v>
      </c>
      <c r="AW601" s="5">
        <v>0</v>
      </c>
      <c r="AX601">
        <v>0.1</v>
      </c>
      <c r="AY601">
        <v>162.69999999999999</v>
      </c>
      <c r="AZ601">
        <v>9.3000000000000007</v>
      </c>
      <c r="BA601">
        <v>13.5</v>
      </c>
      <c r="BB601" s="55">
        <v>0.41111111111111098</v>
      </c>
    </row>
    <row r="602" spans="2:54" x14ac:dyDescent="0.25">
      <c r="B602">
        <v>-0.4</v>
      </c>
      <c r="C602">
        <v>91</v>
      </c>
      <c r="D602">
        <v>-1.7</v>
      </c>
      <c r="E602">
        <v>-0.4</v>
      </c>
      <c r="F602">
        <v>0</v>
      </c>
      <c r="G602">
        <v>1.8</v>
      </c>
      <c r="H602">
        <v>1025.3</v>
      </c>
      <c r="I602">
        <v>0</v>
      </c>
      <c r="J602">
        <v>0</v>
      </c>
      <c r="K602">
        <v>0</v>
      </c>
      <c r="L602">
        <v>0</v>
      </c>
      <c r="M602">
        <v>0</v>
      </c>
      <c r="N602">
        <v>0.1</v>
      </c>
      <c r="O602">
        <v>162.69999999999999</v>
      </c>
      <c r="P602">
        <v>-2.7</v>
      </c>
      <c r="Q602">
        <v>-2.1</v>
      </c>
      <c r="R602" s="54">
        <v>0.41180555555555598</v>
      </c>
      <c r="T602" s="93">
        <f t="shared" si="22"/>
        <v>-2.1</v>
      </c>
      <c r="U602" s="96">
        <f t="shared" si="24"/>
        <v>-3.7</v>
      </c>
      <c r="V602" s="92" t="str">
        <f t="shared" si="25"/>
        <v/>
      </c>
      <c r="W602" s="96" t="str">
        <f t="shared" si="23"/>
        <v/>
      </c>
      <c r="X602" s="93"/>
      <c r="Y602" s="6"/>
      <c r="Z602" s="36"/>
      <c r="AA602" s="6"/>
      <c r="AC602" s="375"/>
      <c r="AD602" s="54">
        <v>0.41180555555558701</v>
      </c>
      <c r="AL602" s="5">
        <v>-0.4</v>
      </c>
      <c r="AM602" s="5">
        <v>91</v>
      </c>
      <c r="AN602" s="5">
        <v>-1.7</v>
      </c>
      <c r="AO602" s="5">
        <v>-0.4</v>
      </c>
      <c r="AP602" s="5">
        <v>4.3</v>
      </c>
      <c r="AQ602" s="5">
        <v>4.7</v>
      </c>
      <c r="AR602" s="5">
        <v>1026.3</v>
      </c>
      <c r="AS602" s="5">
        <v>12130</v>
      </c>
      <c r="AT602" s="5">
        <v>0</v>
      </c>
      <c r="AU602" s="5">
        <v>0</v>
      </c>
      <c r="AV602" s="5">
        <v>0</v>
      </c>
      <c r="AW602" s="5">
        <v>0</v>
      </c>
      <c r="AX602">
        <v>0.1</v>
      </c>
      <c r="AY602">
        <v>162.69999999999999</v>
      </c>
      <c r="AZ602">
        <v>9.4</v>
      </c>
      <c r="BA602">
        <v>13.6</v>
      </c>
      <c r="BB602" s="55">
        <v>0.41180555555555598</v>
      </c>
    </row>
    <row r="603" spans="2:54" x14ac:dyDescent="0.25">
      <c r="B603">
        <v>-0.4</v>
      </c>
      <c r="C603">
        <v>91</v>
      </c>
      <c r="D603">
        <v>-1.7</v>
      </c>
      <c r="E603">
        <v>-0.4</v>
      </c>
      <c r="F603">
        <v>0</v>
      </c>
      <c r="G603">
        <v>1.8</v>
      </c>
      <c r="H603">
        <v>1025.3</v>
      </c>
      <c r="I603">
        <v>0</v>
      </c>
      <c r="J603">
        <v>0</v>
      </c>
      <c r="K603">
        <v>0</v>
      </c>
      <c r="L603">
        <v>0</v>
      </c>
      <c r="M603">
        <v>0</v>
      </c>
      <c r="N603">
        <v>0.1</v>
      </c>
      <c r="O603">
        <v>162.69999999999999</v>
      </c>
      <c r="P603">
        <v>-2.7</v>
      </c>
      <c r="Q603">
        <v>-2.1</v>
      </c>
      <c r="R603" s="54">
        <v>0.41249999999999998</v>
      </c>
      <c r="T603" s="93">
        <f t="shared" si="22"/>
        <v>-2.1</v>
      </c>
      <c r="U603" s="96">
        <f t="shared" si="24"/>
        <v>-3.7</v>
      </c>
      <c r="V603" s="92" t="str">
        <f t="shared" si="25"/>
        <v/>
      </c>
      <c r="W603" s="96" t="str">
        <f t="shared" si="23"/>
        <v/>
      </c>
      <c r="X603" s="93"/>
      <c r="Y603" s="6"/>
      <c r="Z603" s="36"/>
      <c r="AA603" s="6"/>
      <c r="AC603" s="375"/>
      <c r="AD603" s="54">
        <v>0.41250000000003201</v>
      </c>
      <c r="AL603" s="5">
        <v>-0.4</v>
      </c>
      <c r="AM603" s="5">
        <v>91</v>
      </c>
      <c r="AN603" s="5">
        <v>-1.7</v>
      </c>
      <c r="AO603" s="5">
        <v>-0.4</v>
      </c>
      <c r="AP603" s="5">
        <v>1.8</v>
      </c>
      <c r="AQ603" s="5">
        <v>3.6</v>
      </c>
      <c r="AR603" s="5">
        <v>1026.0999999999999</v>
      </c>
      <c r="AS603" s="5">
        <v>12190</v>
      </c>
      <c r="AT603" s="5">
        <v>0</v>
      </c>
      <c r="AU603" s="5">
        <v>0</v>
      </c>
      <c r="AV603" s="5">
        <v>0</v>
      </c>
      <c r="AW603" s="5">
        <v>0</v>
      </c>
      <c r="AX603">
        <v>0.1</v>
      </c>
      <c r="AY603">
        <v>162.69999999999999</v>
      </c>
      <c r="AZ603">
        <v>9.6</v>
      </c>
      <c r="BA603">
        <v>13.7</v>
      </c>
      <c r="BB603" s="55">
        <v>0.41249999999999998</v>
      </c>
    </row>
    <row r="604" spans="2:54" x14ac:dyDescent="0.25">
      <c r="B604">
        <v>-0.4</v>
      </c>
      <c r="C604">
        <v>91</v>
      </c>
      <c r="D604">
        <v>-1.7</v>
      </c>
      <c r="E604">
        <v>-0.4</v>
      </c>
      <c r="F604">
        <v>0</v>
      </c>
      <c r="G604">
        <v>1.8</v>
      </c>
      <c r="H604">
        <v>1025.3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0.1</v>
      </c>
      <c r="O604">
        <v>162.69999999999999</v>
      </c>
      <c r="P604">
        <v>-2.7</v>
      </c>
      <c r="Q604">
        <v>-2.1</v>
      </c>
      <c r="R604" s="54">
        <v>0.41319444444444398</v>
      </c>
      <c r="T604" s="93">
        <f t="shared" si="22"/>
        <v>-2.1</v>
      </c>
      <c r="U604" s="96">
        <f t="shared" si="24"/>
        <v>-3.7</v>
      </c>
      <c r="V604" s="92" t="str">
        <f t="shared" si="25"/>
        <v/>
      </c>
      <c r="W604" s="96" t="str">
        <f t="shared" si="23"/>
        <v/>
      </c>
      <c r="X604" s="93"/>
      <c r="Y604" s="6"/>
      <c r="Z604" s="36"/>
      <c r="AA604" s="6"/>
      <c r="AC604" s="375"/>
      <c r="AD604" s="54">
        <v>0.413194444444477</v>
      </c>
      <c r="AL604" s="5">
        <v>-0.4</v>
      </c>
      <c r="AM604" s="5">
        <v>91</v>
      </c>
      <c r="AN604" s="5">
        <v>-1.7</v>
      </c>
      <c r="AO604" s="5">
        <v>-0.4</v>
      </c>
      <c r="AP604" s="5">
        <v>4.3</v>
      </c>
      <c r="AQ604" s="5">
        <v>4.3</v>
      </c>
      <c r="AR604" s="5">
        <v>1026.0999999999999</v>
      </c>
      <c r="AS604" s="5">
        <v>12280</v>
      </c>
      <c r="AT604" s="5">
        <v>0</v>
      </c>
      <c r="AU604" s="5">
        <v>0</v>
      </c>
      <c r="AV604" s="5">
        <v>0</v>
      </c>
      <c r="AW604" s="5">
        <v>0</v>
      </c>
      <c r="AX604">
        <v>0.1</v>
      </c>
      <c r="AY604">
        <v>162.69999999999999</v>
      </c>
      <c r="AZ604">
        <v>9.6999999999999993</v>
      </c>
      <c r="BA604">
        <v>13.8</v>
      </c>
      <c r="BB604" s="55">
        <v>0.41319444444444398</v>
      </c>
    </row>
    <row r="605" spans="2:54" x14ac:dyDescent="0.25">
      <c r="B605">
        <v>-0.4</v>
      </c>
      <c r="C605">
        <v>91</v>
      </c>
      <c r="D605">
        <v>-1.7</v>
      </c>
      <c r="E605">
        <v>-0.4</v>
      </c>
      <c r="F605">
        <v>0</v>
      </c>
      <c r="G605">
        <v>1.8</v>
      </c>
      <c r="H605">
        <v>1025.3</v>
      </c>
      <c r="I605">
        <v>0</v>
      </c>
      <c r="J605">
        <v>0</v>
      </c>
      <c r="K605">
        <v>0</v>
      </c>
      <c r="L605">
        <v>0</v>
      </c>
      <c r="M605">
        <v>0</v>
      </c>
      <c r="N605">
        <v>0.1</v>
      </c>
      <c r="O605">
        <v>162.69999999999999</v>
      </c>
      <c r="P605">
        <v>-2.7</v>
      </c>
      <c r="Q605">
        <v>-2.1</v>
      </c>
      <c r="R605" s="54">
        <v>0.41388888888888897</v>
      </c>
      <c r="T605" s="93">
        <f t="shared" si="22"/>
        <v>-2.1</v>
      </c>
      <c r="U605" s="96">
        <f t="shared" si="24"/>
        <v>-3.7</v>
      </c>
      <c r="V605" s="92" t="str">
        <f t="shared" si="25"/>
        <v/>
      </c>
      <c r="W605" s="96" t="str">
        <f t="shared" si="23"/>
        <v/>
      </c>
      <c r="X605" s="93"/>
      <c r="Y605" s="6"/>
      <c r="Z605" s="36"/>
      <c r="AA605" s="6"/>
      <c r="AC605" s="375"/>
      <c r="AD605" s="54">
        <v>0.413888888888922</v>
      </c>
      <c r="AL605" s="5">
        <v>-0.4</v>
      </c>
      <c r="AM605" s="5">
        <v>91</v>
      </c>
      <c r="AN605" s="5">
        <v>-1.7</v>
      </c>
      <c r="AO605" s="5">
        <v>-0.4</v>
      </c>
      <c r="AP605" s="5">
        <v>0</v>
      </c>
      <c r="AQ605" s="5">
        <v>3.6</v>
      </c>
      <c r="AR605" s="5">
        <v>1026.3</v>
      </c>
      <c r="AS605" s="5">
        <v>12380</v>
      </c>
      <c r="AT605" s="5">
        <v>0</v>
      </c>
      <c r="AU605" s="5">
        <v>0</v>
      </c>
      <c r="AV605" s="5">
        <v>0</v>
      </c>
      <c r="AW605" s="5">
        <v>0</v>
      </c>
      <c r="AX605">
        <v>0.1</v>
      </c>
      <c r="AY605">
        <v>162.69999999999999</v>
      </c>
      <c r="AZ605">
        <v>9.8000000000000007</v>
      </c>
      <c r="BA605">
        <v>13.8</v>
      </c>
      <c r="BB605" s="55">
        <v>0.41388888888888897</v>
      </c>
    </row>
    <row r="606" spans="2:54" x14ac:dyDescent="0.25">
      <c r="B606">
        <v>-0.3</v>
      </c>
      <c r="C606">
        <v>91</v>
      </c>
      <c r="D606">
        <v>-1.6</v>
      </c>
      <c r="E606">
        <v>-0.3</v>
      </c>
      <c r="F606">
        <v>0</v>
      </c>
      <c r="G606">
        <v>1.8</v>
      </c>
      <c r="H606">
        <v>1025.3</v>
      </c>
      <c r="I606">
        <v>0</v>
      </c>
      <c r="J606">
        <v>0</v>
      </c>
      <c r="K606">
        <v>0</v>
      </c>
      <c r="L606">
        <v>0</v>
      </c>
      <c r="M606">
        <v>0</v>
      </c>
      <c r="N606">
        <v>0.1</v>
      </c>
      <c r="O606">
        <v>162.69999999999999</v>
      </c>
      <c r="P606">
        <v>-2.7</v>
      </c>
      <c r="Q606">
        <v>-2.1</v>
      </c>
      <c r="R606" s="54">
        <v>0.41458333333333303</v>
      </c>
      <c r="T606" s="93">
        <f t="shared" si="22"/>
        <v>-2.1</v>
      </c>
      <c r="U606" s="96">
        <f t="shared" si="24"/>
        <v>-3.8</v>
      </c>
      <c r="V606" s="92" t="str">
        <f t="shared" si="25"/>
        <v/>
      </c>
      <c r="W606" s="96" t="str">
        <f t="shared" si="23"/>
        <v/>
      </c>
      <c r="X606" s="93"/>
      <c r="Z606" s="5"/>
      <c r="AA606"/>
      <c r="AC606" s="375"/>
      <c r="AD606" s="54">
        <v>0.414583333333367</v>
      </c>
      <c r="AL606" s="5">
        <v>-0.3</v>
      </c>
      <c r="AM606" s="5">
        <v>91</v>
      </c>
      <c r="AN606" s="5">
        <v>-1.6</v>
      </c>
      <c r="AO606" s="5">
        <v>-0.3</v>
      </c>
      <c r="AP606" s="5">
        <v>2.5</v>
      </c>
      <c r="AQ606" s="5">
        <v>4.3</v>
      </c>
      <c r="AR606" s="5">
        <v>1026.4000000000001</v>
      </c>
      <c r="AS606" s="5">
        <v>12490</v>
      </c>
      <c r="AT606" s="5">
        <v>0</v>
      </c>
      <c r="AU606" s="5">
        <v>0</v>
      </c>
      <c r="AV606" s="5">
        <v>0</v>
      </c>
      <c r="AW606" s="5">
        <v>0</v>
      </c>
      <c r="AX606">
        <v>0.1</v>
      </c>
      <c r="AY606">
        <v>162.69999999999999</v>
      </c>
      <c r="AZ606">
        <v>10</v>
      </c>
      <c r="BA606">
        <v>13.8</v>
      </c>
      <c r="BB606" s="55">
        <v>0.41458333333333303</v>
      </c>
    </row>
    <row r="607" spans="2:54" x14ac:dyDescent="0.25">
      <c r="B607">
        <v>-0.1</v>
      </c>
      <c r="C607">
        <v>91</v>
      </c>
      <c r="D607">
        <v>-1.4</v>
      </c>
      <c r="E607">
        <v>-0.1</v>
      </c>
      <c r="F607">
        <v>0</v>
      </c>
      <c r="G607">
        <v>1.8</v>
      </c>
      <c r="H607">
        <v>1025.3</v>
      </c>
      <c r="I607">
        <v>0</v>
      </c>
      <c r="J607">
        <v>0</v>
      </c>
      <c r="K607">
        <v>0</v>
      </c>
      <c r="L607">
        <v>0</v>
      </c>
      <c r="M607">
        <v>0</v>
      </c>
      <c r="N607">
        <v>0.1</v>
      </c>
      <c r="O607">
        <v>162.69999999999999</v>
      </c>
      <c r="P607">
        <v>-2.7</v>
      </c>
      <c r="Q607">
        <v>-2.1</v>
      </c>
      <c r="R607" s="54">
        <v>0.41527777777777802</v>
      </c>
      <c r="T607" s="93">
        <f t="shared" si="22"/>
        <v>-2.1</v>
      </c>
      <c r="U607" s="96">
        <f t="shared" si="24"/>
        <v>-4</v>
      </c>
      <c r="V607" s="92" t="str">
        <f t="shared" si="25"/>
        <v/>
      </c>
      <c r="W607" s="96" t="str">
        <f t="shared" si="23"/>
        <v/>
      </c>
      <c r="X607" s="93"/>
      <c r="Z607" s="5"/>
      <c r="AA607"/>
      <c r="AC607" s="375"/>
      <c r="AD607" s="54">
        <v>0.415277777777812</v>
      </c>
      <c r="AL607" s="5">
        <v>-0.1</v>
      </c>
      <c r="AM607" s="5">
        <v>91</v>
      </c>
      <c r="AN607" s="5">
        <v>-1.4</v>
      </c>
      <c r="AO607" s="5">
        <v>-0.1</v>
      </c>
      <c r="AP607" s="5">
        <v>1.8</v>
      </c>
      <c r="AQ607" s="5">
        <v>3.6</v>
      </c>
      <c r="AR607" s="5">
        <v>1026.2</v>
      </c>
      <c r="AS607" s="5">
        <v>12510</v>
      </c>
      <c r="AT607" s="5">
        <v>0</v>
      </c>
      <c r="AU607" s="5">
        <v>0</v>
      </c>
      <c r="AV607" s="5">
        <v>0</v>
      </c>
      <c r="AW607" s="5">
        <v>0</v>
      </c>
      <c r="AX607">
        <v>0.1</v>
      </c>
      <c r="AY607">
        <v>162.69999999999999</v>
      </c>
      <c r="AZ607">
        <v>10.199999999999999</v>
      </c>
      <c r="BA607">
        <v>13.7</v>
      </c>
      <c r="BB607" s="55">
        <v>0.41527777777777802</v>
      </c>
    </row>
    <row r="608" spans="2:54" x14ac:dyDescent="0.25">
      <c r="B608">
        <v>-0.1</v>
      </c>
      <c r="C608">
        <v>91</v>
      </c>
      <c r="D608">
        <v>-1.4</v>
      </c>
      <c r="E608">
        <v>-0.1</v>
      </c>
      <c r="F608">
        <v>0</v>
      </c>
      <c r="G608">
        <v>1.8</v>
      </c>
      <c r="H608">
        <v>1025.3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0.1</v>
      </c>
      <c r="O608">
        <v>162.69999999999999</v>
      </c>
      <c r="P608">
        <v>-2.7</v>
      </c>
      <c r="Q608">
        <v>-2.1</v>
      </c>
      <c r="R608" s="54">
        <v>0.41597222222222202</v>
      </c>
      <c r="T608" s="93">
        <f t="shared" si="22"/>
        <v>-2.1</v>
      </c>
      <c r="U608" s="96">
        <f t="shared" si="24"/>
        <v>-4</v>
      </c>
      <c r="V608" s="92" t="str">
        <f t="shared" si="25"/>
        <v/>
      </c>
      <c r="W608" s="96" t="str">
        <f t="shared" si="23"/>
        <v/>
      </c>
      <c r="X608" s="93"/>
      <c r="Z608" s="5"/>
      <c r="AA608"/>
      <c r="AC608" s="375"/>
      <c r="AD608" s="54">
        <v>0.41597222222225699</v>
      </c>
      <c r="AL608" s="5">
        <v>-0.1</v>
      </c>
      <c r="AM608" s="5">
        <v>91</v>
      </c>
      <c r="AN608" s="5">
        <v>-1.4</v>
      </c>
      <c r="AO608" s="5">
        <v>-0.1</v>
      </c>
      <c r="AP608" s="5">
        <v>4.3</v>
      </c>
      <c r="AQ608" s="5">
        <v>5.8</v>
      </c>
      <c r="AR608" s="5">
        <v>1026.2</v>
      </c>
      <c r="AS608" s="5">
        <v>12720</v>
      </c>
      <c r="AT608" s="5">
        <v>0</v>
      </c>
      <c r="AU608" s="5">
        <v>0</v>
      </c>
      <c r="AV608" s="5">
        <v>0</v>
      </c>
      <c r="AW608" s="5">
        <v>0</v>
      </c>
      <c r="AX608">
        <v>0.1</v>
      </c>
      <c r="AY608">
        <v>162.69999999999999</v>
      </c>
      <c r="AZ608">
        <v>10.3</v>
      </c>
      <c r="BA608">
        <v>13.5</v>
      </c>
      <c r="BB608" s="55">
        <v>0.41597222222222202</v>
      </c>
    </row>
    <row r="609" spans="2:54" x14ac:dyDescent="0.25">
      <c r="B609">
        <v>-0.1</v>
      </c>
      <c r="C609">
        <v>91</v>
      </c>
      <c r="D609">
        <v>-1.4</v>
      </c>
      <c r="E609">
        <v>-0.1</v>
      </c>
      <c r="F609">
        <v>0</v>
      </c>
      <c r="G609">
        <v>1.8</v>
      </c>
      <c r="H609">
        <v>1025.3</v>
      </c>
      <c r="I609">
        <v>0</v>
      </c>
      <c r="J609">
        <v>0</v>
      </c>
      <c r="K609">
        <v>0</v>
      </c>
      <c r="L609">
        <v>0</v>
      </c>
      <c r="M609">
        <v>0</v>
      </c>
      <c r="N609">
        <v>0.1</v>
      </c>
      <c r="O609">
        <v>162.69999999999999</v>
      </c>
      <c r="P609">
        <v>-2.7</v>
      </c>
      <c r="Q609">
        <v>-2.1</v>
      </c>
      <c r="R609" s="54">
        <v>0.41666666666666702</v>
      </c>
      <c r="T609" s="93">
        <f t="shared" si="22"/>
        <v>-2.1</v>
      </c>
      <c r="U609" s="96">
        <f t="shared" si="24"/>
        <v>-4</v>
      </c>
      <c r="V609" s="92" t="str">
        <f t="shared" si="25"/>
        <v/>
      </c>
      <c r="W609" s="96" t="str">
        <f t="shared" si="23"/>
        <v/>
      </c>
      <c r="X609" s="93"/>
      <c r="Z609" s="5"/>
      <c r="AA609"/>
      <c r="AC609" s="375"/>
      <c r="AD609" s="54">
        <v>0.41666666666670199</v>
      </c>
      <c r="AL609" s="5">
        <v>-0.1</v>
      </c>
      <c r="AM609" s="5">
        <v>91</v>
      </c>
      <c r="AN609" s="5">
        <v>-1.4</v>
      </c>
      <c r="AO609" s="5">
        <v>-0.1</v>
      </c>
      <c r="AP609" s="5">
        <v>2.2000000000000002</v>
      </c>
      <c r="AQ609" s="5">
        <v>4.3</v>
      </c>
      <c r="AR609" s="5">
        <v>1026.3</v>
      </c>
      <c r="AS609" s="5">
        <v>12750</v>
      </c>
      <c r="AT609" s="5">
        <v>0</v>
      </c>
      <c r="AU609" s="5">
        <v>0</v>
      </c>
      <c r="AV609" s="5">
        <v>0</v>
      </c>
      <c r="AW609" s="5">
        <v>0</v>
      </c>
      <c r="AX609">
        <v>0.1</v>
      </c>
      <c r="AY609">
        <v>162.69999999999999</v>
      </c>
      <c r="AZ609">
        <v>10.5</v>
      </c>
      <c r="BA609">
        <v>13.2</v>
      </c>
      <c r="BB609" s="55">
        <v>0.41666666666666702</v>
      </c>
    </row>
    <row r="610" spans="2:54" x14ac:dyDescent="0.25">
      <c r="B610">
        <v>0</v>
      </c>
      <c r="C610">
        <v>91</v>
      </c>
      <c r="D610">
        <v>-1.3</v>
      </c>
      <c r="E610">
        <v>-1.6</v>
      </c>
      <c r="F610">
        <v>0</v>
      </c>
      <c r="G610">
        <v>1.8</v>
      </c>
      <c r="H610">
        <v>1025.3</v>
      </c>
      <c r="I610">
        <v>0</v>
      </c>
      <c r="J610">
        <v>0</v>
      </c>
      <c r="K610">
        <v>0</v>
      </c>
      <c r="L610">
        <v>0</v>
      </c>
      <c r="M610">
        <v>0</v>
      </c>
      <c r="N610">
        <v>0.1</v>
      </c>
      <c r="O610">
        <v>162.69999999999999</v>
      </c>
      <c r="P610">
        <v>-2.7</v>
      </c>
      <c r="Q610">
        <v>-2.1</v>
      </c>
      <c r="R610" s="54">
        <v>0.41736111111111102</v>
      </c>
      <c r="T610" s="93">
        <f t="shared" si="22"/>
        <v>-2.1</v>
      </c>
      <c r="U610" s="96">
        <f t="shared" si="24"/>
        <v>-4.0999999999999996</v>
      </c>
      <c r="V610" s="92" t="str">
        <f t="shared" si="25"/>
        <v/>
      </c>
      <c r="W610" s="96" t="str">
        <f t="shared" si="23"/>
        <v/>
      </c>
      <c r="X610" s="93"/>
      <c r="Z610" s="5"/>
      <c r="AA610"/>
      <c r="AC610" s="375"/>
      <c r="AD610" s="54">
        <v>0.41736111111114699</v>
      </c>
      <c r="AL610" s="5">
        <v>0</v>
      </c>
      <c r="AM610" s="5">
        <v>91</v>
      </c>
      <c r="AN610" s="5">
        <v>-1.3</v>
      </c>
      <c r="AO610" s="5">
        <v>-1.6</v>
      </c>
      <c r="AP610" s="5">
        <v>5</v>
      </c>
      <c r="AQ610" s="5">
        <v>5.4</v>
      </c>
      <c r="AR610" s="5">
        <v>1026.4000000000001</v>
      </c>
      <c r="AS610" s="5">
        <v>12830</v>
      </c>
      <c r="AT610" s="5">
        <v>0</v>
      </c>
      <c r="AU610" s="5">
        <v>0</v>
      </c>
      <c r="AV610" s="5">
        <v>0</v>
      </c>
      <c r="AW610" s="5">
        <v>0</v>
      </c>
      <c r="AX610">
        <v>0.1</v>
      </c>
      <c r="AY610">
        <v>162.69999999999999</v>
      </c>
      <c r="AZ610">
        <v>10.7</v>
      </c>
      <c r="BA610">
        <v>12.6</v>
      </c>
      <c r="BB610" s="55">
        <v>0.41736111111111102</v>
      </c>
    </row>
    <row r="611" spans="2:54" x14ac:dyDescent="0.25">
      <c r="B611">
        <v>0</v>
      </c>
      <c r="C611">
        <v>90</v>
      </c>
      <c r="D611">
        <v>-1.4</v>
      </c>
      <c r="E611">
        <v>0</v>
      </c>
      <c r="F611">
        <v>0</v>
      </c>
      <c r="G611">
        <v>1.8</v>
      </c>
      <c r="H611">
        <v>1025.3</v>
      </c>
      <c r="I611">
        <v>0</v>
      </c>
      <c r="J611">
        <v>0</v>
      </c>
      <c r="K611">
        <v>0</v>
      </c>
      <c r="L611">
        <v>0</v>
      </c>
      <c r="M611">
        <v>0</v>
      </c>
      <c r="N611">
        <v>0.1</v>
      </c>
      <c r="O611">
        <v>162.69999999999999</v>
      </c>
      <c r="P611">
        <v>-2.7</v>
      </c>
      <c r="Q611">
        <v>-2.1</v>
      </c>
      <c r="R611" s="54">
        <v>0.41805555555555601</v>
      </c>
      <c r="T611" s="93">
        <f t="shared" si="22"/>
        <v>-2.1</v>
      </c>
      <c r="U611" s="96">
        <f t="shared" si="24"/>
        <v>-4.0999999999999996</v>
      </c>
      <c r="V611" s="92" t="str">
        <f t="shared" si="25"/>
        <v/>
      </c>
      <c r="W611" s="96" t="str">
        <f t="shared" si="23"/>
        <v/>
      </c>
      <c r="X611" s="93"/>
      <c r="Z611" s="5"/>
      <c r="AA611"/>
      <c r="AC611" s="375"/>
      <c r="AD611" s="54">
        <v>0.41805555555559198</v>
      </c>
      <c r="AL611" s="5">
        <v>0</v>
      </c>
      <c r="AM611" s="5">
        <v>90</v>
      </c>
      <c r="AN611" s="5">
        <v>-1.4</v>
      </c>
      <c r="AO611" s="5">
        <v>0</v>
      </c>
      <c r="AP611" s="5">
        <v>4.3</v>
      </c>
      <c r="AQ611" s="5">
        <v>4.7</v>
      </c>
      <c r="AR611" s="5">
        <v>1026.4000000000001</v>
      </c>
      <c r="AS611" s="5">
        <v>12850</v>
      </c>
      <c r="AT611" s="5">
        <v>0</v>
      </c>
      <c r="AU611" s="5">
        <v>0</v>
      </c>
      <c r="AV611" s="5">
        <v>0</v>
      </c>
      <c r="AW611" s="5">
        <v>0</v>
      </c>
      <c r="AX611">
        <v>0.1</v>
      </c>
      <c r="AY611">
        <v>162.69999999999999</v>
      </c>
      <c r="AZ611">
        <v>10.9</v>
      </c>
      <c r="BA611">
        <v>12</v>
      </c>
      <c r="BB611" s="55">
        <v>0.41805555555555601</v>
      </c>
    </row>
    <row r="612" spans="2:54" x14ac:dyDescent="0.25">
      <c r="B612">
        <v>-0.2</v>
      </c>
      <c r="C612">
        <v>90</v>
      </c>
      <c r="D612">
        <v>-1.6</v>
      </c>
      <c r="E612">
        <v>-0.2</v>
      </c>
      <c r="F612">
        <v>0</v>
      </c>
      <c r="G612">
        <v>1.8</v>
      </c>
      <c r="H612">
        <v>1025.3</v>
      </c>
      <c r="I612">
        <v>0</v>
      </c>
      <c r="J612">
        <v>0</v>
      </c>
      <c r="K612">
        <v>0</v>
      </c>
      <c r="L612">
        <v>0</v>
      </c>
      <c r="M612">
        <v>0</v>
      </c>
      <c r="N612">
        <v>0.1</v>
      </c>
      <c r="O612">
        <v>162.69999999999999</v>
      </c>
      <c r="P612">
        <v>-2.7</v>
      </c>
      <c r="Q612">
        <v>-2.1</v>
      </c>
      <c r="R612" s="54">
        <v>0.41875000000000001</v>
      </c>
      <c r="T612" s="93">
        <f t="shared" si="22"/>
        <v>-2.1</v>
      </c>
      <c r="U612" s="96">
        <f t="shared" si="24"/>
        <v>-3.9000000000000004</v>
      </c>
      <c r="V612" s="92" t="str">
        <f t="shared" si="25"/>
        <v/>
      </c>
      <c r="W612" s="96" t="str">
        <f t="shared" si="23"/>
        <v/>
      </c>
      <c r="X612" s="93"/>
      <c r="Z612" s="5"/>
      <c r="AA612"/>
      <c r="AC612" s="375"/>
      <c r="AD612" s="54">
        <v>0.41875000000003698</v>
      </c>
      <c r="AL612" s="5">
        <v>-0.2</v>
      </c>
      <c r="AM612" s="5">
        <v>90</v>
      </c>
      <c r="AN612" s="5">
        <v>-1.6</v>
      </c>
      <c r="AO612" s="5">
        <v>-0.2</v>
      </c>
      <c r="AP612" s="5">
        <v>2.9</v>
      </c>
      <c r="AQ612" s="5">
        <v>5</v>
      </c>
      <c r="AR612" s="5">
        <v>1026.2</v>
      </c>
      <c r="AS612" s="5">
        <v>13070</v>
      </c>
      <c r="AT612" s="5">
        <v>0</v>
      </c>
      <c r="AU612" s="5">
        <v>0</v>
      </c>
      <c r="AV612" s="5">
        <v>0</v>
      </c>
      <c r="AW612" s="5">
        <v>0</v>
      </c>
      <c r="AX612">
        <v>0.1</v>
      </c>
      <c r="AY612">
        <v>162.69999999999999</v>
      </c>
      <c r="AZ612">
        <v>11.1</v>
      </c>
      <c r="BA612">
        <v>11.3</v>
      </c>
      <c r="BB612" s="55">
        <v>0.41875000000000001</v>
      </c>
    </row>
    <row r="613" spans="2:54" s="6" customFormat="1" x14ac:dyDescent="0.25">
      <c r="B613">
        <v>-0.1</v>
      </c>
      <c r="C613">
        <v>90</v>
      </c>
      <c r="D613">
        <v>-1.5</v>
      </c>
      <c r="E613">
        <v>-0.1</v>
      </c>
      <c r="F613">
        <v>0</v>
      </c>
      <c r="G613">
        <v>1.8</v>
      </c>
      <c r="H613">
        <v>1025.3</v>
      </c>
      <c r="I613">
        <v>0</v>
      </c>
      <c r="J613">
        <v>0</v>
      </c>
      <c r="K613">
        <v>0</v>
      </c>
      <c r="L613">
        <v>0</v>
      </c>
      <c r="M613">
        <v>0</v>
      </c>
      <c r="N613">
        <v>0.1</v>
      </c>
      <c r="O613">
        <v>162.69999999999999</v>
      </c>
      <c r="P613">
        <v>-2.7</v>
      </c>
      <c r="Q613">
        <v>-2.1</v>
      </c>
      <c r="R613" s="54">
        <v>0.41944444444444401</v>
      </c>
      <c r="S613"/>
      <c r="T613" s="93">
        <f t="shared" si="22"/>
        <v>-2.1</v>
      </c>
      <c r="U613" s="96">
        <f t="shared" si="24"/>
        <v>-4</v>
      </c>
      <c r="V613" s="92" t="str">
        <f t="shared" si="25"/>
        <v/>
      </c>
      <c r="W613" s="96" t="str">
        <f t="shared" si="23"/>
        <v/>
      </c>
      <c r="X613" s="426"/>
      <c r="Y613"/>
      <c r="Z613" s="5"/>
      <c r="AA613"/>
      <c r="AC613" s="375"/>
      <c r="AD613" s="54">
        <v>0.41944444444448198</v>
      </c>
      <c r="AF613"/>
      <c r="AL613" s="5">
        <v>-0.1</v>
      </c>
      <c r="AM613" s="5">
        <v>90</v>
      </c>
      <c r="AN613" s="5">
        <v>-1.5</v>
      </c>
      <c r="AO613" s="5">
        <v>-0.1</v>
      </c>
      <c r="AP613" s="5">
        <v>2.9</v>
      </c>
      <c r="AQ613" s="5">
        <v>4.7</v>
      </c>
      <c r="AR613" s="5">
        <v>1026.3</v>
      </c>
      <c r="AS613" s="5">
        <v>13010</v>
      </c>
      <c r="AT613" s="5">
        <v>0</v>
      </c>
      <c r="AU613" s="5">
        <v>0</v>
      </c>
      <c r="AV613" s="5">
        <v>0</v>
      </c>
      <c r="AW613" s="5">
        <v>0</v>
      </c>
      <c r="AX613">
        <v>0.1</v>
      </c>
      <c r="AY613">
        <v>162.69999999999999</v>
      </c>
      <c r="AZ613">
        <v>11.2</v>
      </c>
      <c r="BA613">
        <v>10.6</v>
      </c>
      <c r="BB613" s="55">
        <v>0.41944444444444401</v>
      </c>
    </row>
    <row r="614" spans="2:54" s="6" customFormat="1" x14ac:dyDescent="0.25">
      <c r="B614">
        <v>-0.1</v>
      </c>
      <c r="C614">
        <v>90</v>
      </c>
      <c r="D614">
        <v>-1.5</v>
      </c>
      <c r="E614">
        <v>-0.1</v>
      </c>
      <c r="F614">
        <v>0</v>
      </c>
      <c r="G614">
        <v>1.8</v>
      </c>
      <c r="H614">
        <v>1025.3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0.1</v>
      </c>
      <c r="O614">
        <v>162.69999999999999</v>
      </c>
      <c r="P614">
        <v>-2.7</v>
      </c>
      <c r="Q614">
        <v>-2.1</v>
      </c>
      <c r="R614" s="54">
        <v>0.42013888888888901</v>
      </c>
      <c r="S614"/>
      <c r="T614" s="93">
        <f t="shared" si="22"/>
        <v>-2.1</v>
      </c>
      <c r="U614" s="96">
        <f t="shared" si="24"/>
        <v>-4</v>
      </c>
      <c r="V614" s="92" t="str">
        <f t="shared" si="25"/>
        <v/>
      </c>
      <c r="W614" s="96" t="str">
        <f t="shared" si="23"/>
        <v/>
      </c>
      <c r="X614" s="426"/>
      <c r="Y614"/>
      <c r="Z614" s="5"/>
      <c r="AA614"/>
      <c r="AC614" s="375"/>
      <c r="AD614" s="54">
        <v>0.42013888888892698</v>
      </c>
      <c r="AL614" s="5">
        <v>-0.1</v>
      </c>
      <c r="AM614" s="5">
        <v>90</v>
      </c>
      <c r="AN614" s="5">
        <v>-1.5</v>
      </c>
      <c r="AO614" s="5">
        <v>-0.1</v>
      </c>
      <c r="AP614" s="5">
        <v>4.7</v>
      </c>
      <c r="AQ614" s="5">
        <v>5</v>
      </c>
      <c r="AR614" s="5">
        <v>1026.5</v>
      </c>
      <c r="AS614" s="5">
        <v>13100</v>
      </c>
      <c r="AT614" s="5">
        <v>0</v>
      </c>
      <c r="AU614" s="5">
        <v>0</v>
      </c>
      <c r="AV614" s="5">
        <v>0</v>
      </c>
      <c r="AW614" s="5">
        <v>0</v>
      </c>
      <c r="AX614">
        <v>0.1</v>
      </c>
      <c r="AY614">
        <v>162.69999999999999</v>
      </c>
      <c r="AZ614">
        <v>11.3</v>
      </c>
      <c r="BA614">
        <v>10</v>
      </c>
      <c r="BB614" s="55">
        <v>0.42013888888888901</v>
      </c>
    </row>
    <row r="615" spans="2:54" s="6" customFormat="1" x14ac:dyDescent="0.25">
      <c r="B615">
        <v>-0.1</v>
      </c>
      <c r="C615">
        <v>90</v>
      </c>
      <c r="D615">
        <v>-1.5</v>
      </c>
      <c r="E615">
        <v>-1.7</v>
      </c>
      <c r="F615">
        <v>0</v>
      </c>
      <c r="G615">
        <v>1.8</v>
      </c>
      <c r="H615">
        <v>1025.3</v>
      </c>
      <c r="I615">
        <v>0</v>
      </c>
      <c r="J615">
        <v>0</v>
      </c>
      <c r="K615">
        <v>0</v>
      </c>
      <c r="L615">
        <v>0</v>
      </c>
      <c r="M615">
        <v>0</v>
      </c>
      <c r="N615">
        <v>0.1</v>
      </c>
      <c r="O615">
        <v>162.69999999999999</v>
      </c>
      <c r="P615">
        <v>-2.7</v>
      </c>
      <c r="Q615">
        <v>-2.1</v>
      </c>
      <c r="R615" s="54">
        <v>0.420833333333333</v>
      </c>
      <c r="S615"/>
      <c r="T615" s="93">
        <f t="shared" si="22"/>
        <v>-2.1</v>
      </c>
      <c r="U615" s="96">
        <f t="shared" si="24"/>
        <v>-4</v>
      </c>
      <c r="V615" s="92" t="str">
        <f t="shared" si="25"/>
        <v/>
      </c>
      <c r="W615" s="96" t="str">
        <f t="shared" si="23"/>
        <v/>
      </c>
      <c r="X615" s="426"/>
      <c r="Y615"/>
      <c r="Z615" s="5"/>
      <c r="AA615"/>
      <c r="AC615" s="375"/>
      <c r="AD615" s="54">
        <v>0.42083333333337197</v>
      </c>
      <c r="AL615" s="5">
        <v>-0.1</v>
      </c>
      <c r="AM615" s="5">
        <v>90</v>
      </c>
      <c r="AN615" s="5">
        <v>-1.5</v>
      </c>
      <c r="AO615" s="5">
        <v>-1.7</v>
      </c>
      <c r="AP615" s="5">
        <v>5</v>
      </c>
      <c r="AQ615" s="5">
        <v>5.8</v>
      </c>
      <c r="AR615" s="5">
        <v>1026.5999999999999</v>
      </c>
      <c r="AS615" s="5">
        <v>13030</v>
      </c>
      <c r="AT615" s="5">
        <v>0</v>
      </c>
      <c r="AU615" s="5">
        <v>0</v>
      </c>
      <c r="AV615" s="5">
        <v>0</v>
      </c>
      <c r="AW615" s="5">
        <v>0</v>
      </c>
      <c r="AX615">
        <v>0.1</v>
      </c>
      <c r="AY615">
        <v>162.69999999999999</v>
      </c>
      <c r="AZ615">
        <v>11.5</v>
      </c>
      <c r="BA615">
        <v>9.3000000000000007</v>
      </c>
      <c r="BB615" s="55">
        <v>0.420833333333333</v>
      </c>
    </row>
    <row r="616" spans="2:54" s="6" customFormat="1" x14ac:dyDescent="0.25">
      <c r="B616">
        <v>0</v>
      </c>
      <c r="C616">
        <v>90</v>
      </c>
      <c r="D616">
        <v>-1.4</v>
      </c>
      <c r="E616">
        <v>0</v>
      </c>
      <c r="F616">
        <v>0</v>
      </c>
      <c r="G616">
        <v>1.8</v>
      </c>
      <c r="H616">
        <v>1025.3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0.1</v>
      </c>
      <c r="O616">
        <v>162.69999999999999</v>
      </c>
      <c r="P616">
        <v>-2.7</v>
      </c>
      <c r="Q616">
        <v>-2.1</v>
      </c>
      <c r="R616" s="54">
        <v>0.421527777777778</v>
      </c>
      <c r="S616"/>
      <c r="T616" s="93">
        <f t="shared" si="22"/>
        <v>-2.1</v>
      </c>
      <c r="U616" s="96">
        <f t="shared" si="24"/>
        <v>-4.0999999999999996</v>
      </c>
      <c r="V616" s="92" t="str">
        <f t="shared" si="25"/>
        <v/>
      </c>
      <c r="W616" s="96" t="str">
        <f t="shared" si="23"/>
        <v/>
      </c>
      <c r="X616" s="426"/>
      <c r="Y616"/>
      <c r="Z616" s="5"/>
      <c r="AA616"/>
      <c r="AC616" s="375"/>
      <c r="AD616" s="54">
        <v>0.42152777777781703</v>
      </c>
      <c r="AL616" s="5">
        <v>0</v>
      </c>
      <c r="AM616" s="5">
        <v>90</v>
      </c>
      <c r="AN616" s="5">
        <v>-1.4</v>
      </c>
      <c r="AO616" s="5">
        <v>0</v>
      </c>
      <c r="AP616" s="5">
        <v>2.5</v>
      </c>
      <c r="AQ616" s="5">
        <v>4</v>
      </c>
      <c r="AR616" s="5">
        <v>1026.4000000000001</v>
      </c>
      <c r="AS616" s="5">
        <v>13440</v>
      </c>
      <c r="AT616" s="5">
        <v>0</v>
      </c>
      <c r="AU616" s="5">
        <v>0</v>
      </c>
      <c r="AV616" s="5">
        <v>0</v>
      </c>
      <c r="AW616" s="5">
        <v>0</v>
      </c>
      <c r="AX616">
        <v>0.1</v>
      </c>
      <c r="AY616">
        <v>162.69999999999999</v>
      </c>
      <c r="AZ616">
        <v>11.6</v>
      </c>
      <c r="BA616">
        <v>8.6999999999999993</v>
      </c>
      <c r="BB616" s="55">
        <v>0.421527777777778</v>
      </c>
    </row>
    <row r="617" spans="2:54" s="6" customFormat="1" x14ac:dyDescent="0.25">
      <c r="B617">
        <v>0.1</v>
      </c>
      <c r="C617">
        <v>90</v>
      </c>
      <c r="D617">
        <v>-1.3</v>
      </c>
      <c r="E617">
        <v>-1.9</v>
      </c>
      <c r="F617">
        <v>0</v>
      </c>
      <c r="G617">
        <v>1.8</v>
      </c>
      <c r="H617">
        <v>1025.3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0.1</v>
      </c>
      <c r="O617">
        <v>162.69999999999999</v>
      </c>
      <c r="P617">
        <v>-2.7</v>
      </c>
      <c r="Q617">
        <v>-2.1</v>
      </c>
      <c r="R617" s="54">
        <v>0.422222222222222</v>
      </c>
      <c r="S617"/>
      <c r="T617" s="93">
        <f t="shared" si="22"/>
        <v>-2.1</v>
      </c>
      <c r="U617" s="96">
        <f t="shared" si="24"/>
        <v>-4.2</v>
      </c>
      <c r="V617" s="92" t="str">
        <f t="shared" si="25"/>
        <v/>
      </c>
      <c r="W617" s="96" t="str">
        <f t="shared" si="23"/>
        <v/>
      </c>
      <c r="X617" s="426"/>
      <c r="Y617"/>
      <c r="Z617" s="5"/>
      <c r="AA617"/>
      <c r="AC617" s="375"/>
      <c r="AD617" s="54">
        <v>0.42222222222226202</v>
      </c>
      <c r="AL617" s="5">
        <v>0.1</v>
      </c>
      <c r="AM617" s="5">
        <v>90</v>
      </c>
      <c r="AN617" s="5">
        <v>-1.3</v>
      </c>
      <c r="AO617" s="5">
        <v>-1.9</v>
      </c>
      <c r="AP617" s="5">
        <v>6.1</v>
      </c>
      <c r="AQ617" s="5">
        <v>6.8</v>
      </c>
      <c r="AR617" s="5">
        <v>1026.2</v>
      </c>
      <c r="AS617" s="5">
        <v>13570</v>
      </c>
      <c r="AT617" s="5">
        <v>0</v>
      </c>
      <c r="AU617" s="5">
        <v>0</v>
      </c>
      <c r="AV617" s="5">
        <v>0</v>
      </c>
      <c r="AW617" s="5">
        <v>0</v>
      </c>
      <c r="AX617">
        <v>0.1</v>
      </c>
      <c r="AY617">
        <v>162.69999999999999</v>
      </c>
      <c r="AZ617">
        <v>11.7</v>
      </c>
      <c r="BA617">
        <v>8.1</v>
      </c>
      <c r="BB617" s="55">
        <v>0.422222222222222</v>
      </c>
    </row>
    <row r="618" spans="2:54" s="6" customFormat="1" x14ac:dyDescent="0.25">
      <c r="B618">
        <v>0</v>
      </c>
      <c r="C618">
        <v>90</v>
      </c>
      <c r="D618">
        <v>-1.4</v>
      </c>
      <c r="E618">
        <v>0</v>
      </c>
      <c r="F618">
        <v>0</v>
      </c>
      <c r="G618">
        <v>1.8</v>
      </c>
      <c r="H618">
        <v>1025.3</v>
      </c>
      <c r="I618">
        <v>0</v>
      </c>
      <c r="J618">
        <v>0</v>
      </c>
      <c r="K618">
        <v>0</v>
      </c>
      <c r="L618">
        <v>0</v>
      </c>
      <c r="M618">
        <v>0</v>
      </c>
      <c r="N618">
        <v>0.1</v>
      </c>
      <c r="O618">
        <v>162.69999999999999</v>
      </c>
      <c r="P618">
        <v>-2.7</v>
      </c>
      <c r="Q618">
        <v>-2.1</v>
      </c>
      <c r="R618" s="54">
        <v>0.422916666666667</v>
      </c>
      <c r="S618"/>
      <c r="T618" s="93">
        <f t="shared" si="22"/>
        <v>-2.1</v>
      </c>
      <c r="U618" s="96">
        <f t="shared" si="24"/>
        <v>-4.0999999999999996</v>
      </c>
      <c r="V618" s="92" t="str">
        <f t="shared" si="25"/>
        <v/>
      </c>
      <c r="W618" s="96" t="str">
        <f t="shared" si="23"/>
        <v/>
      </c>
      <c r="X618" s="426"/>
      <c r="Y618"/>
      <c r="Z618" s="5"/>
      <c r="AA618"/>
      <c r="AC618" s="375"/>
      <c r="AD618" s="54">
        <v>0.42291666666670702</v>
      </c>
      <c r="AL618" s="5">
        <v>0</v>
      </c>
      <c r="AM618" s="5">
        <v>90</v>
      </c>
      <c r="AN618" s="5">
        <v>-1.4</v>
      </c>
      <c r="AO618" s="5">
        <v>0</v>
      </c>
      <c r="AP618" s="5">
        <v>4</v>
      </c>
      <c r="AQ618" s="5">
        <v>4</v>
      </c>
      <c r="AR618" s="5">
        <v>1026.4000000000001</v>
      </c>
      <c r="AS618" s="5">
        <v>13610</v>
      </c>
      <c r="AT618" s="5">
        <v>0</v>
      </c>
      <c r="AU618" s="5">
        <v>0</v>
      </c>
      <c r="AV618" s="5">
        <v>0</v>
      </c>
      <c r="AW618" s="5">
        <v>0</v>
      </c>
      <c r="AX618">
        <v>0.1</v>
      </c>
      <c r="AY618">
        <v>162.69999999999999</v>
      </c>
      <c r="AZ618">
        <v>11.8</v>
      </c>
      <c r="BA618">
        <v>7.5</v>
      </c>
      <c r="BB618" s="55">
        <v>0.422916666666667</v>
      </c>
    </row>
    <row r="619" spans="2:54" s="6" customFormat="1" x14ac:dyDescent="0.25">
      <c r="B619">
        <v>0</v>
      </c>
      <c r="C619">
        <v>89</v>
      </c>
      <c r="D619">
        <v>-1.6</v>
      </c>
      <c r="E619">
        <v>0</v>
      </c>
      <c r="F619">
        <v>0</v>
      </c>
      <c r="G619">
        <v>1.8</v>
      </c>
      <c r="H619">
        <v>1025.3</v>
      </c>
      <c r="I619">
        <v>0</v>
      </c>
      <c r="J619">
        <v>0</v>
      </c>
      <c r="K619">
        <v>0</v>
      </c>
      <c r="L619">
        <v>0</v>
      </c>
      <c r="M619">
        <v>0</v>
      </c>
      <c r="N619">
        <v>0.1</v>
      </c>
      <c r="O619">
        <v>162.69999999999999</v>
      </c>
      <c r="P619">
        <v>-2.7</v>
      </c>
      <c r="Q619">
        <v>-2.1</v>
      </c>
      <c r="R619" s="54">
        <v>0.42361111111111099</v>
      </c>
      <c r="S619"/>
      <c r="T619" s="93">
        <f t="shared" si="22"/>
        <v>-2.1</v>
      </c>
      <c r="U619" s="96">
        <f t="shared" si="24"/>
        <v>-4.0999999999999996</v>
      </c>
      <c r="V619" s="92" t="str">
        <f t="shared" si="25"/>
        <v/>
      </c>
      <c r="W619" s="96" t="str">
        <f t="shared" si="23"/>
        <v/>
      </c>
      <c r="X619" s="426"/>
      <c r="Y619"/>
      <c r="Z619" s="5"/>
      <c r="AA619"/>
      <c r="AC619" s="375"/>
      <c r="AD619" s="54">
        <v>0.42361111111115202</v>
      </c>
      <c r="AL619" s="5">
        <v>0</v>
      </c>
      <c r="AM619" s="5">
        <v>89</v>
      </c>
      <c r="AN619" s="5">
        <v>-1.6</v>
      </c>
      <c r="AO619" s="5">
        <v>0</v>
      </c>
      <c r="AP619" s="5">
        <v>2.9</v>
      </c>
      <c r="AQ619" s="5">
        <v>3.6</v>
      </c>
      <c r="AR619" s="5">
        <v>1026.4000000000001</v>
      </c>
      <c r="AS619" s="5">
        <v>13810</v>
      </c>
      <c r="AT619" s="5">
        <v>1</v>
      </c>
      <c r="AU619" s="5">
        <v>0</v>
      </c>
      <c r="AV619" s="5">
        <v>0</v>
      </c>
      <c r="AW619" s="5">
        <v>0</v>
      </c>
      <c r="AX619">
        <v>0.1</v>
      </c>
      <c r="AY619">
        <v>162.69999999999999</v>
      </c>
      <c r="AZ619">
        <v>11.9</v>
      </c>
      <c r="BA619">
        <v>7</v>
      </c>
      <c r="BB619" s="55">
        <v>0.42361111111111099</v>
      </c>
    </row>
    <row r="620" spans="2:54" s="6" customFormat="1" x14ac:dyDescent="0.25">
      <c r="B620">
        <v>0.1</v>
      </c>
      <c r="C620">
        <v>90</v>
      </c>
      <c r="D620">
        <v>-1.3</v>
      </c>
      <c r="E620">
        <v>0.1</v>
      </c>
      <c r="F620">
        <v>0</v>
      </c>
      <c r="G620">
        <v>1.8</v>
      </c>
      <c r="H620">
        <v>1025.3</v>
      </c>
      <c r="I620">
        <v>0</v>
      </c>
      <c r="J620">
        <v>0</v>
      </c>
      <c r="K620">
        <v>0</v>
      </c>
      <c r="L620">
        <v>0</v>
      </c>
      <c r="M620">
        <v>0</v>
      </c>
      <c r="N620">
        <v>0.1</v>
      </c>
      <c r="O620">
        <v>162.69999999999999</v>
      </c>
      <c r="P620">
        <v>-2.7</v>
      </c>
      <c r="Q620">
        <v>-2.1</v>
      </c>
      <c r="R620" s="54">
        <v>0.42430555555555599</v>
      </c>
      <c r="S620"/>
      <c r="T620" s="93">
        <f t="shared" si="22"/>
        <v>-2.1</v>
      </c>
      <c r="U620" s="96">
        <f t="shared" si="24"/>
        <v>-4.2</v>
      </c>
      <c r="V620" s="92" t="str">
        <f t="shared" si="25"/>
        <v/>
      </c>
      <c r="W620" s="96" t="str">
        <f t="shared" si="23"/>
        <v/>
      </c>
      <c r="X620" s="426"/>
      <c r="Y620"/>
      <c r="Z620" s="5"/>
      <c r="AA620"/>
      <c r="AC620" s="375"/>
      <c r="AD620" s="54">
        <v>0.42430555555559701</v>
      </c>
      <c r="AL620" s="5">
        <v>0.1</v>
      </c>
      <c r="AM620" s="5">
        <v>90</v>
      </c>
      <c r="AN620" s="5">
        <v>-1.3</v>
      </c>
      <c r="AO620" s="5">
        <v>0.1</v>
      </c>
      <c r="AP620" s="5">
        <v>4</v>
      </c>
      <c r="AQ620" s="5">
        <v>5.8</v>
      </c>
      <c r="AR620" s="5">
        <v>1026.4000000000001</v>
      </c>
      <c r="AS620" s="5">
        <v>13910</v>
      </c>
      <c r="AT620" s="5">
        <v>1</v>
      </c>
      <c r="AU620" s="5">
        <v>0</v>
      </c>
      <c r="AV620" s="5">
        <v>0</v>
      </c>
      <c r="AW620" s="5">
        <v>0</v>
      </c>
      <c r="AX620">
        <v>0.1</v>
      </c>
      <c r="AY620">
        <v>162.69999999999999</v>
      </c>
      <c r="AZ620">
        <v>12</v>
      </c>
      <c r="BA620">
        <v>6.5</v>
      </c>
      <c r="BB620" s="55">
        <v>0.42430555555555599</v>
      </c>
    </row>
    <row r="621" spans="2:54" s="6" customFormat="1" x14ac:dyDescent="0.25">
      <c r="B621">
        <v>0.1</v>
      </c>
      <c r="C621">
        <v>90</v>
      </c>
      <c r="D621">
        <v>-1.3</v>
      </c>
      <c r="E621">
        <v>0.1</v>
      </c>
      <c r="F621">
        <v>0</v>
      </c>
      <c r="G621">
        <v>1.8</v>
      </c>
      <c r="H621">
        <v>1025.3</v>
      </c>
      <c r="I621">
        <v>0</v>
      </c>
      <c r="J621">
        <v>0</v>
      </c>
      <c r="K621">
        <v>0</v>
      </c>
      <c r="L621">
        <v>0</v>
      </c>
      <c r="M621">
        <v>0</v>
      </c>
      <c r="N621">
        <v>0.1</v>
      </c>
      <c r="O621">
        <v>162.69999999999999</v>
      </c>
      <c r="P621">
        <v>-2.7</v>
      </c>
      <c r="Q621">
        <v>-2.1</v>
      </c>
      <c r="R621" s="54">
        <v>0.42499999999999999</v>
      </c>
      <c r="S621"/>
      <c r="T621" s="93">
        <f t="shared" si="22"/>
        <v>-2.1</v>
      </c>
      <c r="U621" s="96">
        <f>(T621-B621)-4</f>
        <v>-6.2</v>
      </c>
      <c r="V621" s="92" t="str">
        <f t="shared" si="25"/>
        <v/>
      </c>
      <c r="W621" s="96" t="str">
        <f t="shared" si="23"/>
        <v/>
      </c>
      <c r="X621" s="426"/>
      <c r="Y621"/>
      <c r="Z621" s="5"/>
      <c r="AA621"/>
      <c r="AC621" s="375"/>
      <c r="AD621" s="54">
        <v>0.42500000000004201</v>
      </c>
      <c r="AL621" s="5">
        <v>0.1</v>
      </c>
      <c r="AM621" s="5">
        <v>90</v>
      </c>
      <c r="AN621" s="5">
        <v>-1.3</v>
      </c>
      <c r="AO621" s="5">
        <v>0.1</v>
      </c>
      <c r="AP621" s="5">
        <v>2.5</v>
      </c>
      <c r="AQ621" s="5">
        <v>4.3</v>
      </c>
      <c r="AR621" s="5">
        <v>1026.5</v>
      </c>
      <c r="AS621" s="5">
        <v>13620</v>
      </c>
      <c r="AT621" s="5">
        <v>0</v>
      </c>
      <c r="AU621" s="5">
        <v>0</v>
      </c>
      <c r="AV621" s="5">
        <v>0</v>
      </c>
      <c r="AW621" s="5">
        <v>0</v>
      </c>
      <c r="AX621">
        <v>0.1</v>
      </c>
      <c r="AY621">
        <v>162.69999999999999</v>
      </c>
      <c r="AZ621">
        <v>12.1</v>
      </c>
      <c r="BA621">
        <v>6.1</v>
      </c>
      <c r="BB621" s="55">
        <v>0.42499999999999999</v>
      </c>
    </row>
    <row r="622" spans="2:54" s="6" customFormat="1" x14ac:dyDescent="0.25">
      <c r="B622">
        <v>0.3</v>
      </c>
      <c r="C622">
        <v>89</v>
      </c>
      <c r="D622">
        <v>-1.3</v>
      </c>
      <c r="E622">
        <v>-1.6</v>
      </c>
      <c r="F622">
        <v>0</v>
      </c>
      <c r="G622">
        <v>1.8</v>
      </c>
      <c r="H622">
        <v>1025.3</v>
      </c>
      <c r="I622">
        <v>0</v>
      </c>
      <c r="J622">
        <v>0</v>
      </c>
      <c r="K622">
        <v>0</v>
      </c>
      <c r="L622">
        <v>0</v>
      </c>
      <c r="M622">
        <v>0</v>
      </c>
      <c r="N622">
        <v>0.1</v>
      </c>
      <c r="O622">
        <v>162.69999999999999</v>
      </c>
      <c r="P622">
        <v>-2.7</v>
      </c>
      <c r="Q622">
        <v>-2.1</v>
      </c>
      <c r="R622" s="54">
        <v>0.42569444444444399</v>
      </c>
      <c r="S622"/>
      <c r="T622" s="93">
        <f t="shared" si="22"/>
        <v>-2.1</v>
      </c>
      <c r="U622" s="96">
        <f t="shared" ref="U622:U655" si="26">(T622-B622)-4</f>
        <v>-6.4</v>
      </c>
      <c r="V622" s="92" t="str">
        <f t="shared" si="25"/>
        <v/>
      </c>
      <c r="W622" s="96" t="str">
        <f t="shared" si="23"/>
        <v/>
      </c>
      <c r="X622" s="426"/>
      <c r="Y622"/>
      <c r="Z622" s="5"/>
      <c r="AA622"/>
      <c r="AC622" s="375"/>
      <c r="AD622" s="54">
        <v>0.42569444444448701</v>
      </c>
      <c r="AL622" s="5">
        <v>0.3</v>
      </c>
      <c r="AM622" s="5">
        <v>89</v>
      </c>
      <c r="AN622" s="5">
        <v>-1.3</v>
      </c>
      <c r="AO622" s="5">
        <v>-1.6</v>
      </c>
      <c r="AP622" s="5">
        <v>5.8</v>
      </c>
      <c r="AQ622" s="5">
        <v>6.5</v>
      </c>
      <c r="AR622" s="5">
        <v>1026.5</v>
      </c>
      <c r="AS622" s="5">
        <v>13700</v>
      </c>
      <c r="AT622" s="5">
        <v>1</v>
      </c>
      <c r="AU622" s="5">
        <v>0</v>
      </c>
      <c r="AV622" s="5">
        <v>0</v>
      </c>
      <c r="AW622" s="5">
        <v>0</v>
      </c>
      <c r="AX622">
        <v>0.1</v>
      </c>
      <c r="AY622">
        <v>162.69999999999999</v>
      </c>
      <c r="AZ622">
        <v>12.2</v>
      </c>
      <c r="BA622">
        <v>5.7</v>
      </c>
      <c r="BB622" s="55">
        <v>0.42569444444444399</v>
      </c>
    </row>
    <row r="623" spans="2:54" s="6" customFormat="1" x14ac:dyDescent="0.25">
      <c r="B623">
        <v>0.2</v>
      </c>
      <c r="C623">
        <v>89</v>
      </c>
      <c r="D623">
        <v>-1.4</v>
      </c>
      <c r="E623">
        <v>0.2</v>
      </c>
      <c r="F623">
        <v>0</v>
      </c>
      <c r="G623">
        <v>1.8</v>
      </c>
      <c r="H623">
        <v>1025.3</v>
      </c>
      <c r="I623">
        <v>0</v>
      </c>
      <c r="J623">
        <v>0</v>
      </c>
      <c r="K623">
        <v>0</v>
      </c>
      <c r="L623">
        <v>0</v>
      </c>
      <c r="M623">
        <v>0</v>
      </c>
      <c r="N623">
        <v>0.1</v>
      </c>
      <c r="O623">
        <v>162.69999999999999</v>
      </c>
      <c r="P623">
        <v>-2.7</v>
      </c>
      <c r="Q623">
        <v>-2.1</v>
      </c>
      <c r="R623" s="54">
        <v>0.42638888888888898</v>
      </c>
      <c r="S623"/>
      <c r="T623" s="93">
        <f t="shared" si="22"/>
        <v>-2.1</v>
      </c>
      <c r="U623" s="96">
        <f t="shared" si="26"/>
        <v>-6.3000000000000007</v>
      </c>
      <c r="V623" s="92" t="str">
        <f t="shared" si="25"/>
        <v/>
      </c>
      <c r="W623" s="96" t="str">
        <f t="shared" si="23"/>
        <v/>
      </c>
      <c r="X623" s="426"/>
      <c r="Y623"/>
      <c r="Z623" s="5"/>
      <c r="AA623"/>
      <c r="AC623" s="375"/>
      <c r="AD623" s="54">
        <v>0.42638888888893201</v>
      </c>
      <c r="AL623" s="5">
        <v>0.2</v>
      </c>
      <c r="AM623" s="5">
        <v>89</v>
      </c>
      <c r="AN623" s="5">
        <v>-1.4</v>
      </c>
      <c r="AO623" s="5">
        <v>0.2</v>
      </c>
      <c r="AP623" s="5">
        <v>3.2</v>
      </c>
      <c r="AQ623" s="5">
        <v>7.2</v>
      </c>
      <c r="AR623" s="5">
        <v>1026.4000000000001</v>
      </c>
      <c r="AS623" s="5">
        <v>13580</v>
      </c>
      <c r="AT623" s="5">
        <v>0</v>
      </c>
      <c r="AU623" s="5">
        <v>0</v>
      </c>
      <c r="AV623" s="5">
        <v>0</v>
      </c>
      <c r="AW623" s="5">
        <v>0</v>
      </c>
      <c r="AX623">
        <v>0.1</v>
      </c>
      <c r="AY623">
        <v>162.69999999999999</v>
      </c>
      <c r="AZ623">
        <v>12.3</v>
      </c>
      <c r="BA623">
        <v>5.4</v>
      </c>
      <c r="BB623" s="55">
        <v>0.42638888888888898</v>
      </c>
    </row>
    <row r="624" spans="2:54" s="6" customFormat="1" x14ac:dyDescent="0.25">
      <c r="B624">
        <v>0.2</v>
      </c>
      <c r="C624">
        <v>89</v>
      </c>
      <c r="D624">
        <v>-1.4</v>
      </c>
      <c r="E624">
        <v>0.2</v>
      </c>
      <c r="F624">
        <v>0</v>
      </c>
      <c r="G624">
        <v>1.8</v>
      </c>
      <c r="H624">
        <v>1025.3</v>
      </c>
      <c r="I624">
        <v>0</v>
      </c>
      <c r="J624">
        <v>0</v>
      </c>
      <c r="K624">
        <v>0</v>
      </c>
      <c r="L624">
        <v>0</v>
      </c>
      <c r="M624">
        <v>0</v>
      </c>
      <c r="N624">
        <v>0.1</v>
      </c>
      <c r="O624">
        <v>162.69999999999999</v>
      </c>
      <c r="P624">
        <v>-2.7</v>
      </c>
      <c r="Q624">
        <v>-2.1</v>
      </c>
      <c r="R624" s="54">
        <v>0.42708333333333298</v>
      </c>
      <c r="S624"/>
      <c r="T624" s="93">
        <f t="shared" si="22"/>
        <v>-2.1</v>
      </c>
      <c r="U624" s="96">
        <f t="shared" si="26"/>
        <v>-6.3000000000000007</v>
      </c>
      <c r="V624" s="92" t="str">
        <f t="shared" si="25"/>
        <v/>
      </c>
      <c r="W624" s="96" t="str">
        <f t="shared" si="23"/>
        <v/>
      </c>
      <c r="X624" s="426"/>
      <c r="Y624"/>
      <c r="Z624" s="5"/>
      <c r="AA624"/>
      <c r="AC624" s="375"/>
      <c r="AD624" s="54">
        <v>0.427083333333377</v>
      </c>
      <c r="AL624" s="5">
        <v>0.2</v>
      </c>
      <c r="AM624" s="5">
        <v>89</v>
      </c>
      <c r="AN624" s="5">
        <v>-1.4</v>
      </c>
      <c r="AO624" s="5">
        <v>0.2</v>
      </c>
      <c r="AP624" s="5">
        <v>4</v>
      </c>
      <c r="AQ624" s="5">
        <v>5.4</v>
      </c>
      <c r="AR624" s="5">
        <v>1026.4000000000001</v>
      </c>
      <c r="AS624" s="5">
        <v>13600</v>
      </c>
      <c r="AT624" s="5">
        <v>0</v>
      </c>
      <c r="AU624" s="5">
        <v>0</v>
      </c>
      <c r="AV624" s="5">
        <v>0</v>
      </c>
      <c r="AW624" s="5">
        <v>0</v>
      </c>
      <c r="AX624">
        <v>0.1</v>
      </c>
      <c r="AY624">
        <v>162.69999999999999</v>
      </c>
      <c r="AZ624">
        <v>12.4</v>
      </c>
      <c r="BA624">
        <v>5</v>
      </c>
      <c r="BB624" s="55">
        <v>0.42708333333333298</v>
      </c>
    </row>
    <row r="625" spans="2:54" s="6" customFormat="1" x14ac:dyDescent="0.25">
      <c r="B625">
        <v>0.3</v>
      </c>
      <c r="C625">
        <v>89</v>
      </c>
      <c r="D625">
        <v>-1.3</v>
      </c>
      <c r="E625">
        <v>-2.4</v>
      </c>
      <c r="F625">
        <v>0</v>
      </c>
      <c r="G625">
        <v>1.8</v>
      </c>
      <c r="H625">
        <v>1025.3</v>
      </c>
      <c r="I625">
        <v>0</v>
      </c>
      <c r="J625">
        <v>0</v>
      </c>
      <c r="K625">
        <v>0</v>
      </c>
      <c r="L625">
        <v>0</v>
      </c>
      <c r="M625">
        <v>0</v>
      </c>
      <c r="N625">
        <v>0.1</v>
      </c>
      <c r="O625">
        <v>162.69999999999999</v>
      </c>
      <c r="P625">
        <v>-2.7</v>
      </c>
      <c r="Q625">
        <v>-2.1</v>
      </c>
      <c r="R625" s="54">
        <v>0.42777777777777798</v>
      </c>
      <c r="S625"/>
      <c r="T625" s="93">
        <f t="shared" si="22"/>
        <v>-2.1</v>
      </c>
      <c r="U625" s="96">
        <f t="shared" si="26"/>
        <v>-6.4</v>
      </c>
      <c r="V625" s="92" t="str">
        <f t="shared" si="25"/>
        <v/>
      </c>
      <c r="W625" s="96" t="str">
        <f t="shared" si="23"/>
        <v/>
      </c>
      <c r="X625" s="426"/>
      <c r="Y625"/>
      <c r="Z625" s="5"/>
      <c r="AA625"/>
      <c r="AC625" s="375"/>
      <c r="AD625" s="54">
        <v>0.427777777777822</v>
      </c>
      <c r="AL625" s="5">
        <v>0.3</v>
      </c>
      <c r="AM625" s="5">
        <v>89</v>
      </c>
      <c r="AN625" s="5">
        <v>-1.3</v>
      </c>
      <c r="AO625" s="5">
        <v>-2.4</v>
      </c>
      <c r="AP625" s="5">
        <v>7.9</v>
      </c>
      <c r="AQ625" s="5">
        <v>8.3000000000000007</v>
      </c>
      <c r="AR625" s="5">
        <v>1026.4000000000001</v>
      </c>
      <c r="AS625" s="5">
        <v>13920</v>
      </c>
      <c r="AT625" s="5">
        <v>1</v>
      </c>
      <c r="AU625" s="5">
        <v>0</v>
      </c>
      <c r="AV625" s="5">
        <v>0</v>
      </c>
      <c r="AW625" s="5">
        <v>0</v>
      </c>
      <c r="AX625">
        <v>0.1</v>
      </c>
      <c r="AY625">
        <v>162.69999999999999</v>
      </c>
      <c r="AZ625">
        <v>12.4</v>
      </c>
      <c r="BA625">
        <v>4.7</v>
      </c>
      <c r="BB625" s="55">
        <v>0.42777777777777798</v>
      </c>
    </row>
    <row r="626" spans="2:54" s="6" customFormat="1" x14ac:dyDescent="0.25">
      <c r="B626">
        <v>0.3</v>
      </c>
      <c r="C626">
        <v>89</v>
      </c>
      <c r="D626">
        <v>-1.3</v>
      </c>
      <c r="E626">
        <v>-2.1</v>
      </c>
      <c r="F626">
        <v>0</v>
      </c>
      <c r="G626">
        <v>1.8</v>
      </c>
      <c r="H626">
        <v>1025.3</v>
      </c>
      <c r="I626">
        <v>0</v>
      </c>
      <c r="J626">
        <v>0</v>
      </c>
      <c r="K626">
        <v>0</v>
      </c>
      <c r="L626">
        <v>0</v>
      </c>
      <c r="M626">
        <v>0</v>
      </c>
      <c r="N626">
        <v>0.1</v>
      </c>
      <c r="O626">
        <v>162.69999999999999</v>
      </c>
      <c r="P626">
        <v>-2.7</v>
      </c>
      <c r="Q626">
        <v>-2.1</v>
      </c>
      <c r="R626" s="54">
        <v>0.42847222222222198</v>
      </c>
      <c r="S626"/>
      <c r="T626" s="93">
        <f t="shared" ref="T626:T689" si="27">MAX($P626,$Q626)</f>
        <v>-2.1</v>
      </c>
      <c r="U626" s="96">
        <f t="shared" si="26"/>
        <v>-6.4</v>
      </c>
      <c r="V626" s="92" t="str">
        <f t="shared" si="25"/>
        <v/>
      </c>
      <c r="W626" s="96" t="str">
        <f t="shared" ref="W626:W689" si="28">IF($T626&gt;$B626+1,1,"")</f>
        <v/>
      </c>
      <c r="X626" s="426"/>
      <c r="Y626"/>
      <c r="Z626" s="5"/>
      <c r="AA626"/>
      <c r="AC626" s="375"/>
      <c r="AD626" s="54">
        <v>0.428472222222267</v>
      </c>
      <c r="AL626" s="5">
        <v>0.3</v>
      </c>
      <c r="AM626" s="5">
        <v>89</v>
      </c>
      <c r="AN626" s="5">
        <v>-1.3</v>
      </c>
      <c r="AO626" s="5">
        <v>-2.1</v>
      </c>
      <c r="AP626" s="5">
        <v>7.2</v>
      </c>
      <c r="AQ626" s="5">
        <v>7.6</v>
      </c>
      <c r="AR626" s="5">
        <v>1026.3</v>
      </c>
      <c r="AS626" s="5">
        <v>13870</v>
      </c>
      <c r="AT626" s="5">
        <v>1</v>
      </c>
      <c r="AU626" s="5">
        <v>0</v>
      </c>
      <c r="AV626" s="5">
        <v>0</v>
      </c>
      <c r="AW626" s="5">
        <v>0</v>
      </c>
      <c r="AX626">
        <v>0.1</v>
      </c>
      <c r="AY626">
        <v>162.69999999999999</v>
      </c>
      <c r="AZ626">
        <v>12.4</v>
      </c>
      <c r="BA626">
        <v>4.5</v>
      </c>
      <c r="BB626" s="55">
        <v>0.42847222222222198</v>
      </c>
    </row>
    <row r="627" spans="2:54" s="6" customFormat="1" x14ac:dyDescent="0.25">
      <c r="B627">
        <v>0.3</v>
      </c>
      <c r="C627">
        <v>89</v>
      </c>
      <c r="D627">
        <v>-1.3</v>
      </c>
      <c r="E627">
        <v>0.3</v>
      </c>
      <c r="F627">
        <v>0</v>
      </c>
      <c r="G627">
        <v>1.8</v>
      </c>
      <c r="H627">
        <v>1025.3</v>
      </c>
      <c r="I627">
        <v>0</v>
      </c>
      <c r="J627">
        <v>0</v>
      </c>
      <c r="K627">
        <v>0</v>
      </c>
      <c r="L627">
        <v>0</v>
      </c>
      <c r="M627">
        <v>0</v>
      </c>
      <c r="N627">
        <v>0.1</v>
      </c>
      <c r="O627">
        <v>162.69999999999999</v>
      </c>
      <c r="P627">
        <v>-2.7</v>
      </c>
      <c r="Q627">
        <v>-2.1</v>
      </c>
      <c r="R627" s="54">
        <v>0.42916666666666697</v>
      </c>
      <c r="S627"/>
      <c r="T627" s="93">
        <f t="shared" si="27"/>
        <v>-2.1</v>
      </c>
      <c r="U627" s="96">
        <f t="shared" si="26"/>
        <v>-6.4</v>
      </c>
      <c r="V627" s="92" t="str">
        <f t="shared" si="25"/>
        <v/>
      </c>
      <c r="W627" s="96" t="str">
        <f t="shared" si="28"/>
        <v/>
      </c>
      <c r="X627" s="426"/>
      <c r="Y627"/>
      <c r="Z627" s="5"/>
      <c r="AA627"/>
      <c r="AC627" s="375"/>
      <c r="AD627" s="54">
        <v>0.42916666666671199</v>
      </c>
      <c r="AL627" s="5">
        <v>0.3</v>
      </c>
      <c r="AM627" s="5">
        <v>89</v>
      </c>
      <c r="AN627" s="5">
        <v>-1.3</v>
      </c>
      <c r="AO627" s="5">
        <v>0.3</v>
      </c>
      <c r="AP627" s="5">
        <v>3.6</v>
      </c>
      <c r="AQ627" s="5">
        <v>3.6</v>
      </c>
      <c r="AR627" s="5">
        <v>1026.2</v>
      </c>
      <c r="AS627" s="5">
        <v>14590</v>
      </c>
      <c r="AT627" s="5">
        <v>1</v>
      </c>
      <c r="AU627" s="5">
        <v>0</v>
      </c>
      <c r="AV627" s="5">
        <v>0</v>
      </c>
      <c r="AW627" s="5">
        <v>0</v>
      </c>
      <c r="AX627">
        <v>0.1</v>
      </c>
      <c r="AY627">
        <v>162.69999999999999</v>
      </c>
      <c r="AZ627">
        <v>12.4</v>
      </c>
      <c r="BA627">
        <v>4.3</v>
      </c>
      <c r="BB627" s="55">
        <v>0.42916666666666697</v>
      </c>
    </row>
    <row r="628" spans="2:54" s="6" customFormat="1" x14ac:dyDescent="0.25">
      <c r="B628">
        <v>0.3</v>
      </c>
      <c r="C628">
        <v>89</v>
      </c>
      <c r="D628">
        <v>-1.3</v>
      </c>
      <c r="E628">
        <v>0.3</v>
      </c>
      <c r="F628">
        <v>0</v>
      </c>
      <c r="G628">
        <v>1.8</v>
      </c>
      <c r="H628">
        <v>1025.3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0.1</v>
      </c>
      <c r="O628">
        <v>162.69999999999999</v>
      </c>
      <c r="P628">
        <v>-2.7</v>
      </c>
      <c r="Q628">
        <v>-2.1</v>
      </c>
      <c r="R628" s="54">
        <v>0.42986111111111103</v>
      </c>
      <c r="S628"/>
      <c r="T628" s="93">
        <f t="shared" si="27"/>
        <v>-2.1</v>
      </c>
      <c r="U628" s="96">
        <f t="shared" si="26"/>
        <v>-6.4</v>
      </c>
      <c r="V628" s="92" t="str">
        <f t="shared" si="25"/>
        <v/>
      </c>
      <c r="W628" s="96" t="str">
        <f t="shared" si="28"/>
        <v/>
      </c>
      <c r="X628" s="426"/>
      <c r="Y628"/>
      <c r="Z628" s="5"/>
      <c r="AA628"/>
      <c r="AC628" s="375"/>
      <c r="AD628" s="54">
        <v>0.42986111111115699</v>
      </c>
      <c r="AL628" s="5">
        <v>0.3</v>
      </c>
      <c r="AM628" s="5">
        <v>89</v>
      </c>
      <c r="AN628" s="5">
        <v>-1.3</v>
      </c>
      <c r="AO628" s="5">
        <v>0.3</v>
      </c>
      <c r="AP628" s="5">
        <v>4</v>
      </c>
      <c r="AQ628" s="5">
        <v>6.8</v>
      </c>
      <c r="AR628" s="5">
        <v>1026.2</v>
      </c>
      <c r="AS628" s="5">
        <v>15290</v>
      </c>
      <c r="AT628" s="5">
        <v>1</v>
      </c>
      <c r="AU628" s="5">
        <v>0</v>
      </c>
      <c r="AV628" s="5">
        <v>0</v>
      </c>
      <c r="AW628" s="5">
        <v>0</v>
      </c>
      <c r="AX628">
        <v>0.1</v>
      </c>
      <c r="AY628">
        <v>162.69999999999999</v>
      </c>
      <c r="AZ628">
        <v>12.4</v>
      </c>
      <c r="BA628">
        <v>4.0999999999999996</v>
      </c>
      <c r="BB628" s="55">
        <v>0.42986111111111103</v>
      </c>
    </row>
    <row r="629" spans="2:54" s="6" customFormat="1" x14ac:dyDescent="0.25">
      <c r="B629">
        <v>0.4</v>
      </c>
      <c r="C629">
        <v>89</v>
      </c>
      <c r="D629">
        <v>-1.2</v>
      </c>
      <c r="E629">
        <v>0.4</v>
      </c>
      <c r="F629">
        <v>0</v>
      </c>
      <c r="G629">
        <v>1.8</v>
      </c>
      <c r="H629">
        <v>1025.3</v>
      </c>
      <c r="I629">
        <v>0</v>
      </c>
      <c r="J629">
        <v>0</v>
      </c>
      <c r="K629">
        <v>0</v>
      </c>
      <c r="L629">
        <v>0</v>
      </c>
      <c r="M629">
        <v>0</v>
      </c>
      <c r="N629">
        <v>0.1</v>
      </c>
      <c r="O629">
        <v>162.69999999999999</v>
      </c>
      <c r="P629">
        <v>-2.7</v>
      </c>
      <c r="Q629">
        <v>-2.1</v>
      </c>
      <c r="R629" s="54">
        <v>0.43055555555555602</v>
      </c>
      <c r="S629"/>
      <c r="T629" s="93">
        <f t="shared" si="27"/>
        <v>-2.1</v>
      </c>
      <c r="U629" s="96">
        <f t="shared" si="26"/>
        <v>-6.5</v>
      </c>
      <c r="V629" s="92" t="str">
        <f t="shared" si="25"/>
        <v/>
      </c>
      <c r="W629" s="96" t="str">
        <f t="shared" si="28"/>
        <v/>
      </c>
      <c r="X629" s="426"/>
      <c r="Y629"/>
      <c r="Z629" s="5"/>
      <c r="AA629"/>
      <c r="AC629" s="375"/>
      <c r="AD629" s="54">
        <v>0.43055555555560199</v>
      </c>
      <c r="AL629" s="5">
        <v>0.4</v>
      </c>
      <c r="AM629" s="5">
        <v>89</v>
      </c>
      <c r="AN629" s="5">
        <v>-1.2</v>
      </c>
      <c r="AO629" s="5">
        <v>0.4</v>
      </c>
      <c r="AP629" s="5">
        <v>3.6</v>
      </c>
      <c r="AQ629" s="5">
        <v>4.3</v>
      </c>
      <c r="AR629" s="5">
        <v>1026.4000000000001</v>
      </c>
      <c r="AS629" s="5">
        <v>15860</v>
      </c>
      <c r="AT629" s="5">
        <v>1</v>
      </c>
      <c r="AU629" s="5">
        <v>0</v>
      </c>
      <c r="AV629" s="5">
        <v>0</v>
      </c>
      <c r="AW629" s="5">
        <v>0</v>
      </c>
      <c r="AX629">
        <v>0.1</v>
      </c>
      <c r="AY629">
        <v>162.69999999999999</v>
      </c>
      <c r="AZ629">
        <v>12.4</v>
      </c>
      <c r="BA629">
        <v>4.0999999999999996</v>
      </c>
      <c r="BB629" s="55">
        <v>0.43055555555555602</v>
      </c>
    </row>
    <row r="630" spans="2:54" s="6" customFormat="1" x14ac:dyDescent="0.25">
      <c r="B630">
        <v>0.5</v>
      </c>
      <c r="C630">
        <v>89</v>
      </c>
      <c r="D630">
        <v>-1.1000000000000001</v>
      </c>
      <c r="E630">
        <v>0.5</v>
      </c>
      <c r="F630">
        <v>0</v>
      </c>
      <c r="G630">
        <v>1.8</v>
      </c>
      <c r="H630">
        <v>1025.3</v>
      </c>
      <c r="I630">
        <v>0</v>
      </c>
      <c r="J630">
        <v>0</v>
      </c>
      <c r="K630">
        <v>0</v>
      </c>
      <c r="L630">
        <v>0</v>
      </c>
      <c r="M630">
        <v>0</v>
      </c>
      <c r="N630">
        <v>0.1</v>
      </c>
      <c r="O630">
        <v>162.69999999999999</v>
      </c>
      <c r="P630">
        <v>-2.7</v>
      </c>
      <c r="Q630">
        <v>-2.1</v>
      </c>
      <c r="R630" s="54">
        <v>0.43125000000000002</v>
      </c>
      <c r="S630"/>
      <c r="T630" s="93">
        <f t="shared" si="27"/>
        <v>-2.1</v>
      </c>
      <c r="U630" s="96">
        <f t="shared" si="26"/>
        <v>-6.6</v>
      </c>
      <c r="V630" s="92" t="str">
        <f t="shared" si="25"/>
        <v/>
      </c>
      <c r="W630" s="96" t="str">
        <f t="shared" si="28"/>
        <v/>
      </c>
      <c r="X630" s="426"/>
      <c r="Y630"/>
      <c r="Z630" s="5"/>
      <c r="AA630"/>
      <c r="AC630" s="375"/>
      <c r="AD630" s="54">
        <v>0.43125000000004698</v>
      </c>
      <c r="AL630" s="5">
        <v>0.5</v>
      </c>
      <c r="AM630" s="5">
        <v>89</v>
      </c>
      <c r="AN630" s="5">
        <v>-1.1000000000000001</v>
      </c>
      <c r="AO630" s="5">
        <v>0.5</v>
      </c>
      <c r="AP630" s="5">
        <v>3.2</v>
      </c>
      <c r="AQ630" s="5">
        <v>5</v>
      </c>
      <c r="AR630" s="5">
        <v>1026.4000000000001</v>
      </c>
      <c r="AS630" s="5">
        <v>14870</v>
      </c>
      <c r="AT630" s="5">
        <v>1</v>
      </c>
      <c r="AU630" s="5">
        <v>0</v>
      </c>
      <c r="AV630" s="5">
        <v>0</v>
      </c>
      <c r="AW630" s="5">
        <v>0</v>
      </c>
      <c r="AX630">
        <v>0.1</v>
      </c>
      <c r="AY630">
        <v>162.69999999999999</v>
      </c>
      <c r="AZ630">
        <v>12.5</v>
      </c>
      <c r="BA630">
        <v>3.9</v>
      </c>
      <c r="BB630" s="55">
        <v>0.43125000000000002</v>
      </c>
    </row>
    <row r="631" spans="2:54" s="6" customFormat="1" x14ac:dyDescent="0.25">
      <c r="B631">
        <v>0.5</v>
      </c>
      <c r="C631">
        <v>89</v>
      </c>
      <c r="D631">
        <v>-1.1000000000000001</v>
      </c>
      <c r="E631">
        <v>0.5</v>
      </c>
      <c r="F631">
        <v>0</v>
      </c>
      <c r="G631">
        <v>1.8</v>
      </c>
      <c r="H631">
        <v>1025.3</v>
      </c>
      <c r="I631">
        <v>0</v>
      </c>
      <c r="J631">
        <v>0</v>
      </c>
      <c r="K631">
        <v>0</v>
      </c>
      <c r="L631">
        <v>0</v>
      </c>
      <c r="M631">
        <v>0</v>
      </c>
      <c r="N631">
        <v>0.1</v>
      </c>
      <c r="O631">
        <v>162.69999999999999</v>
      </c>
      <c r="P631">
        <v>-2.7</v>
      </c>
      <c r="Q631">
        <v>-2.1</v>
      </c>
      <c r="R631" s="54">
        <v>0.43194444444444402</v>
      </c>
      <c r="S631"/>
      <c r="T631" s="93">
        <f t="shared" si="27"/>
        <v>-2.1</v>
      </c>
      <c r="U631" s="96">
        <f t="shared" si="26"/>
        <v>-6.6</v>
      </c>
      <c r="V631" s="92" t="str">
        <f t="shared" si="25"/>
        <v/>
      </c>
      <c r="W631" s="96" t="str">
        <f t="shared" si="28"/>
        <v/>
      </c>
      <c r="X631" s="426"/>
      <c r="Y631"/>
      <c r="Z631" s="5"/>
      <c r="AA631"/>
      <c r="AC631" s="375"/>
      <c r="AD631" s="54">
        <v>0.43194444444449198</v>
      </c>
      <c r="AL631" s="5">
        <v>0.5</v>
      </c>
      <c r="AM631" s="5">
        <v>89</v>
      </c>
      <c r="AN631" s="5">
        <v>-1.1000000000000001</v>
      </c>
      <c r="AO631" s="5">
        <v>0.5</v>
      </c>
      <c r="AP631" s="5">
        <v>3.2</v>
      </c>
      <c r="AQ631" s="5">
        <v>4.3</v>
      </c>
      <c r="AR631" s="5">
        <v>1026.3</v>
      </c>
      <c r="AS631" s="5">
        <v>14600</v>
      </c>
      <c r="AT631" s="5">
        <v>1</v>
      </c>
      <c r="AU631" s="5">
        <v>0</v>
      </c>
      <c r="AV631" s="5">
        <v>0</v>
      </c>
      <c r="AW631" s="5">
        <v>0</v>
      </c>
      <c r="AX631">
        <v>0.1</v>
      </c>
      <c r="AY631">
        <v>162.69999999999999</v>
      </c>
      <c r="AZ631">
        <v>12.6</v>
      </c>
      <c r="BA631">
        <v>3.7</v>
      </c>
      <c r="BB631" s="55">
        <v>0.43194444444444402</v>
      </c>
    </row>
    <row r="632" spans="2:54" s="6" customFormat="1" x14ac:dyDescent="0.25">
      <c r="B632">
        <v>0.6</v>
      </c>
      <c r="C632">
        <v>89</v>
      </c>
      <c r="D632">
        <v>-1</v>
      </c>
      <c r="E632">
        <v>0.6</v>
      </c>
      <c r="F632">
        <v>0</v>
      </c>
      <c r="G632">
        <v>1.8</v>
      </c>
      <c r="H632">
        <v>1025.3</v>
      </c>
      <c r="I632">
        <v>0</v>
      </c>
      <c r="J632">
        <v>0</v>
      </c>
      <c r="K632">
        <v>0</v>
      </c>
      <c r="L632">
        <v>0</v>
      </c>
      <c r="M632">
        <v>0</v>
      </c>
      <c r="N632">
        <v>0.1</v>
      </c>
      <c r="O632">
        <v>162.69999999999999</v>
      </c>
      <c r="P632">
        <v>-2.7</v>
      </c>
      <c r="Q632">
        <v>-2.1</v>
      </c>
      <c r="R632" s="54">
        <v>0.43263888888888902</v>
      </c>
      <c r="S632"/>
      <c r="T632" s="93">
        <f t="shared" si="27"/>
        <v>-2.1</v>
      </c>
      <c r="U632" s="96">
        <f t="shared" si="26"/>
        <v>-6.7</v>
      </c>
      <c r="V632" s="92" t="str">
        <f t="shared" si="25"/>
        <v/>
      </c>
      <c r="W632" s="96" t="str">
        <f t="shared" si="28"/>
        <v/>
      </c>
      <c r="X632" s="426"/>
      <c r="Y632"/>
      <c r="Z632" s="5"/>
      <c r="AA632"/>
      <c r="AC632" s="375"/>
      <c r="AD632" s="54">
        <v>0.43263888888893698</v>
      </c>
      <c r="AL632" s="5">
        <v>0.6</v>
      </c>
      <c r="AM632" s="5">
        <v>89</v>
      </c>
      <c r="AN632" s="5">
        <v>-1</v>
      </c>
      <c r="AO632" s="5">
        <v>0.6</v>
      </c>
      <c r="AP632" s="5">
        <v>0</v>
      </c>
      <c r="AQ632" s="5">
        <v>5.4</v>
      </c>
      <c r="AR632" s="5">
        <v>1026.5</v>
      </c>
      <c r="AS632" s="5">
        <v>14670</v>
      </c>
      <c r="AT632" s="5">
        <v>1</v>
      </c>
      <c r="AU632" s="5">
        <v>0</v>
      </c>
      <c r="AV632" s="5">
        <v>0</v>
      </c>
      <c r="AW632" s="5">
        <v>0</v>
      </c>
      <c r="AX632">
        <v>0.1</v>
      </c>
      <c r="AY632">
        <v>162.69999999999999</v>
      </c>
      <c r="AZ632">
        <v>12.8</v>
      </c>
      <c r="BA632">
        <v>3.6</v>
      </c>
      <c r="BB632" s="55">
        <v>0.43263888888888902</v>
      </c>
    </row>
    <row r="633" spans="2:54" s="6" customFormat="1" x14ac:dyDescent="0.25">
      <c r="B633">
        <v>0.7</v>
      </c>
      <c r="C633">
        <v>88</v>
      </c>
      <c r="D633">
        <v>-1.1000000000000001</v>
      </c>
      <c r="E633">
        <v>0.7</v>
      </c>
      <c r="F633">
        <v>0</v>
      </c>
      <c r="G633">
        <v>1.8</v>
      </c>
      <c r="H633">
        <v>1025.3</v>
      </c>
      <c r="I633">
        <v>0</v>
      </c>
      <c r="J633">
        <v>0</v>
      </c>
      <c r="K633">
        <v>0</v>
      </c>
      <c r="L633">
        <v>0</v>
      </c>
      <c r="M633">
        <v>0</v>
      </c>
      <c r="N633">
        <v>0.1</v>
      </c>
      <c r="O633">
        <v>162.69999999999999</v>
      </c>
      <c r="P633">
        <v>-2.7</v>
      </c>
      <c r="Q633">
        <v>-2.1</v>
      </c>
      <c r="R633" s="54">
        <v>0.43333333333333302</v>
      </c>
      <c r="S633"/>
      <c r="T633" s="93">
        <f t="shared" si="27"/>
        <v>-2.1</v>
      </c>
      <c r="U633" s="96">
        <f t="shared" si="26"/>
        <v>-6.8</v>
      </c>
      <c r="V633" s="92" t="str">
        <f t="shared" si="25"/>
        <v/>
      </c>
      <c r="W633" s="96" t="str">
        <f t="shared" si="28"/>
        <v/>
      </c>
      <c r="X633" s="426"/>
      <c r="Y633"/>
      <c r="Z633" s="5"/>
      <c r="AA633"/>
      <c r="AC633" s="375"/>
      <c r="AD633" s="54">
        <v>0.43333333333338198</v>
      </c>
      <c r="AL633" s="5">
        <v>0.7</v>
      </c>
      <c r="AM633" s="5">
        <v>88</v>
      </c>
      <c r="AN633" s="5">
        <v>-1.1000000000000001</v>
      </c>
      <c r="AO633" s="5">
        <v>0.7</v>
      </c>
      <c r="AP633" s="5">
        <v>0</v>
      </c>
      <c r="AQ633" s="5">
        <v>4</v>
      </c>
      <c r="AR633" s="5">
        <v>1026.5</v>
      </c>
      <c r="AS633" s="5">
        <v>14830</v>
      </c>
      <c r="AT633" s="5">
        <v>1</v>
      </c>
      <c r="AU633" s="5">
        <v>0</v>
      </c>
      <c r="AV633" s="5">
        <v>0</v>
      </c>
      <c r="AW633" s="5">
        <v>0</v>
      </c>
      <c r="AX633">
        <v>0.1</v>
      </c>
      <c r="AY633">
        <v>162.69999999999999</v>
      </c>
      <c r="AZ633">
        <v>13</v>
      </c>
      <c r="BA633">
        <v>3.5</v>
      </c>
      <c r="BB633" s="55">
        <v>0.43333333333333302</v>
      </c>
    </row>
    <row r="634" spans="2:54" s="6" customFormat="1" x14ac:dyDescent="0.25">
      <c r="B634">
        <v>0.6</v>
      </c>
      <c r="C634">
        <v>88</v>
      </c>
      <c r="D634">
        <v>-1.2</v>
      </c>
      <c r="E634">
        <v>0.6</v>
      </c>
      <c r="F634">
        <v>0</v>
      </c>
      <c r="G634">
        <v>1.8</v>
      </c>
      <c r="H634">
        <v>1025.3</v>
      </c>
      <c r="I634">
        <v>0</v>
      </c>
      <c r="J634">
        <v>0</v>
      </c>
      <c r="K634">
        <v>0</v>
      </c>
      <c r="L634">
        <v>0</v>
      </c>
      <c r="M634">
        <v>0</v>
      </c>
      <c r="N634">
        <v>0.1</v>
      </c>
      <c r="O634">
        <v>162.69999999999999</v>
      </c>
      <c r="P634">
        <v>-2.7</v>
      </c>
      <c r="Q634">
        <v>-2.1</v>
      </c>
      <c r="R634" s="54">
        <v>0.43402777777777801</v>
      </c>
      <c r="S634"/>
      <c r="T634" s="93">
        <f t="shared" si="27"/>
        <v>-2.1</v>
      </c>
      <c r="U634" s="96">
        <f t="shared" si="26"/>
        <v>-6.7</v>
      </c>
      <c r="V634" s="92" t="str">
        <f t="shared" si="25"/>
        <v/>
      </c>
      <c r="W634" s="96" t="str">
        <f t="shared" si="28"/>
        <v/>
      </c>
      <c r="X634" s="426"/>
      <c r="Y634"/>
      <c r="Z634" s="5"/>
      <c r="AA634"/>
      <c r="AC634" s="375"/>
      <c r="AD634" s="54">
        <v>0.43402777777782697</v>
      </c>
      <c r="AL634" s="5">
        <v>0.6</v>
      </c>
      <c r="AM634" s="5">
        <v>88</v>
      </c>
      <c r="AN634" s="5">
        <v>-1.2</v>
      </c>
      <c r="AO634" s="5">
        <v>0.6</v>
      </c>
      <c r="AP634" s="5">
        <v>3.6</v>
      </c>
      <c r="AQ634" s="5">
        <v>6.1</v>
      </c>
      <c r="AR634" s="5">
        <v>1026.4000000000001</v>
      </c>
      <c r="AS634" s="5">
        <v>15070</v>
      </c>
      <c r="AT634" s="5">
        <v>1</v>
      </c>
      <c r="AU634" s="5">
        <v>0</v>
      </c>
      <c r="AV634" s="5">
        <v>0</v>
      </c>
      <c r="AW634" s="5">
        <v>0</v>
      </c>
      <c r="AX634">
        <v>0.1</v>
      </c>
      <c r="AY634">
        <v>162.69999999999999</v>
      </c>
      <c r="AZ634">
        <v>13.2</v>
      </c>
      <c r="BA634">
        <v>3.3</v>
      </c>
      <c r="BB634" s="55">
        <v>0.43402777777777801</v>
      </c>
    </row>
    <row r="635" spans="2:54" s="6" customFormat="1" x14ac:dyDescent="0.25">
      <c r="B635">
        <v>0.6</v>
      </c>
      <c r="C635">
        <v>88</v>
      </c>
      <c r="D635">
        <v>-1.2</v>
      </c>
      <c r="E635">
        <v>-1.3</v>
      </c>
      <c r="F635">
        <v>0</v>
      </c>
      <c r="G635">
        <v>1.8</v>
      </c>
      <c r="H635">
        <v>1025.3</v>
      </c>
      <c r="I635">
        <v>0</v>
      </c>
      <c r="J635">
        <v>0</v>
      </c>
      <c r="K635">
        <v>0</v>
      </c>
      <c r="L635">
        <v>0</v>
      </c>
      <c r="M635">
        <v>0</v>
      </c>
      <c r="N635">
        <v>0.1</v>
      </c>
      <c r="O635">
        <v>162.69999999999999</v>
      </c>
      <c r="P635">
        <v>-2.7</v>
      </c>
      <c r="Q635">
        <v>-2.1</v>
      </c>
      <c r="R635" s="54">
        <v>0.43472222222222201</v>
      </c>
      <c r="S635"/>
      <c r="T635" s="93">
        <f t="shared" si="27"/>
        <v>-2.1</v>
      </c>
      <c r="U635" s="96">
        <f t="shared" si="26"/>
        <v>-6.7</v>
      </c>
      <c r="V635" s="92" t="str">
        <f t="shared" si="25"/>
        <v/>
      </c>
      <c r="W635" s="96" t="str">
        <f t="shared" si="28"/>
        <v/>
      </c>
      <c r="X635" s="426"/>
      <c r="Y635"/>
      <c r="Z635" s="5"/>
      <c r="AA635"/>
      <c r="AC635" s="375"/>
      <c r="AD635" s="54">
        <v>0.43472222222227203</v>
      </c>
      <c r="AL635" s="5">
        <v>0.6</v>
      </c>
      <c r="AM635" s="5">
        <v>88</v>
      </c>
      <c r="AN635" s="5">
        <v>-1.2</v>
      </c>
      <c r="AO635" s="5">
        <v>-1.3</v>
      </c>
      <c r="AP635" s="5">
        <v>5.8</v>
      </c>
      <c r="AQ635" s="5">
        <v>6.5</v>
      </c>
      <c r="AR635" s="5">
        <v>1026.2</v>
      </c>
      <c r="AS635" s="5">
        <v>15180</v>
      </c>
      <c r="AT635" s="5">
        <v>1</v>
      </c>
      <c r="AU635" s="5">
        <v>0</v>
      </c>
      <c r="AV635" s="5">
        <v>0</v>
      </c>
      <c r="AW635" s="5">
        <v>0</v>
      </c>
      <c r="AX635">
        <v>0.1</v>
      </c>
      <c r="AY635">
        <v>162.69999999999999</v>
      </c>
      <c r="AZ635">
        <v>13.4</v>
      </c>
      <c r="BA635">
        <v>3.2</v>
      </c>
      <c r="BB635" s="55">
        <v>0.43472222222222201</v>
      </c>
    </row>
    <row r="636" spans="2:54" s="6" customFormat="1" x14ac:dyDescent="0.25">
      <c r="B636">
        <v>0.6</v>
      </c>
      <c r="C636">
        <v>88</v>
      </c>
      <c r="D636">
        <v>-1.2</v>
      </c>
      <c r="E636">
        <v>0.6</v>
      </c>
      <c r="F636">
        <v>0</v>
      </c>
      <c r="G636">
        <v>1.8</v>
      </c>
      <c r="H636">
        <v>1025.3</v>
      </c>
      <c r="I636">
        <v>0</v>
      </c>
      <c r="J636">
        <v>0</v>
      </c>
      <c r="K636">
        <v>0</v>
      </c>
      <c r="L636">
        <v>0</v>
      </c>
      <c r="M636">
        <v>0</v>
      </c>
      <c r="N636">
        <v>0.1</v>
      </c>
      <c r="O636">
        <v>162.69999999999999</v>
      </c>
      <c r="P636">
        <v>-2.7</v>
      </c>
      <c r="Q636">
        <v>-2.1</v>
      </c>
      <c r="R636" s="54">
        <v>0.43541666666666701</v>
      </c>
      <c r="S636"/>
      <c r="T636" s="93">
        <f t="shared" si="27"/>
        <v>-2.1</v>
      </c>
      <c r="U636" s="96">
        <f t="shared" si="26"/>
        <v>-6.7</v>
      </c>
      <c r="V636" s="92" t="str">
        <f t="shared" si="25"/>
        <v/>
      </c>
      <c r="W636" s="96" t="str">
        <f t="shared" si="28"/>
        <v/>
      </c>
      <c r="X636" s="426"/>
      <c r="Y636"/>
      <c r="Z636" s="5"/>
      <c r="AA636"/>
      <c r="AC636" s="375"/>
      <c r="AD636" s="54">
        <v>0.43541666666671702</v>
      </c>
      <c r="AL636" s="5">
        <v>0.6</v>
      </c>
      <c r="AM636" s="5">
        <v>88</v>
      </c>
      <c r="AN636" s="5">
        <v>-1.2</v>
      </c>
      <c r="AO636" s="5">
        <v>0.6</v>
      </c>
      <c r="AP636" s="5">
        <v>3.2</v>
      </c>
      <c r="AQ636" s="5">
        <v>3.6</v>
      </c>
      <c r="AR636" s="5">
        <v>1026.4000000000001</v>
      </c>
      <c r="AS636" s="5">
        <v>15490</v>
      </c>
      <c r="AT636" s="5">
        <v>1</v>
      </c>
      <c r="AU636" s="5">
        <v>0</v>
      </c>
      <c r="AV636" s="5">
        <v>0</v>
      </c>
      <c r="AW636" s="5">
        <v>0</v>
      </c>
      <c r="AX636">
        <v>0.1</v>
      </c>
      <c r="AY636">
        <v>162.69999999999999</v>
      </c>
      <c r="AZ636">
        <v>13.5</v>
      </c>
      <c r="BA636">
        <v>3.1</v>
      </c>
      <c r="BB636" s="55">
        <v>0.43541666666666701</v>
      </c>
    </row>
    <row r="637" spans="2:54" s="6" customFormat="1" x14ac:dyDescent="0.25">
      <c r="B637">
        <v>0.8</v>
      </c>
      <c r="C637">
        <v>88</v>
      </c>
      <c r="D637">
        <v>-1</v>
      </c>
      <c r="E637">
        <v>0.8</v>
      </c>
      <c r="F637">
        <v>0</v>
      </c>
      <c r="G637">
        <v>1.8</v>
      </c>
      <c r="H637">
        <v>1025.3</v>
      </c>
      <c r="I637">
        <v>0</v>
      </c>
      <c r="J637">
        <v>0</v>
      </c>
      <c r="K637">
        <v>0</v>
      </c>
      <c r="L637">
        <v>0</v>
      </c>
      <c r="M637">
        <v>0</v>
      </c>
      <c r="N637">
        <v>0.1</v>
      </c>
      <c r="O637">
        <v>162.69999999999999</v>
      </c>
      <c r="P637">
        <v>-2.7</v>
      </c>
      <c r="Q637">
        <v>-2.1</v>
      </c>
      <c r="R637" s="54">
        <v>0.43611111111111101</v>
      </c>
      <c r="S637"/>
      <c r="T637" s="93">
        <f t="shared" si="27"/>
        <v>-2.1</v>
      </c>
      <c r="U637" s="96">
        <f t="shared" si="26"/>
        <v>-6.9</v>
      </c>
      <c r="V637" s="92" t="str">
        <f t="shared" si="25"/>
        <v/>
      </c>
      <c r="W637" s="96" t="str">
        <f t="shared" si="28"/>
        <v/>
      </c>
      <c r="X637" s="426"/>
      <c r="Y637"/>
      <c r="Z637" s="5"/>
      <c r="AA637"/>
      <c r="AC637" s="375"/>
      <c r="AD637" s="54">
        <v>0.43611111111116202</v>
      </c>
      <c r="AL637" s="5">
        <v>0.8</v>
      </c>
      <c r="AM637" s="5">
        <v>88</v>
      </c>
      <c r="AN637" s="5">
        <v>-1</v>
      </c>
      <c r="AO637" s="5">
        <v>0.8</v>
      </c>
      <c r="AP637" s="5">
        <v>2.9</v>
      </c>
      <c r="AQ637" s="5">
        <v>4</v>
      </c>
      <c r="AR637" s="5">
        <v>1026.3</v>
      </c>
      <c r="AS637" s="5">
        <v>15610</v>
      </c>
      <c r="AT637" s="5">
        <v>1</v>
      </c>
      <c r="AU637" s="5">
        <v>0</v>
      </c>
      <c r="AV637" s="5">
        <v>0</v>
      </c>
      <c r="AW637" s="5">
        <v>0</v>
      </c>
      <c r="AX637">
        <v>0.1</v>
      </c>
      <c r="AY637">
        <v>162.69999999999999</v>
      </c>
      <c r="AZ637">
        <v>13.6</v>
      </c>
      <c r="BA637">
        <v>3</v>
      </c>
      <c r="BB637" s="55">
        <v>0.43611111111111101</v>
      </c>
    </row>
    <row r="638" spans="2:54" s="6" customFormat="1" x14ac:dyDescent="0.25">
      <c r="B638">
        <v>0.9</v>
      </c>
      <c r="C638">
        <v>88</v>
      </c>
      <c r="D638">
        <v>-0.9</v>
      </c>
      <c r="E638">
        <v>0.9</v>
      </c>
      <c r="F638">
        <v>0</v>
      </c>
      <c r="G638">
        <v>1.8</v>
      </c>
      <c r="H638">
        <v>1025.3</v>
      </c>
      <c r="I638">
        <v>0</v>
      </c>
      <c r="J638">
        <v>0</v>
      </c>
      <c r="K638">
        <v>0</v>
      </c>
      <c r="L638">
        <v>0</v>
      </c>
      <c r="M638">
        <v>0</v>
      </c>
      <c r="N638">
        <v>0.1</v>
      </c>
      <c r="O638">
        <v>162.69999999999999</v>
      </c>
      <c r="P638">
        <v>-2.7</v>
      </c>
      <c r="Q638">
        <v>-2.1</v>
      </c>
      <c r="R638" s="54">
        <v>0.436805555555556</v>
      </c>
      <c r="S638"/>
      <c r="T638" s="93">
        <f t="shared" si="27"/>
        <v>-2.1</v>
      </c>
      <c r="U638" s="96">
        <f t="shared" si="26"/>
        <v>-7</v>
      </c>
      <c r="V638" s="92" t="str">
        <f t="shared" si="25"/>
        <v/>
      </c>
      <c r="W638" s="96" t="str">
        <f t="shared" si="28"/>
        <v/>
      </c>
      <c r="X638" s="426"/>
      <c r="Y638"/>
      <c r="Z638" s="5"/>
      <c r="AA638"/>
      <c r="AC638" s="375"/>
      <c r="AD638" s="54">
        <v>0.43680555555560702</v>
      </c>
      <c r="AL638" s="5">
        <v>0.9</v>
      </c>
      <c r="AM638" s="5">
        <v>88</v>
      </c>
      <c r="AN638" s="5">
        <v>-0.9</v>
      </c>
      <c r="AO638" s="5">
        <v>0.9</v>
      </c>
      <c r="AP638" s="5">
        <v>2.5</v>
      </c>
      <c r="AQ638" s="5">
        <v>2.9</v>
      </c>
      <c r="AR638" s="5">
        <v>1026.2</v>
      </c>
      <c r="AS638" s="5">
        <v>15930</v>
      </c>
      <c r="AT638" s="5">
        <v>1</v>
      </c>
      <c r="AU638" s="5">
        <v>0</v>
      </c>
      <c r="AV638" s="5">
        <v>0</v>
      </c>
      <c r="AW638" s="5">
        <v>0</v>
      </c>
      <c r="AX638">
        <v>0.1</v>
      </c>
      <c r="AY638">
        <v>162.69999999999999</v>
      </c>
      <c r="AZ638">
        <v>13.7</v>
      </c>
      <c r="BA638">
        <v>2.9</v>
      </c>
      <c r="BB638" s="55">
        <v>0.436805555555556</v>
      </c>
    </row>
    <row r="639" spans="2:54" s="6" customFormat="1" x14ac:dyDescent="0.25">
      <c r="B639">
        <v>1.1000000000000001</v>
      </c>
      <c r="C639">
        <v>88</v>
      </c>
      <c r="D639">
        <v>-0.7</v>
      </c>
      <c r="E639">
        <v>1.1000000000000001</v>
      </c>
      <c r="F639">
        <v>0</v>
      </c>
      <c r="G639">
        <v>1.8</v>
      </c>
      <c r="H639">
        <v>1025.3</v>
      </c>
      <c r="I639">
        <v>0</v>
      </c>
      <c r="J639">
        <v>0</v>
      </c>
      <c r="K639">
        <v>0</v>
      </c>
      <c r="L639">
        <v>0</v>
      </c>
      <c r="M639">
        <v>0</v>
      </c>
      <c r="N639">
        <v>0.1</v>
      </c>
      <c r="O639">
        <v>162.69999999999999</v>
      </c>
      <c r="P639">
        <v>-2.7</v>
      </c>
      <c r="Q639">
        <v>-2.1</v>
      </c>
      <c r="R639" s="54">
        <v>0.4375</v>
      </c>
      <c r="S639"/>
      <c r="T639" s="93">
        <f t="shared" si="27"/>
        <v>-2.1</v>
      </c>
      <c r="U639" s="96">
        <f t="shared" si="26"/>
        <v>-7.2</v>
      </c>
      <c r="V639" s="92" t="str">
        <f t="shared" si="25"/>
        <v/>
      </c>
      <c r="W639" s="96" t="str">
        <f t="shared" si="28"/>
        <v/>
      </c>
      <c r="X639" s="426"/>
      <c r="Y639"/>
      <c r="Z639" s="5"/>
      <c r="AA639"/>
      <c r="AC639" s="375"/>
      <c r="AD639" s="54">
        <v>0.43750000000005201</v>
      </c>
      <c r="AL639" s="5">
        <v>1.1000000000000001</v>
      </c>
      <c r="AM639" s="5">
        <v>88</v>
      </c>
      <c r="AN639" s="5">
        <v>-0.7</v>
      </c>
      <c r="AO639" s="5">
        <v>1.1000000000000001</v>
      </c>
      <c r="AP639" s="5">
        <v>1.8</v>
      </c>
      <c r="AQ639" s="5">
        <v>4.7</v>
      </c>
      <c r="AR639" s="5">
        <v>1026.2</v>
      </c>
      <c r="AS639" s="5">
        <v>16260</v>
      </c>
      <c r="AT639" s="5">
        <v>1</v>
      </c>
      <c r="AU639" s="5">
        <v>0</v>
      </c>
      <c r="AV639" s="5">
        <v>0</v>
      </c>
      <c r="AW639" s="5">
        <v>0</v>
      </c>
      <c r="AX639">
        <v>0.1</v>
      </c>
      <c r="AY639">
        <v>162.69999999999999</v>
      </c>
      <c r="AZ639">
        <v>14</v>
      </c>
      <c r="BA639">
        <v>2.9</v>
      </c>
      <c r="BB639" s="55">
        <v>0.4375</v>
      </c>
    </row>
    <row r="640" spans="2:54" s="6" customFormat="1" x14ac:dyDescent="0.25">
      <c r="B640">
        <v>1.3</v>
      </c>
      <c r="C640">
        <v>88</v>
      </c>
      <c r="D640">
        <v>-0.5</v>
      </c>
      <c r="E640">
        <v>1.3</v>
      </c>
      <c r="F640">
        <v>0</v>
      </c>
      <c r="G640">
        <v>1.8</v>
      </c>
      <c r="H640">
        <v>1025.3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0.1</v>
      </c>
      <c r="O640">
        <v>162.69999999999999</v>
      </c>
      <c r="P640">
        <v>-2.7</v>
      </c>
      <c r="Q640">
        <v>-2.1</v>
      </c>
      <c r="R640" s="54">
        <v>0.438194444444444</v>
      </c>
      <c r="S640"/>
      <c r="T640" s="93">
        <f t="shared" si="27"/>
        <v>-2.1</v>
      </c>
      <c r="U640" s="96">
        <f t="shared" si="26"/>
        <v>-7.4</v>
      </c>
      <c r="V640" s="92" t="str">
        <f t="shared" si="25"/>
        <v/>
      </c>
      <c r="W640" s="96" t="str">
        <f t="shared" si="28"/>
        <v/>
      </c>
      <c r="X640" s="426"/>
      <c r="Y640"/>
      <c r="Z640" s="5"/>
      <c r="AA640"/>
      <c r="AC640" s="375"/>
      <c r="AD640" s="54">
        <v>0.43819444444449701</v>
      </c>
      <c r="AL640" s="5">
        <v>1.3</v>
      </c>
      <c r="AM640" s="5">
        <v>88</v>
      </c>
      <c r="AN640" s="5">
        <v>-0.5</v>
      </c>
      <c r="AO640" s="5">
        <v>1.3</v>
      </c>
      <c r="AP640" s="5">
        <v>3.2</v>
      </c>
      <c r="AQ640" s="5">
        <v>5.4</v>
      </c>
      <c r="AR640" s="5">
        <v>1026.4000000000001</v>
      </c>
      <c r="AS640" s="5">
        <v>16800</v>
      </c>
      <c r="AT640" s="5">
        <v>1</v>
      </c>
      <c r="AU640" s="5">
        <v>0</v>
      </c>
      <c r="AV640" s="5">
        <v>0</v>
      </c>
      <c r="AW640" s="5">
        <v>0</v>
      </c>
      <c r="AX640">
        <v>0.1</v>
      </c>
      <c r="AY640">
        <v>162.69999999999999</v>
      </c>
      <c r="AZ640">
        <v>14.2</v>
      </c>
      <c r="BA640">
        <v>2.8</v>
      </c>
      <c r="BB640" s="55">
        <v>0.438194444444444</v>
      </c>
    </row>
    <row r="641" spans="2:54" s="6" customFormat="1" x14ac:dyDescent="0.25">
      <c r="B641">
        <v>1.2</v>
      </c>
      <c r="C641">
        <v>87</v>
      </c>
      <c r="D641">
        <v>-0.8</v>
      </c>
      <c r="E641">
        <v>-0.4</v>
      </c>
      <c r="F641">
        <v>0</v>
      </c>
      <c r="G641">
        <v>1.8</v>
      </c>
      <c r="H641">
        <v>1025.3</v>
      </c>
      <c r="I641">
        <v>0</v>
      </c>
      <c r="J641">
        <v>0</v>
      </c>
      <c r="K641">
        <v>0</v>
      </c>
      <c r="L641">
        <v>0</v>
      </c>
      <c r="M641">
        <v>0</v>
      </c>
      <c r="N641">
        <v>0.1</v>
      </c>
      <c r="O641">
        <v>162.69999999999999</v>
      </c>
      <c r="P641">
        <v>-2.7</v>
      </c>
      <c r="Q641">
        <v>-2.1</v>
      </c>
      <c r="R641" s="54">
        <v>0.43888888888888899</v>
      </c>
      <c r="S641"/>
      <c r="T641" s="93">
        <f t="shared" si="27"/>
        <v>-2.1</v>
      </c>
      <c r="U641" s="96">
        <f t="shared" si="26"/>
        <v>-7.3</v>
      </c>
      <c r="V641" s="92" t="str">
        <f t="shared" si="25"/>
        <v/>
      </c>
      <c r="W641" s="96" t="str">
        <f t="shared" si="28"/>
        <v/>
      </c>
      <c r="X641" s="426"/>
      <c r="Y641"/>
      <c r="Z641" s="5"/>
      <c r="AA641"/>
      <c r="AC641" s="375"/>
      <c r="AD641" s="54">
        <v>0.43888888888894201</v>
      </c>
      <c r="AL641" s="5">
        <v>1.2</v>
      </c>
      <c r="AM641" s="5">
        <v>87</v>
      </c>
      <c r="AN641" s="5">
        <v>-0.8</v>
      </c>
      <c r="AO641" s="5">
        <v>-0.4</v>
      </c>
      <c r="AP641" s="5">
        <v>5.4</v>
      </c>
      <c r="AQ641" s="5">
        <v>6.5</v>
      </c>
      <c r="AR641" s="5">
        <v>1026.2</v>
      </c>
      <c r="AS641" s="5">
        <v>16990</v>
      </c>
      <c r="AT641" s="5">
        <v>1</v>
      </c>
      <c r="AU641" s="5">
        <v>0</v>
      </c>
      <c r="AV641" s="5">
        <v>0</v>
      </c>
      <c r="AW641" s="5">
        <v>0</v>
      </c>
      <c r="AX641">
        <v>0.1</v>
      </c>
      <c r="AY641">
        <v>162.69999999999999</v>
      </c>
      <c r="AZ641">
        <v>14.5</v>
      </c>
      <c r="BA641">
        <v>2.8</v>
      </c>
      <c r="BB641" s="55">
        <v>0.43888888888888899</v>
      </c>
    </row>
    <row r="642" spans="2:54" s="6" customFormat="1" x14ac:dyDescent="0.25">
      <c r="B642">
        <v>1.1000000000000001</v>
      </c>
      <c r="C642">
        <v>87</v>
      </c>
      <c r="D642">
        <v>-0.9</v>
      </c>
      <c r="E642">
        <v>1.1000000000000001</v>
      </c>
      <c r="F642">
        <v>0</v>
      </c>
      <c r="G642">
        <v>1.8</v>
      </c>
      <c r="H642">
        <v>1025.3</v>
      </c>
      <c r="I642">
        <v>0</v>
      </c>
      <c r="J642">
        <v>0</v>
      </c>
      <c r="K642">
        <v>0</v>
      </c>
      <c r="L642">
        <v>0</v>
      </c>
      <c r="M642">
        <v>0</v>
      </c>
      <c r="N642">
        <v>0.1</v>
      </c>
      <c r="O642">
        <v>162.69999999999999</v>
      </c>
      <c r="P642">
        <v>-2.7</v>
      </c>
      <c r="Q642">
        <v>-2.1</v>
      </c>
      <c r="R642" s="54">
        <v>0.43958333333333299</v>
      </c>
      <c r="S642"/>
      <c r="T642" s="93">
        <f t="shared" si="27"/>
        <v>-2.1</v>
      </c>
      <c r="U642" s="96">
        <f t="shared" si="26"/>
        <v>-7.2</v>
      </c>
      <c r="V642" s="92" t="str">
        <f t="shared" si="25"/>
        <v/>
      </c>
      <c r="W642" s="96" t="str">
        <f t="shared" si="28"/>
        <v/>
      </c>
      <c r="X642" s="426"/>
      <c r="Y642"/>
      <c r="Z642" s="5"/>
      <c r="AA642"/>
      <c r="AC642" s="375"/>
      <c r="AD642" s="54">
        <v>0.43958333333338701</v>
      </c>
      <c r="AL642" s="5">
        <v>1.1000000000000001</v>
      </c>
      <c r="AM642" s="5">
        <v>87</v>
      </c>
      <c r="AN642" s="5">
        <v>-0.9</v>
      </c>
      <c r="AO642" s="5">
        <v>1.1000000000000001</v>
      </c>
      <c r="AP642" s="5">
        <v>4.3</v>
      </c>
      <c r="AQ642" s="5">
        <v>5</v>
      </c>
      <c r="AR642" s="5">
        <v>1026.4000000000001</v>
      </c>
      <c r="AS642" s="5">
        <v>17150</v>
      </c>
      <c r="AT642" s="5">
        <v>1</v>
      </c>
      <c r="AU642" s="5">
        <v>0</v>
      </c>
      <c r="AV642" s="5">
        <v>0</v>
      </c>
      <c r="AW642" s="5">
        <v>0</v>
      </c>
      <c r="AX642">
        <v>0.1</v>
      </c>
      <c r="AY642">
        <v>162.69999999999999</v>
      </c>
      <c r="AZ642">
        <v>14.8</v>
      </c>
      <c r="BA642">
        <v>2.7</v>
      </c>
      <c r="BB642" s="55">
        <v>0.43958333333333299</v>
      </c>
    </row>
    <row r="643" spans="2:54" s="6" customFormat="1" x14ac:dyDescent="0.25">
      <c r="B643">
        <v>1.1000000000000001</v>
      </c>
      <c r="C643">
        <v>87</v>
      </c>
      <c r="D643">
        <v>-0.9</v>
      </c>
      <c r="E643">
        <v>-0.5</v>
      </c>
      <c r="F643">
        <v>0</v>
      </c>
      <c r="G643">
        <v>1.8</v>
      </c>
      <c r="H643">
        <v>1025.3</v>
      </c>
      <c r="I643">
        <v>0</v>
      </c>
      <c r="J643">
        <v>0</v>
      </c>
      <c r="K643">
        <v>0</v>
      </c>
      <c r="L643">
        <v>0</v>
      </c>
      <c r="M643">
        <v>0</v>
      </c>
      <c r="N643">
        <v>0.1</v>
      </c>
      <c r="O643">
        <v>162.69999999999999</v>
      </c>
      <c r="P643">
        <v>-2.7</v>
      </c>
      <c r="Q643">
        <v>-2.1</v>
      </c>
      <c r="R643" s="54">
        <v>0.44027777777777799</v>
      </c>
      <c r="S643"/>
      <c r="T643" s="93">
        <f t="shared" si="27"/>
        <v>-2.1</v>
      </c>
      <c r="U643" s="96">
        <f t="shared" si="26"/>
        <v>-7.2</v>
      </c>
      <c r="V643" s="92" t="str">
        <f t="shared" si="25"/>
        <v/>
      </c>
      <c r="W643" s="96" t="str">
        <f t="shared" si="28"/>
        <v/>
      </c>
      <c r="X643" s="426"/>
      <c r="Y643"/>
      <c r="Z643" s="5"/>
      <c r="AA643"/>
      <c r="AC643" s="375"/>
      <c r="AD643" s="54">
        <v>0.440277777777832</v>
      </c>
      <c r="AL643" s="5">
        <v>1.1000000000000001</v>
      </c>
      <c r="AM643" s="5">
        <v>87</v>
      </c>
      <c r="AN643" s="5">
        <v>-0.9</v>
      </c>
      <c r="AO643" s="5">
        <v>-0.5</v>
      </c>
      <c r="AP643" s="5">
        <v>5.4</v>
      </c>
      <c r="AQ643" s="5">
        <v>6.1</v>
      </c>
      <c r="AR643" s="5">
        <v>1026.4000000000001</v>
      </c>
      <c r="AS643" s="5">
        <v>17290</v>
      </c>
      <c r="AT643" s="5">
        <v>1</v>
      </c>
      <c r="AU643" s="5">
        <v>0</v>
      </c>
      <c r="AV643" s="5">
        <v>0</v>
      </c>
      <c r="AW643" s="5">
        <v>0</v>
      </c>
      <c r="AX643">
        <v>0.1</v>
      </c>
      <c r="AY643">
        <v>162.69999999999999</v>
      </c>
      <c r="AZ643">
        <v>15</v>
      </c>
      <c r="BA643">
        <v>2.7</v>
      </c>
      <c r="BB643" s="55">
        <v>0.44027777777777799</v>
      </c>
    </row>
    <row r="644" spans="2:54" s="6" customFormat="1" x14ac:dyDescent="0.25">
      <c r="B644">
        <v>1.1000000000000001</v>
      </c>
      <c r="C644">
        <v>87</v>
      </c>
      <c r="D644">
        <v>-0.9</v>
      </c>
      <c r="E644">
        <v>-0.5</v>
      </c>
      <c r="F644">
        <v>0</v>
      </c>
      <c r="G644">
        <v>1.8</v>
      </c>
      <c r="H644">
        <v>1025.3</v>
      </c>
      <c r="I644">
        <v>0</v>
      </c>
      <c r="J644">
        <v>0</v>
      </c>
      <c r="K644">
        <v>0</v>
      </c>
      <c r="L644">
        <v>0</v>
      </c>
      <c r="M644">
        <v>0</v>
      </c>
      <c r="N644">
        <v>0.1</v>
      </c>
      <c r="O644">
        <v>162.69999999999999</v>
      </c>
      <c r="P644">
        <v>-2.7</v>
      </c>
      <c r="Q644">
        <v>-2.1</v>
      </c>
      <c r="R644" s="54">
        <v>0.44097222222222199</v>
      </c>
      <c r="S644"/>
      <c r="T644" s="93">
        <f t="shared" si="27"/>
        <v>-2.1</v>
      </c>
      <c r="U644" s="96">
        <f t="shared" si="26"/>
        <v>-7.2</v>
      </c>
      <c r="V644" s="92" t="str">
        <f t="shared" si="25"/>
        <v/>
      </c>
      <c r="W644" s="96" t="str">
        <f t="shared" si="28"/>
        <v/>
      </c>
      <c r="X644" s="426"/>
      <c r="Y644"/>
      <c r="Z644" s="5"/>
      <c r="AA644"/>
      <c r="AC644" s="375"/>
      <c r="AD644" s="54">
        <v>0.440972222222277</v>
      </c>
      <c r="AL644" s="5">
        <v>1.1000000000000001</v>
      </c>
      <c r="AM644" s="5">
        <v>87</v>
      </c>
      <c r="AN644" s="5">
        <v>-0.9</v>
      </c>
      <c r="AO644" s="5">
        <v>-0.5</v>
      </c>
      <c r="AP644" s="5">
        <v>5.4</v>
      </c>
      <c r="AQ644" s="5">
        <v>7.9</v>
      </c>
      <c r="AR644" s="5">
        <v>1026.3</v>
      </c>
      <c r="AS644" s="5">
        <v>17410</v>
      </c>
      <c r="AT644" s="5">
        <v>1</v>
      </c>
      <c r="AU644" s="5">
        <v>0</v>
      </c>
      <c r="AV644" s="5">
        <v>0</v>
      </c>
      <c r="AW644" s="5">
        <v>0</v>
      </c>
      <c r="AX644">
        <v>0.1</v>
      </c>
      <c r="AY644">
        <v>162.69999999999999</v>
      </c>
      <c r="AZ644">
        <v>15.2</v>
      </c>
      <c r="BA644">
        <v>2.6</v>
      </c>
      <c r="BB644" s="55">
        <v>0.44097222222222199</v>
      </c>
    </row>
    <row r="645" spans="2:54" s="6" customFormat="1" x14ac:dyDescent="0.25">
      <c r="B645">
        <v>1</v>
      </c>
      <c r="C645">
        <v>87</v>
      </c>
      <c r="D645">
        <v>-0.9</v>
      </c>
      <c r="E645">
        <v>1</v>
      </c>
      <c r="F645">
        <v>0</v>
      </c>
      <c r="G645">
        <v>1.8</v>
      </c>
      <c r="H645">
        <v>1025.3</v>
      </c>
      <c r="I645">
        <v>0</v>
      </c>
      <c r="J645">
        <v>0</v>
      </c>
      <c r="K645">
        <v>0</v>
      </c>
      <c r="L645">
        <v>0</v>
      </c>
      <c r="M645">
        <v>0</v>
      </c>
      <c r="N645">
        <v>0.1</v>
      </c>
      <c r="O645">
        <v>162.69999999999999</v>
      </c>
      <c r="P645">
        <v>-2.7</v>
      </c>
      <c r="Q645">
        <v>-2.1</v>
      </c>
      <c r="R645" s="54">
        <v>0.44166666666666698</v>
      </c>
      <c r="S645"/>
      <c r="T645" s="93">
        <f t="shared" si="27"/>
        <v>-2.1</v>
      </c>
      <c r="U645" s="96">
        <f t="shared" si="26"/>
        <v>-7.1</v>
      </c>
      <c r="V645" s="92" t="str">
        <f t="shared" si="25"/>
        <v/>
      </c>
      <c r="W645" s="96" t="str">
        <f t="shared" si="28"/>
        <v/>
      </c>
      <c r="X645" s="426"/>
      <c r="Y645"/>
      <c r="Z645" s="5"/>
      <c r="AA645"/>
      <c r="AC645" s="375"/>
      <c r="AD645" s="54">
        <v>0.441666666666722</v>
      </c>
      <c r="AL645" s="5">
        <v>1</v>
      </c>
      <c r="AM645" s="5">
        <v>87</v>
      </c>
      <c r="AN645" s="5">
        <v>-0.9</v>
      </c>
      <c r="AO645" s="5">
        <v>1</v>
      </c>
      <c r="AP645" s="5">
        <v>3.6</v>
      </c>
      <c r="AQ645" s="5">
        <v>4.7</v>
      </c>
      <c r="AR645" s="5">
        <v>1026.3</v>
      </c>
      <c r="AS645" s="5">
        <v>17430</v>
      </c>
      <c r="AT645" s="5">
        <v>1</v>
      </c>
      <c r="AU645" s="5">
        <v>0</v>
      </c>
      <c r="AV645" s="5">
        <v>0</v>
      </c>
      <c r="AW645" s="5">
        <v>0</v>
      </c>
      <c r="AX645">
        <v>0.1</v>
      </c>
      <c r="AY645">
        <v>162.69999999999999</v>
      </c>
      <c r="AZ645">
        <v>15.2</v>
      </c>
      <c r="BA645">
        <v>2.6</v>
      </c>
      <c r="BB645" s="55">
        <v>0.44166666666666698</v>
      </c>
    </row>
    <row r="646" spans="2:54" s="6" customFormat="1" x14ac:dyDescent="0.25">
      <c r="B646">
        <v>1.1000000000000001</v>
      </c>
      <c r="C646">
        <v>87</v>
      </c>
      <c r="D646">
        <v>-0.9</v>
      </c>
      <c r="E646">
        <v>1.1000000000000001</v>
      </c>
      <c r="F646">
        <v>0</v>
      </c>
      <c r="G646">
        <v>1.8</v>
      </c>
      <c r="H646">
        <v>1025.3</v>
      </c>
      <c r="I646">
        <v>0</v>
      </c>
      <c r="J646">
        <v>0</v>
      </c>
      <c r="K646">
        <v>0</v>
      </c>
      <c r="L646">
        <v>0</v>
      </c>
      <c r="M646">
        <v>0</v>
      </c>
      <c r="N646">
        <v>0.1</v>
      </c>
      <c r="O646">
        <v>162.69999999999999</v>
      </c>
      <c r="P646">
        <v>-2.7</v>
      </c>
      <c r="Q646">
        <v>-2.1</v>
      </c>
      <c r="R646" s="54">
        <v>0.44236111111111098</v>
      </c>
      <c r="S646"/>
      <c r="T646" s="93">
        <f t="shared" si="27"/>
        <v>-2.1</v>
      </c>
      <c r="U646" s="96">
        <f t="shared" si="26"/>
        <v>-7.2</v>
      </c>
      <c r="V646" s="92" t="str">
        <f t="shared" si="25"/>
        <v/>
      </c>
      <c r="W646" s="96" t="str">
        <f t="shared" si="28"/>
        <v/>
      </c>
      <c r="X646" s="426"/>
      <c r="Y646"/>
      <c r="Z646" s="5"/>
      <c r="AA646"/>
      <c r="AC646" s="375"/>
      <c r="AD646" s="54">
        <v>0.44236111111116699</v>
      </c>
      <c r="AL646" s="5">
        <v>1.1000000000000001</v>
      </c>
      <c r="AM646" s="5">
        <v>87</v>
      </c>
      <c r="AN646" s="5">
        <v>-0.9</v>
      </c>
      <c r="AO646" s="5">
        <v>1.1000000000000001</v>
      </c>
      <c r="AP646" s="5">
        <v>3.2</v>
      </c>
      <c r="AQ646" s="5">
        <v>4.3</v>
      </c>
      <c r="AR646" s="5">
        <v>1026.2</v>
      </c>
      <c r="AS646" s="5">
        <v>17480</v>
      </c>
      <c r="AT646" s="5">
        <v>1</v>
      </c>
      <c r="AU646" s="5">
        <v>0</v>
      </c>
      <c r="AV646" s="5">
        <v>0</v>
      </c>
      <c r="AW646" s="5">
        <v>0</v>
      </c>
      <c r="AX646">
        <v>0.1</v>
      </c>
      <c r="AY646">
        <v>162.69999999999999</v>
      </c>
      <c r="AZ646">
        <v>15.2</v>
      </c>
      <c r="BA646">
        <v>2.6</v>
      </c>
      <c r="BB646" s="55">
        <v>0.44236111111111098</v>
      </c>
    </row>
    <row r="647" spans="2:54" s="6" customFormat="1" x14ac:dyDescent="0.25">
      <c r="B647">
        <v>1.2</v>
      </c>
      <c r="C647">
        <v>87</v>
      </c>
      <c r="D647">
        <v>-0.8</v>
      </c>
      <c r="E647">
        <v>-0.4</v>
      </c>
      <c r="F647">
        <v>0</v>
      </c>
      <c r="G647">
        <v>1.8</v>
      </c>
      <c r="H647">
        <v>1025.3</v>
      </c>
      <c r="I647">
        <v>0</v>
      </c>
      <c r="J647">
        <v>0</v>
      </c>
      <c r="K647">
        <v>0</v>
      </c>
      <c r="L647">
        <v>0</v>
      </c>
      <c r="M647">
        <v>0</v>
      </c>
      <c r="N647">
        <v>0.1</v>
      </c>
      <c r="O647">
        <v>162.69999999999999</v>
      </c>
      <c r="P647">
        <v>-2.7</v>
      </c>
      <c r="Q647">
        <v>-2.1</v>
      </c>
      <c r="R647" s="54">
        <v>0.44305555555555598</v>
      </c>
      <c r="S647"/>
      <c r="T647" s="93">
        <f t="shared" si="27"/>
        <v>-2.1</v>
      </c>
      <c r="U647" s="96">
        <f t="shared" si="26"/>
        <v>-7.3</v>
      </c>
      <c r="V647" s="92" t="str">
        <f t="shared" si="25"/>
        <v/>
      </c>
      <c r="W647" s="96" t="str">
        <f t="shared" si="28"/>
        <v/>
      </c>
      <c r="X647" s="426"/>
      <c r="Y647"/>
      <c r="Z647" s="5"/>
      <c r="AA647"/>
      <c r="AC647" s="375"/>
      <c r="AD647" s="54">
        <v>0.44305555555561199</v>
      </c>
      <c r="AL647" s="5">
        <v>1.2</v>
      </c>
      <c r="AM647" s="5">
        <v>87</v>
      </c>
      <c r="AN647" s="5">
        <v>-0.8</v>
      </c>
      <c r="AO647" s="5">
        <v>-0.4</v>
      </c>
      <c r="AP647" s="5">
        <v>5.4</v>
      </c>
      <c r="AQ647" s="5">
        <v>5.4</v>
      </c>
      <c r="AR647" s="5">
        <v>1026.2</v>
      </c>
      <c r="AS647" s="5">
        <v>17520</v>
      </c>
      <c r="AT647" s="5">
        <v>1</v>
      </c>
      <c r="AU647" s="5">
        <v>0</v>
      </c>
      <c r="AV647" s="5">
        <v>0</v>
      </c>
      <c r="AW647" s="5">
        <v>0</v>
      </c>
      <c r="AX647">
        <v>0.1</v>
      </c>
      <c r="AY647">
        <v>162.69999999999999</v>
      </c>
      <c r="AZ647">
        <v>15.3</v>
      </c>
      <c r="BA647">
        <v>2.6</v>
      </c>
      <c r="BB647" s="55">
        <v>0.44305555555555598</v>
      </c>
    </row>
    <row r="648" spans="2:54" s="6" customFormat="1" x14ac:dyDescent="0.25">
      <c r="B648">
        <v>1.2</v>
      </c>
      <c r="C648">
        <v>87</v>
      </c>
      <c r="D648">
        <v>-0.8</v>
      </c>
      <c r="E648">
        <v>-0.2</v>
      </c>
      <c r="F648">
        <v>0</v>
      </c>
      <c r="G648">
        <v>1.8</v>
      </c>
      <c r="H648">
        <v>1025.3</v>
      </c>
      <c r="I648">
        <v>0</v>
      </c>
      <c r="J648">
        <v>0</v>
      </c>
      <c r="K648">
        <v>0</v>
      </c>
      <c r="L648">
        <v>0</v>
      </c>
      <c r="M648">
        <v>0</v>
      </c>
      <c r="N648">
        <v>0.1</v>
      </c>
      <c r="O648">
        <v>162.69999999999999</v>
      </c>
      <c r="P648">
        <v>-2.7</v>
      </c>
      <c r="Q648">
        <v>-2.1</v>
      </c>
      <c r="R648" s="54">
        <v>0.44374999999999998</v>
      </c>
      <c r="S648"/>
      <c r="T648" s="93">
        <f t="shared" si="27"/>
        <v>-2.1</v>
      </c>
      <c r="U648" s="96">
        <f t="shared" si="26"/>
        <v>-7.3</v>
      </c>
      <c r="V648" s="92" t="str">
        <f t="shared" si="25"/>
        <v/>
      </c>
      <c r="W648" s="96" t="str">
        <f t="shared" si="28"/>
        <v/>
      </c>
      <c r="X648" s="426"/>
      <c r="Y648"/>
      <c r="Z648" s="5"/>
      <c r="AA648"/>
      <c r="AC648" s="375"/>
      <c r="AD648" s="54">
        <v>0.44375000000005699</v>
      </c>
      <c r="AL648" s="5">
        <v>1.2</v>
      </c>
      <c r="AM648" s="5">
        <v>87</v>
      </c>
      <c r="AN648" s="5">
        <v>-0.8</v>
      </c>
      <c r="AO648" s="5">
        <v>-0.2</v>
      </c>
      <c r="AP648" s="5">
        <v>5</v>
      </c>
      <c r="AQ648" s="5">
        <v>6.1</v>
      </c>
      <c r="AR648" s="5">
        <v>1026.2</v>
      </c>
      <c r="AS648" s="5">
        <v>17560</v>
      </c>
      <c r="AT648" s="5">
        <v>1</v>
      </c>
      <c r="AU648" s="5">
        <v>0</v>
      </c>
      <c r="AV648" s="5">
        <v>0</v>
      </c>
      <c r="AW648" s="5">
        <v>0</v>
      </c>
      <c r="AX648">
        <v>0.1</v>
      </c>
      <c r="AY648">
        <v>162.69999999999999</v>
      </c>
      <c r="AZ648">
        <v>15.4</v>
      </c>
      <c r="BA648">
        <v>2.5</v>
      </c>
      <c r="BB648" s="55">
        <v>0.44374999999999998</v>
      </c>
    </row>
    <row r="649" spans="2:54" s="6" customFormat="1" x14ac:dyDescent="0.25">
      <c r="B649">
        <v>1.3</v>
      </c>
      <c r="C649">
        <v>87</v>
      </c>
      <c r="D649">
        <v>-0.7</v>
      </c>
      <c r="E649">
        <v>1.3</v>
      </c>
      <c r="F649">
        <v>0</v>
      </c>
      <c r="G649">
        <v>1.8</v>
      </c>
      <c r="H649">
        <v>1025.3</v>
      </c>
      <c r="I649">
        <v>0</v>
      </c>
      <c r="J649">
        <v>0</v>
      </c>
      <c r="K649">
        <v>0</v>
      </c>
      <c r="L649">
        <v>0</v>
      </c>
      <c r="M649">
        <v>0</v>
      </c>
      <c r="N649">
        <v>0.1</v>
      </c>
      <c r="O649">
        <v>162.69999999999999</v>
      </c>
      <c r="P649">
        <v>-2.7</v>
      </c>
      <c r="Q649">
        <v>-2.1</v>
      </c>
      <c r="R649" s="54">
        <v>0.44444444444444398</v>
      </c>
      <c r="S649"/>
      <c r="T649" s="93">
        <f t="shared" si="27"/>
        <v>-2.1</v>
      </c>
      <c r="U649" s="96">
        <f t="shared" si="26"/>
        <v>-7.4</v>
      </c>
      <c r="V649" s="92" t="str">
        <f t="shared" si="25"/>
        <v/>
      </c>
      <c r="W649" s="96" t="str">
        <f t="shared" si="28"/>
        <v/>
      </c>
      <c r="X649" s="426"/>
      <c r="Y649"/>
      <c r="Z649" s="5"/>
      <c r="AA649"/>
      <c r="AC649" s="375"/>
      <c r="AD649" s="54">
        <v>0.44444444444450198</v>
      </c>
      <c r="AL649" s="5">
        <v>1.3</v>
      </c>
      <c r="AM649" s="5">
        <v>87</v>
      </c>
      <c r="AN649" s="5">
        <v>-0.7</v>
      </c>
      <c r="AO649" s="5">
        <v>1.3</v>
      </c>
      <c r="AP649" s="5">
        <v>0</v>
      </c>
      <c r="AQ649" s="5">
        <v>3.2</v>
      </c>
      <c r="AR649" s="5">
        <v>1026.3</v>
      </c>
      <c r="AS649" s="5">
        <v>17610</v>
      </c>
      <c r="AT649" s="5">
        <v>1</v>
      </c>
      <c r="AU649" s="5">
        <v>0</v>
      </c>
      <c r="AV649" s="5">
        <v>0</v>
      </c>
      <c r="AW649" s="5">
        <v>0</v>
      </c>
      <c r="AX649">
        <v>0.1</v>
      </c>
      <c r="AY649">
        <v>162.69999999999999</v>
      </c>
      <c r="AZ649">
        <v>15.5</v>
      </c>
      <c r="BA649">
        <v>2.5</v>
      </c>
      <c r="BB649" s="55">
        <v>0.44444444444444398</v>
      </c>
    </row>
    <row r="650" spans="2:54" s="6" customFormat="1" x14ac:dyDescent="0.25">
      <c r="B650">
        <v>1.4</v>
      </c>
      <c r="C650">
        <v>87</v>
      </c>
      <c r="D650">
        <v>-0.6</v>
      </c>
      <c r="E650">
        <v>-0.4</v>
      </c>
      <c r="F650">
        <v>0</v>
      </c>
      <c r="G650">
        <v>1.8</v>
      </c>
      <c r="H650">
        <v>1025.3</v>
      </c>
      <c r="I650">
        <v>0</v>
      </c>
      <c r="J650">
        <v>0</v>
      </c>
      <c r="K650">
        <v>0</v>
      </c>
      <c r="L650">
        <v>0</v>
      </c>
      <c r="M650">
        <v>0</v>
      </c>
      <c r="N650">
        <v>0.1</v>
      </c>
      <c r="O650">
        <v>162.69999999999999</v>
      </c>
      <c r="P650">
        <v>-2.7</v>
      </c>
      <c r="Q650">
        <v>-2.1</v>
      </c>
      <c r="R650" s="54">
        <v>0.44513888888888897</v>
      </c>
      <c r="S650"/>
      <c r="T650" s="93">
        <f t="shared" si="27"/>
        <v>-2.1</v>
      </c>
      <c r="U650" s="96">
        <f t="shared" si="26"/>
        <v>-7.5</v>
      </c>
      <c r="V650" s="92" t="str">
        <f t="shared" si="25"/>
        <v/>
      </c>
      <c r="W650" s="96" t="str">
        <f t="shared" si="28"/>
        <v/>
      </c>
      <c r="X650" s="426"/>
      <c r="Y650"/>
      <c r="Z650" s="5"/>
      <c r="AA650"/>
      <c r="AC650" s="375"/>
      <c r="AD650" s="54">
        <v>0.44513888888894698</v>
      </c>
      <c r="AL650" s="5">
        <v>1.4</v>
      </c>
      <c r="AM650" s="5">
        <v>87</v>
      </c>
      <c r="AN650" s="5">
        <v>-0.6</v>
      </c>
      <c r="AO650" s="5">
        <v>-0.4</v>
      </c>
      <c r="AP650" s="5">
        <v>6.1</v>
      </c>
      <c r="AQ650" s="5">
        <v>6.1</v>
      </c>
      <c r="AR650" s="5">
        <v>1026.3</v>
      </c>
      <c r="AS650" s="5">
        <v>17620</v>
      </c>
      <c r="AT650" s="5">
        <v>1</v>
      </c>
      <c r="AU650" s="5">
        <v>0</v>
      </c>
      <c r="AV650" s="5">
        <v>0</v>
      </c>
      <c r="AW650" s="5">
        <v>0</v>
      </c>
      <c r="AX650">
        <v>0.1</v>
      </c>
      <c r="AY650">
        <v>162.69999999999999</v>
      </c>
      <c r="AZ650">
        <v>15.7</v>
      </c>
      <c r="BA650">
        <v>2.5</v>
      </c>
      <c r="BB650" s="55">
        <v>0.44513888888888897</v>
      </c>
    </row>
    <row r="651" spans="2:54" s="6" customFormat="1" x14ac:dyDescent="0.25">
      <c r="B651">
        <v>1.4</v>
      </c>
      <c r="C651">
        <v>87</v>
      </c>
      <c r="D651">
        <v>-0.6</v>
      </c>
      <c r="E651">
        <v>-0.2</v>
      </c>
      <c r="F651">
        <v>0</v>
      </c>
      <c r="G651">
        <v>1.8</v>
      </c>
      <c r="H651">
        <v>1025.3</v>
      </c>
      <c r="I651">
        <v>0</v>
      </c>
      <c r="J651">
        <v>0</v>
      </c>
      <c r="K651">
        <v>0</v>
      </c>
      <c r="L651">
        <v>0</v>
      </c>
      <c r="M651">
        <v>0</v>
      </c>
      <c r="N651">
        <v>0.1</v>
      </c>
      <c r="O651">
        <v>162.69999999999999</v>
      </c>
      <c r="P651">
        <v>-2.7</v>
      </c>
      <c r="Q651">
        <v>-2.1</v>
      </c>
      <c r="R651" s="54">
        <v>0.44583333333333303</v>
      </c>
      <c r="S651"/>
      <c r="T651" s="93">
        <f t="shared" si="27"/>
        <v>-2.1</v>
      </c>
      <c r="U651" s="96">
        <f t="shared" si="26"/>
        <v>-7.5</v>
      </c>
      <c r="V651" s="92" t="str">
        <f t="shared" ref="V651:V714" si="29">IF($K651&gt;0,1,"")</f>
        <v/>
      </c>
      <c r="W651" s="96" t="str">
        <f t="shared" si="28"/>
        <v/>
      </c>
      <c r="X651" s="426"/>
      <c r="Y651"/>
      <c r="Z651" s="5"/>
      <c r="AA651"/>
      <c r="AC651" s="375"/>
      <c r="AD651" s="54">
        <v>0.44583333333339198</v>
      </c>
      <c r="AL651" s="5">
        <v>1.4</v>
      </c>
      <c r="AM651" s="5">
        <v>87</v>
      </c>
      <c r="AN651" s="5">
        <v>-0.6</v>
      </c>
      <c r="AO651" s="5">
        <v>-0.2</v>
      </c>
      <c r="AP651" s="5">
        <v>5.4</v>
      </c>
      <c r="AQ651" s="5">
        <v>6.1</v>
      </c>
      <c r="AR651" s="5">
        <v>1026.2</v>
      </c>
      <c r="AS651" s="5">
        <v>17690</v>
      </c>
      <c r="AT651" s="5">
        <v>1</v>
      </c>
      <c r="AU651" s="5">
        <v>0</v>
      </c>
      <c r="AV651" s="5">
        <v>0</v>
      </c>
      <c r="AW651" s="5">
        <v>0</v>
      </c>
      <c r="AX651">
        <v>0.1</v>
      </c>
      <c r="AY651">
        <v>162.69999999999999</v>
      </c>
      <c r="AZ651">
        <v>15.7</v>
      </c>
      <c r="BA651">
        <v>2.5</v>
      </c>
      <c r="BB651" s="55">
        <v>0.44583333333333303</v>
      </c>
    </row>
    <row r="652" spans="2:54" s="6" customFormat="1" x14ac:dyDescent="0.25">
      <c r="B652">
        <v>1.3</v>
      </c>
      <c r="C652">
        <v>87</v>
      </c>
      <c r="D652">
        <v>-0.7</v>
      </c>
      <c r="E652">
        <v>1.3</v>
      </c>
      <c r="F652">
        <v>0</v>
      </c>
      <c r="G652">
        <v>1.8</v>
      </c>
      <c r="H652">
        <v>1025.3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0.1</v>
      </c>
      <c r="O652">
        <v>162.69999999999999</v>
      </c>
      <c r="P652">
        <v>-2.7</v>
      </c>
      <c r="Q652">
        <v>-2.1</v>
      </c>
      <c r="R652" s="54">
        <v>0.44652777777777802</v>
      </c>
      <c r="S652"/>
      <c r="T652" s="93">
        <f t="shared" si="27"/>
        <v>-2.1</v>
      </c>
      <c r="U652" s="96">
        <f t="shared" si="26"/>
        <v>-7.4</v>
      </c>
      <c r="V652" s="92" t="str">
        <f t="shared" si="29"/>
        <v/>
      </c>
      <c r="W652" s="96" t="str">
        <f t="shared" si="28"/>
        <v/>
      </c>
      <c r="X652" s="426"/>
      <c r="Y652"/>
      <c r="Z652" s="5"/>
      <c r="AA652"/>
      <c r="AC652" s="375"/>
      <c r="AD652" s="54">
        <v>0.44652777777783698</v>
      </c>
      <c r="AL652" s="5">
        <v>1.3</v>
      </c>
      <c r="AM652" s="5">
        <v>87</v>
      </c>
      <c r="AN652" s="5">
        <v>-0.7</v>
      </c>
      <c r="AO652" s="5">
        <v>1.3</v>
      </c>
      <c r="AP652" s="5">
        <v>4</v>
      </c>
      <c r="AQ652" s="5">
        <v>5.4</v>
      </c>
      <c r="AR652" s="5">
        <v>1026.3</v>
      </c>
      <c r="AS652" s="5">
        <v>17780</v>
      </c>
      <c r="AT652" s="5">
        <v>1</v>
      </c>
      <c r="AU652" s="5">
        <v>0</v>
      </c>
      <c r="AV652" s="5">
        <v>0</v>
      </c>
      <c r="AW652" s="5">
        <v>0</v>
      </c>
      <c r="AX652">
        <v>0.1</v>
      </c>
      <c r="AY652">
        <v>162.69999999999999</v>
      </c>
      <c r="AZ652">
        <v>15.8</v>
      </c>
      <c r="BA652">
        <v>2.5</v>
      </c>
      <c r="BB652" s="55">
        <v>0.44652777777777802</v>
      </c>
    </row>
    <row r="653" spans="2:54" s="6" customFormat="1" x14ac:dyDescent="0.25">
      <c r="B653">
        <v>1.4</v>
      </c>
      <c r="C653">
        <v>87</v>
      </c>
      <c r="D653">
        <v>-0.6</v>
      </c>
      <c r="E653">
        <v>0</v>
      </c>
      <c r="F653">
        <v>0</v>
      </c>
      <c r="G653">
        <v>1.8</v>
      </c>
      <c r="H653">
        <v>1025.3</v>
      </c>
      <c r="I653">
        <v>0</v>
      </c>
      <c r="J653">
        <v>0</v>
      </c>
      <c r="K653">
        <v>0</v>
      </c>
      <c r="L653">
        <v>0</v>
      </c>
      <c r="M653">
        <v>0</v>
      </c>
      <c r="N653">
        <v>0.1</v>
      </c>
      <c r="O653">
        <v>162.69999999999999</v>
      </c>
      <c r="P653">
        <v>-2.7</v>
      </c>
      <c r="Q653">
        <v>-2.1</v>
      </c>
      <c r="R653" s="54">
        <v>0.44722222222222202</v>
      </c>
      <c r="S653"/>
      <c r="T653" s="93">
        <f t="shared" si="27"/>
        <v>-2.1</v>
      </c>
      <c r="U653" s="96">
        <f t="shared" si="26"/>
        <v>-7.5</v>
      </c>
      <c r="V653" s="92" t="str">
        <f t="shared" si="29"/>
        <v/>
      </c>
      <c r="W653" s="96" t="str">
        <f t="shared" si="28"/>
        <v/>
      </c>
      <c r="X653" s="426"/>
      <c r="Y653"/>
      <c r="Z653" s="5"/>
      <c r="AA653"/>
      <c r="AC653" s="375"/>
      <c r="AD653" s="54">
        <v>0.44722222222228197</v>
      </c>
      <c r="AL653" s="5">
        <v>1.4</v>
      </c>
      <c r="AM653" s="5">
        <v>87</v>
      </c>
      <c r="AN653" s="5">
        <v>-0.6</v>
      </c>
      <c r="AO653" s="5">
        <v>0</v>
      </c>
      <c r="AP653" s="5">
        <v>5</v>
      </c>
      <c r="AQ653" s="5">
        <v>5</v>
      </c>
      <c r="AR653" s="5">
        <v>1026.3</v>
      </c>
      <c r="AS653" s="5">
        <v>17780</v>
      </c>
      <c r="AT653" s="5">
        <v>1</v>
      </c>
      <c r="AU653" s="5">
        <v>0</v>
      </c>
      <c r="AV653" s="5">
        <v>0</v>
      </c>
      <c r="AW653" s="5">
        <v>0</v>
      </c>
      <c r="AX653">
        <v>0.1</v>
      </c>
      <c r="AY653">
        <v>162.69999999999999</v>
      </c>
      <c r="AZ653">
        <v>16</v>
      </c>
      <c r="BA653">
        <v>2.5</v>
      </c>
      <c r="BB653" s="55">
        <v>0.44722222222222202</v>
      </c>
    </row>
    <row r="654" spans="2:54" s="6" customFormat="1" x14ac:dyDescent="0.25">
      <c r="B654">
        <v>1.5</v>
      </c>
      <c r="C654">
        <v>87</v>
      </c>
      <c r="D654">
        <v>-0.5</v>
      </c>
      <c r="E654">
        <v>1.5</v>
      </c>
      <c r="F654">
        <v>0</v>
      </c>
      <c r="G654">
        <v>1.8</v>
      </c>
      <c r="H654">
        <v>1025.3</v>
      </c>
      <c r="I654">
        <v>0</v>
      </c>
      <c r="J654">
        <v>0</v>
      </c>
      <c r="K654">
        <v>0</v>
      </c>
      <c r="L654">
        <v>0</v>
      </c>
      <c r="M654">
        <v>0</v>
      </c>
      <c r="N654">
        <v>0.1</v>
      </c>
      <c r="O654">
        <v>162.69999999999999</v>
      </c>
      <c r="P654">
        <v>-2.7</v>
      </c>
      <c r="Q654">
        <v>-2.1</v>
      </c>
      <c r="R654" s="54">
        <v>0.44791666666666702</v>
      </c>
      <c r="S654"/>
      <c r="T654" s="93">
        <f t="shared" si="27"/>
        <v>-2.1</v>
      </c>
      <c r="U654" s="96">
        <f t="shared" si="26"/>
        <v>-7.6</v>
      </c>
      <c r="V654" s="92" t="str">
        <f t="shared" si="29"/>
        <v/>
      </c>
      <c r="W654" s="96" t="str">
        <f t="shared" si="28"/>
        <v/>
      </c>
      <c r="X654" s="426"/>
      <c r="Y654"/>
      <c r="Z654" s="5"/>
      <c r="AA654"/>
      <c r="AC654" s="375"/>
      <c r="AD654" s="54">
        <v>0.44791666666672703</v>
      </c>
      <c r="AL654" s="5">
        <v>1.5</v>
      </c>
      <c r="AM654" s="5">
        <v>87</v>
      </c>
      <c r="AN654" s="5">
        <v>-0.5</v>
      </c>
      <c r="AO654" s="5">
        <v>1.5</v>
      </c>
      <c r="AP654" s="5">
        <v>3.2</v>
      </c>
      <c r="AQ654" s="5">
        <v>5</v>
      </c>
      <c r="AR654" s="5">
        <v>1026.3</v>
      </c>
      <c r="AS654" s="5">
        <v>17820</v>
      </c>
      <c r="AT654" s="5">
        <v>1</v>
      </c>
      <c r="AU654" s="5">
        <v>0</v>
      </c>
      <c r="AV654" s="5">
        <v>0</v>
      </c>
      <c r="AW654" s="5">
        <v>0</v>
      </c>
      <c r="AX654">
        <v>0.1</v>
      </c>
      <c r="AY654">
        <v>162.69999999999999</v>
      </c>
      <c r="AZ654">
        <v>16.100000000000001</v>
      </c>
      <c r="BA654">
        <v>2.5</v>
      </c>
      <c r="BB654" s="55">
        <v>0.44791666666666702</v>
      </c>
    </row>
    <row r="655" spans="2:54" s="6" customFormat="1" x14ac:dyDescent="0.25">
      <c r="B655">
        <v>1.6</v>
      </c>
      <c r="C655">
        <v>86</v>
      </c>
      <c r="D655">
        <v>-0.5</v>
      </c>
      <c r="E655">
        <v>1.6</v>
      </c>
      <c r="F655">
        <v>0</v>
      </c>
      <c r="G655">
        <v>1.8</v>
      </c>
      <c r="H655">
        <v>1025.3</v>
      </c>
      <c r="I655">
        <v>0</v>
      </c>
      <c r="J655">
        <v>0</v>
      </c>
      <c r="K655">
        <v>0</v>
      </c>
      <c r="L655">
        <v>0</v>
      </c>
      <c r="M655">
        <v>0</v>
      </c>
      <c r="N655">
        <v>0.1</v>
      </c>
      <c r="O655">
        <v>162.69999999999999</v>
      </c>
      <c r="P655">
        <v>-2.7</v>
      </c>
      <c r="Q655">
        <v>-2.1</v>
      </c>
      <c r="R655" s="54">
        <v>0.44861111111111102</v>
      </c>
      <c r="S655"/>
      <c r="T655" s="93">
        <f t="shared" si="27"/>
        <v>-2.1</v>
      </c>
      <c r="U655" s="96">
        <f t="shared" si="26"/>
        <v>-7.7</v>
      </c>
      <c r="V655" s="92" t="str">
        <f t="shared" si="29"/>
        <v/>
      </c>
      <c r="W655" s="96" t="str">
        <f t="shared" si="28"/>
        <v/>
      </c>
      <c r="X655" s="426"/>
      <c r="Y655"/>
      <c r="Z655" s="5"/>
      <c r="AA655"/>
      <c r="AC655" s="375"/>
      <c r="AD655" s="54">
        <v>0.44861111111117202</v>
      </c>
      <c r="AL655" s="5">
        <v>1.6</v>
      </c>
      <c r="AM655" s="5">
        <v>86</v>
      </c>
      <c r="AN655" s="5">
        <v>-0.5</v>
      </c>
      <c r="AO655" s="5">
        <v>1.6</v>
      </c>
      <c r="AP655" s="5">
        <v>4.7</v>
      </c>
      <c r="AQ655" s="5">
        <v>4.7</v>
      </c>
      <c r="AR655" s="5">
        <v>1026.5</v>
      </c>
      <c r="AS655" s="5">
        <v>17960</v>
      </c>
      <c r="AT655" s="5">
        <v>1</v>
      </c>
      <c r="AU655" s="5">
        <v>0</v>
      </c>
      <c r="AV655" s="5">
        <v>0</v>
      </c>
      <c r="AW655" s="5">
        <v>0</v>
      </c>
      <c r="AX655">
        <v>0.1</v>
      </c>
      <c r="AY655">
        <v>162.69999999999999</v>
      </c>
      <c r="AZ655">
        <v>16.2</v>
      </c>
      <c r="BA655">
        <v>2.5</v>
      </c>
      <c r="BB655" s="55">
        <v>0.44861111111111102</v>
      </c>
    </row>
    <row r="656" spans="2:54" s="6" customFormat="1" x14ac:dyDescent="0.25">
      <c r="B656">
        <v>1.6</v>
      </c>
      <c r="C656">
        <v>87</v>
      </c>
      <c r="D656">
        <v>-0.4</v>
      </c>
      <c r="E656">
        <v>1.6</v>
      </c>
      <c r="F656">
        <v>0</v>
      </c>
      <c r="G656">
        <v>1.8</v>
      </c>
      <c r="H656">
        <v>1025.3</v>
      </c>
      <c r="I656">
        <v>0</v>
      </c>
      <c r="J656">
        <v>0</v>
      </c>
      <c r="K656">
        <v>0</v>
      </c>
      <c r="L656">
        <v>0</v>
      </c>
      <c r="M656">
        <v>0</v>
      </c>
      <c r="N656">
        <v>0.1</v>
      </c>
      <c r="O656">
        <v>162.69999999999999</v>
      </c>
      <c r="P656">
        <v>-2.7</v>
      </c>
      <c r="Q656">
        <v>-2.1</v>
      </c>
      <c r="R656" s="54">
        <v>0.44930555555555601</v>
      </c>
      <c r="S656"/>
      <c r="T656" s="93">
        <f t="shared" si="27"/>
        <v>-2.1</v>
      </c>
      <c r="U656" s="96">
        <f t="shared" ref="U656:U719" si="30">(T656-B656)-3</f>
        <v>-6.7</v>
      </c>
      <c r="V656" s="92" t="str">
        <f t="shared" si="29"/>
        <v/>
      </c>
      <c r="W656" s="96" t="str">
        <f t="shared" si="28"/>
        <v/>
      </c>
      <c r="X656" s="426"/>
      <c r="Y656"/>
      <c r="Z656" s="5"/>
      <c r="AA656"/>
      <c r="AC656" s="375"/>
      <c r="AD656" s="54">
        <v>0.44930555555561702</v>
      </c>
      <c r="AL656" s="5">
        <v>1.6</v>
      </c>
      <c r="AM656" s="5">
        <v>87</v>
      </c>
      <c r="AN656" s="5">
        <v>-0.4</v>
      </c>
      <c r="AO656" s="5">
        <v>1.6</v>
      </c>
      <c r="AP656" s="5">
        <v>3.6</v>
      </c>
      <c r="AQ656" s="5">
        <v>5.8</v>
      </c>
      <c r="AR656" s="5">
        <v>1026.4000000000001</v>
      </c>
      <c r="AS656" s="5">
        <v>18060</v>
      </c>
      <c r="AT656" s="5">
        <v>1</v>
      </c>
      <c r="AU656" s="5">
        <v>0</v>
      </c>
      <c r="AV656" s="5">
        <v>0</v>
      </c>
      <c r="AW656" s="5">
        <v>0</v>
      </c>
      <c r="AX656">
        <v>0.1</v>
      </c>
      <c r="AY656">
        <v>162.69999999999999</v>
      </c>
      <c r="AZ656">
        <v>16.3</v>
      </c>
      <c r="BA656">
        <v>2.4</v>
      </c>
      <c r="BB656" s="55">
        <v>0.44930555555555601</v>
      </c>
    </row>
    <row r="657" spans="2:54" s="6" customFormat="1" x14ac:dyDescent="0.25">
      <c r="B657">
        <v>1.7</v>
      </c>
      <c r="C657">
        <v>86</v>
      </c>
      <c r="D657">
        <v>-0.4</v>
      </c>
      <c r="E657">
        <v>1.7</v>
      </c>
      <c r="F657">
        <v>0</v>
      </c>
      <c r="G657">
        <v>1.8</v>
      </c>
      <c r="H657">
        <v>1025.3</v>
      </c>
      <c r="I657">
        <v>0</v>
      </c>
      <c r="J657">
        <v>0</v>
      </c>
      <c r="K657">
        <v>0</v>
      </c>
      <c r="L657">
        <v>0</v>
      </c>
      <c r="M657">
        <v>0</v>
      </c>
      <c r="N657">
        <v>0.1</v>
      </c>
      <c r="O657">
        <v>162.69999999999999</v>
      </c>
      <c r="P657">
        <v>-2.7</v>
      </c>
      <c r="Q657">
        <v>-2.1</v>
      </c>
      <c r="R657" s="54">
        <v>0.45</v>
      </c>
      <c r="S657"/>
      <c r="T657" s="93">
        <f t="shared" si="27"/>
        <v>-2.1</v>
      </c>
      <c r="U657" s="96">
        <f t="shared" si="30"/>
        <v>-6.8</v>
      </c>
      <c r="V657" s="92" t="str">
        <f t="shared" si="29"/>
        <v/>
      </c>
      <c r="W657" s="96" t="str">
        <f t="shared" si="28"/>
        <v/>
      </c>
      <c r="X657" s="426"/>
      <c r="Y657"/>
      <c r="Z657" s="5"/>
      <c r="AA657"/>
      <c r="AC657" s="375"/>
      <c r="AD657" s="54">
        <v>0.45000000000006202</v>
      </c>
      <c r="AL657" s="5">
        <v>1.7</v>
      </c>
      <c r="AM657" s="5">
        <v>86</v>
      </c>
      <c r="AN657" s="5">
        <v>-0.4</v>
      </c>
      <c r="AO657" s="5">
        <v>1.7</v>
      </c>
      <c r="AP657" s="5">
        <v>3.2</v>
      </c>
      <c r="AQ657" s="5">
        <v>3.6</v>
      </c>
      <c r="AR657" s="5">
        <v>1026.5</v>
      </c>
      <c r="AS657" s="5">
        <v>18090</v>
      </c>
      <c r="AT657" s="5">
        <v>1</v>
      </c>
      <c r="AU657" s="5">
        <v>0</v>
      </c>
      <c r="AV657" s="5">
        <v>0</v>
      </c>
      <c r="AW657" s="5">
        <v>0</v>
      </c>
      <c r="AX657">
        <v>0.1</v>
      </c>
      <c r="AY657">
        <v>162.69999999999999</v>
      </c>
      <c r="AZ657">
        <v>16.5</v>
      </c>
      <c r="BA657">
        <v>2.4</v>
      </c>
      <c r="BB657" s="55">
        <v>0.45</v>
      </c>
    </row>
    <row r="658" spans="2:54" s="6" customFormat="1" x14ac:dyDescent="0.25">
      <c r="B658">
        <v>1.7</v>
      </c>
      <c r="C658">
        <v>86</v>
      </c>
      <c r="D658">
        <v>-0.4</v>
      </c>
      <c r="E658">
        <v>1.7</v>
      </c>
      <c r="F658">
        <v>0</v>
      </c>
      <c r="G658">
        <v>1.8</v>
      </c>
      <c r="H658">
        <v>1025.3</v>
      </c>
      <c r="I658">
        <v>0</v>
      </c>
      <c r="J658">
        <v>0</v>
      </c>
      <c r="K658">
        <v>0</v>
      </c>
      <c r="L658">
        <v>0</v>
      </c>
      <c r="M658">
        <v>0</v>
      </c>
      <c r="N658">
        <v>0.1</v>
      </c>
      <c r="O658">
        <v>162.69999999999999</v>
      </c>
      <c r="P658">
        <v>-2.7</v>
      </c>
      <c r="Q658">
        <v>-2.1</v>
      </c>
      <c r="R658" s="54">
        <v>0.45069444444444401</v>
      </c>
      <c r="S658"/>
      <c r="T658" s="93">
        <f t="shared" si="27"/>
        <v>-2.1</v>
      </c>
      <c r="U658" s="96">
        <f t="shared" si="30"/>
        <v>-6.8</v>
      </c>
      <c r="V658" s="92" t="str">
        <f t="shared" si="29"/>
        <v/>
      </c>
      <c r="W658" s="96" t="str">
        <f t="shared" si="28"/>
        <v/>
      </c>
      <c r="X658" s="426"/>
      <c r="Y658"/>
      <c r="Z658" s="5"/>
      <c r="AA658"/>
      <c r="AC658" s="375"/>
      <c r="AD658" s="54">
        <v>0.45069444444450701</v>
      </c>
      <c r="AL658" s="5">
        <v>1.7</v>
      </c>
      <c r="AM658" s="5">
        <v>86</v>
      </c>
      <c r="AN658" s="5">
        <v>-0.4</v>
      </c>
      <c r="AO658" s="5">
        <v>1.7</v>
      </c>
      <c r="AP658" s="5">
        <v>3.6</v>
      </c>
      <c r="AQ658" s="5">
        <v>4.3</v>
      </c>
      <c r="AR658" s="5">
        <v>1026.4000000000001</v>
      </c>
      <c r="AS658" s="5">
        <v>18220</v>
      </c>
      <c r="AT658" s="5">
        <v>1</v>
      </c>
      <c r="AU658" s="5">
        <v>0</v>
      </c>
      <c r="AV658" s="5">
        <v>0</v>
      </c>
      <c r="AW658" s="5">
        <v>0</v>
      </c>
      <c r="AX658">
        <v>0.1</v>
      </c>
      <c r="AY658">
        <v>162.69999999999999</v>
      </c>
      <c r="AZ658">
        <v>16.600000000000001</v>
      </c>
      <c r="BA658">
        <v>2.4</v>
      </c>
      <c r="BB658" s="55">
        <v>0.45069444444444401</v>
      </c>
    </row>
    <row r="659" spans="2:54" x14ac:dyDescent="0.25">
      <c r="B659">
        <v>1.7</v>
      </c>
      <c r="C659">
        <v>86</v>
      </c>
      <c r="D659">
        <v>-0.4</v>
      </c>
      <c r="E659">
        <v>1.7</v>
      </c>
      <c r="F659">
        <v>0</v>
      </c>
      <c r="G659">
        <v>1.8</v>
      </c>
      <c r="H659">
        <v>1025.3</v>
      </c>
      <c r="I659">
        <v>0</v>
      </c>
      <c r="J659">
        <v>0</v>
      </c>
      <c r="K659">
        <v>0</v>
      </c>
      <c r="L659">
        <v>0</v>
      </c>
      <c r="M659">
        <v>0</v>
      </c>
      <c r="N659">
        <v>0.1</v>
      </c>
      <c r="O659">
        <v>162.69999999999999</v>
      </c>
      <c r="P659">
        <v>-2.7</v>
      </c>
      <c r="Q659">
        <v>-2.1</v>
      </c>
      <c r="R659" s="54">
        <v>0.45138888888888901</v>
      </c>
      <c r="T659" s="93">
        <f t="shared" si="27"/>
        <v>-2.1</v>
      </c>
      <c r="U659" s="96">
        <f t="shared" si="30"/>
        <v>-6.8</v>
      </c>
      <c r="V659" s="92" t="str">
        <f t="shared" si="29"/>
        <v/>
      </c>
      <c r="W659" s="96" t="str">
        <f t="shared" si="28"/>
        <v/>
      </c>
      <c r="X659" s="93"/>
      <c r="Z659" s="5"/>
      <c r="AA659"/>
      <c r="AC659" s="375"/>
      <c r="AD659" s="54">
        <v>0.45138888888895201</v>
      </c>
      <c r="AF659" s="6"/>
      <c r="AL659" s="5">
        <v>1.7</v>
      </c>
      <c r="AM659" s="5">
        <v>86</v>
      </c>
      <c r="AN659" s="5">
        <v>-0.4</v>
      </c>
      <c r="AO659" s="5">
        <v>1.7</v>
      </c>
      <c r="AP659" s="5">
        <v>2.2000000000000002</v>
      </c>
      <c r="AQ659" s="5">
        <v>4</v>
      </c>
      <c r="AR659" s="5">
        <v>1026.4000000000001</v>
      </c>
      <c r="AS659" s="5">
        <v>18270</v>
      </c>
      <c r="AT659" s="5">
        <v>1</v>
      </c>
      <c r="AU659" s="5">
        <v>0</v>
      </c>
      <c r="AV659" s="5">
        <v>0</v>
      </c>
      <c r="AW659" s="5">
        <v>0</v>
      </c>
      <c r="AX659">
        <v>0.1</v>
      </c>
      <c r="AY659">
        <v>162.69999999999999</v>
      </c>
      <c r="AZ659">
        <v>16.8</v>
      </c>
      <c r="BA659">
        <v>2.4</v>
      </c>
      <c r="BB659" s="55">
        <v>0.45138888888888901</v>
      </c>
    </row>
    <row r="660" spans="2:54" x14ac:dyDescent="0.25">
      <c r="B660">
        <v>1.7</v>
      </c>
      <c r="C660">
        <v>86</v>
      </c>
      <c r="D660">
        <v>-0.4</v>
      </c>
      <c r="E660">
        <v>1.7</v>
      </c>
      <c r="F660">
        <v>0</v>
      </c>
      <c r="G660">
        <v>1.8</v>
      </c>
      <c r="H660">
        <v>1025.3</v>
      </c>
      <c r="I660">
        <v>0</v>
      </c>
      <c r="J660">
        <v>0</v>
      </c>
      <c r="K660">
        <v>0</v>
      </c>
      <c r="L660">
        <v>0</v>
      </c>
      <c r="M660">
        <v>0</v>
      </c>
      <c r="N660">
        <v>0.1</v>
      </c>
      <c r="O660">
        <v>162.69999999999999</v>
      </c>
      <c r="P660">
        <v>-2.7</v>
      </c>
      <c r="Q660">
        <v>-2.1</v>
      </c>
      <c r="R660" s="54">
        <v>0.452083333333333</v>
      </c>
      <c r="T660" s="93">
        <f t="shared" si="27"/>
        <v>-2.1</v>
      </c>
      <c r="U660" s="96">
        <f t="shared" si="30"/>
        <v>-6.8</v>
      </c>
      <c r="V660" s="92" t="str">
        <f t="shared" si="29"/>
        <v/>
      </c>
      <c r="W660" s="96" t="str">
        <f t="shared" si="28"/>
        <v/>
      </c>
      <c r="X660" s="93"/>
      <c r="Z660" s="5"/>
      <c r="AA660"/>
      <c r="AC660" s="375"/>
      <c r="AD660" s="54">
        <v>0.45208333333339701</v>
      </c>
      <c r="AL660" s="5">
        <v>1.7</v>
      </c>
      <c r="AM660" s="5">
        <v>86</v>
      </c>
      <c r="AN660" s="5">
        <v>-0.4</v>
      </c>
      <c r="AO660" s="5">
        <v>1.7</v>
      </c>
      <c r="AP660" s="5">
        <v>3.2</v>
      </c>
      <c r="AQ660" s="5">
        <v>3.6</v>
      </c>
      <c r="AR660" s="5">
        <v>1026.3</v>
      </c>
      <c r="AS660" s="5">
        <v>18290</v>
      </c>
      <c r="AT660" s="5">
        <v>1</v>
      </c>
      <c r="AU660" s="5">
        <v>0</v>
      </c>
      <c r="AV660" s="5">
        <v>0</v>
      </c>
      <c r="AW660" s="5">
        <v>0</v>
      </c>
      <c r="AX660">
        <v>0.1</v>
      </c>
      <c r="AY660">
        <v>162.69999999999999</v>
      </c>
      <c r="AZ660">
        <v>16.899999999999999</v>
      </c>
      <c r="BA660">
        <v>2.4</v>
      </c>
      <c r="BB660" s="55">
        <v>0.452083333333333</v>
      </c>
    </row>
    <row r="661" spans="2:54" x14ac:dyDescent="0.25">
      <c r="B661">
        <v>1.8</v>
      </c>
      <c r="C661">
        <v>86</v>
      </c>
      <c r="D661">
        <v>-0.3</v>
      </c>
      <c r="E661">
        <v>1.8</v>
      </c>
      <c r="F661">
        <v>0</v>
      </c>
      <c r="G661">
        <v>1.8</v>
      </c>
      <c r="H661">
        <v>1025.3</v>
      </c>
      <c r="I661">
        <v>0</v>
      </c>
      <c r="J661">
        <v>0</v>
      </c>
      <c r="K661">
        <v>0</v>
      </c>
      <c r="L661">
        <v>0</v>
      </c>
      <c r="M661">
        <v>0</v>
      </c>
      <c r="N661">
        <v>0.1</v>
      </c>
      <c r="O661">
        <v>162.69999999999999</v>
      </c>
      <c r="P661">
        <v>-2.7</v>
      </c>
      <c r="Q661">
        <v>-2.1</v>
      </c>
      <c r="R661" s="54">
        <v>0.452777777777778</v>
      </c>
      <c r="T661" s="93">
        <f t="shared" si="27"/>
        <v>-2.1</v>
      </c>
      <c r="U661" s="96">
        <f t="shared" si="30"/>
        <v>-6.9</v>
      </c>
      <c r="V661" s="92" t="str">
        <f t="shared" si="29"/>
        <v/>
      </c>
      <c r="W661" s="96" t="str">
        <f t="shared" si="28"/>
        <v/>
      </c>
      <c r="X661" s="93"/>
      <c r="Z661" s="5"/>
      <c r="AA661"/>
      <c r="AC661" s="375"/>
      <c r="AD661" s="54">
        <v>0.45277777777784201</v>
      </c>
      <c r="AL661" s="5">
        <v>1.8</v>
      </c>
      <c r="AM661" s="5">
        <v>86</v>
      </c>
      <c r="AN661" s="5">
        <v>-0.3</v>
      </c>
      <c r="AO661" s="5">
        <v>1.8</v>
      </c>
      <c r="AP661" s="5">
        <v>3.6</v>
      </c>
      <c r="AQ661" s="5">
        <v>5</v>
      </c>
      <c r="AR661" s="5">
        <v>1026.3</v>
      </c>
      <c r="AS661" s="5">
        <v>18360</v>
      </c>
      <c r="AT661" s="5">
        <v>1</v>
      </c>
      <c r="AU661" s="5">
        <v>0</v>
      </c>
      <c r="AV661" s="5">
        <v>0</v>
      </c>
      <c r="AW661" s="5">
        <v>0</v>
      </c>
      <c r="AX661">
        <v>0.1</v>
      </c>
      <c r="AY661">
        <v>162.69999999999999</v>
      </c>
      <c r="AZ661">
        <v>17</v>
      </c>
      <c r="BA661">
        <v>2.4</v>
      </c>
      <c r="BB661" s="55">
        <v>0.452777777777778</v>
      </c>
    </row>
    <row r="662" spans="2:54" x14ac:dyDescent="0.25">
      <c r="B662">
        <v>1.9</v>
      </c>
      <c r="C662">
        <v>86</v>
      </c>
      <c r="D662">
        <v>-0.2</v>
      </c>
      <c r="E662">
        <v>1.9</v>
      </c>
      <c r="F662">
        <v>0</v>
      </c>
      <c r="G662">
        <v>1.8</v>
      </c>
      <c r="H662">
        <v>1025.3</v>
      </c>
      <c r="I662">
        <v>0</v>
      </c>
      <c r="J662">
        <v>0</v>
      </c>
      <c r="K662">
        <v>0</v>
      </c>
      <c r="L662">
        <v>0</v>
      </c>
      <c r="M662">
        <v>0</v>
      </c>
      <c r="N662">
        <v>0.1</v>
      </c>
      <c r="O662">
        <v>162.69999999999999</v>
      </c>
      <c r="P662">
        <v>-2.7</v>
      </c>
      <c r="Q662">
        <v>-2.1</v>
      </c>
      <c r="R662" s="54">
        <v>0.453472222222222</v>
      </c>
      <c r="T662" s="93">
        <f t="shared" si="27"/>
        <v>-2.1</v>
      </c>
      <c r="U662" s="96">
        <f t="shared" si="30"/>
        <v>-7</v>
      </c>
      <c r="V662" s="92" t="str">
        <f t="shared" si="29"/>
        <v/>
      </c>
      <c r="W662" s="96" t="str">
        <f t="shared" si="28"/>
        <v/>
      </c>
      <c r="X662" s="93"/>
      <c r="Z662" s="5"/>
      <c r="AA662"/>
      <c r="AC662" s="375"/>
      <c r="AD662" s="54">
        <v>0.453472222222287</v>
      </c>
      <c r="AL662" s="5">
        <v>1.9</v>
      </c>
      <c r="AM662" s="5">
        <v>86</v>
      </c>
      <c r="AN662" s="5">
        <v>-0.2</v>
      </c>
      <c r="AO662" s="5">
        <v>1.9</v>
      </c>
      <c r="AP662" s="5">
        <v>2.5</v>
      </c>
      <c r="AQ662" s="5">
        <v>5.4</v>
      </c>
      <c r="AR662" s="5">
        <v>1026.3</v>
      </c>
      <c r="AS662" s="5">
        <v>18410</v>
      </c>
      <c r="AT662" s="5">
        <v>1</v>
      </c>
      <c r="AU662" s="5">
        <v>0</v>
      </c>
      <c r="AV662" s="5">
        <v>0</v>
      </c>
      <c r="AW662" s="5">
        <v>0</v>
      </c>
      <c r="AX662">
        <v>0.1</v>
      </c>
      <c r="AY662">
        <v>162.69999999999999</v>
      </c>
      <c r="AZ662">
        <v>17.2</v>
      </c>
      <c r="BA662">
        <v>2.4</v>
      </c>
      <c r="BB662" s="55">
        <v>0.453472222222222</v>
      </c>
    </row>
    <row r="663" spans="2:54" x14ac:dyDescent="0.25">
      <c r="B663">
        <v>2.1</v>
      </c>
      <c r="C663">
        <v>86</v>
      </c>
      <c r="D663">
        <v>0</v>
      </c>
      <c r="E663">
        <v>2.1</v>
      </c>
      <c r="F663">
        <v>0</v>
      </c>
      <c r="G663">
        <v>1.8</v>
      </c>
      <c r="H663">
        <v>1025.3</v>
      </c>
      <c r="I663">
        <v>0</v>
      </c>
      <c r="J663">
        <v>0</v>
      </c>
      <c r="K663">
        <v>0</v>
      </c>
      <c r="L663">
        <v>0</v>
      </c>
      <c r="M663">
        <v>0</v>
      </c>
      <c r="N663">
        <v>0.1</v>
      </c>
      <c r="O663">
        <v>162.69999999999999</v>
      </c>
      <c r="P663">
        <v>-2.7</v>
      </c>
      <c r="Q663">
        <v>-2.1</v>
      </c>
      <c r="R663" s="54">
        <v>0.454166666666667</v>
      </c>
      <c r="T663" s="93">
        <f t="shared" si="27"/>
        <v>-2.1</v>
      </c>
      <c r="U663" s="96">
        <f t="shared" si="30"/>
        <v>-7.2</v>
      </c>
      <c r="V663" s="92" t="str">
        <f t="shared" si="29"/>
        <v/>
      </c>
      <c r="W663" s="96" t="str">
        <f t="shared" si="28"/>
        <v/>
      </c>
      <c r="X663" s="93"/>
      <c r="Z663" s="5"/>
      <c r="AA663"/>
      <c r="AC663" s="375"/>
      <c r="AD663" s="54">
        <v>0.454166666666732</v>
      </c>
      <c r="AL663" s="5">
        <v>2.1</v>
      </c>
      <c r="AM663" s="5">
        <v>86</v>
      </c>
      <c r="AN663" s="5">
        <v>0</v>
      </c>
      <c r="AO663" s="5">
        <v>2.1</v>
      </c>
      <c r="AP663" s="5">
        <v>3.6</v>
      </c>
      <c r="AQ663" s="5">
        <v>4.3</v>
      </c>
      <c r="AR663" s="5">
        <v>1026.2</v>
      </c>
      <c r="AS663" s="5">
        <v>18480</v>
      </c>
      <c r="AT663" s="5">
        <v>1</v>
      </c>
      <c r="AU663" s="5">
        <v>0</v>
      </c>
      <c r="AV663" s="5">
        <v>0</v>
      </c>
      <c r="AW663" s="5">
        <v>0</v>
      </c>
      <c r="AX663">
        <v>0.1</v>
      </c>
      <c r="AY663">
        <v>162.69999999999999</v>
      </c>
      <c r="AZ663">
        <v>17.3</v>
      </c>
      <c r="BA663">
        <v>2.4</v>
      </c>
      <c r="BB663" s="55">
        <v>0.454166666666667</v>
      </c>
    </row>
    <row r="664" spans="2:54" x14ac:dyDescent="0.25">
      <c r="B664">
        <v>2.1</v>
      </c>
      <c r="C664">
        <v>86</v>
      </c>
      <c r="D664">
        <v>0</v>
      </c>
      <c r="E664">
        <v>2.1</v>
      </c>
      <c r="F664">
        <v>0</v>
      </c>
      <c r="G664">
        <v>1.8</v>
      </c>
      <c r="H664">
        <v>1025.3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0.1</v>
      </c>
      <c r="O664">
        <v>162.69999999999999</v>
      </c>
      <c r="P664">
        <v>-2.7</v>
      </c>
      <c r="Q664">
        <v>-2.1</v>
      </c>
      <c r="R664" s="54">
        <v>0.45486111111111099</v>
      </c>
      <c r="T664" s="93">
        <f t="shared" si="27"/>
        <v>-2.1</v>
      </c>
      <c r="U664" s="96">
        <f t="shared" si="30"/>
        <v>-7.2</v>
      </c>
      <c r="V664" s="92" t="str">
        <f t="shared" si="29"/>
        <v/>
      </c>
      <c r="W664" s="96" t="str">
        <f t="shared" si="28"/>
        <v/>
      </c>
      <c r="X664" s="93"/>
      <c r="Z664" s="5"/>
      <c r="AA664"/>
      <c r="AC664" s="375"/>
      <c r="AD664" s="54">
        <v>0.454861111111177</v>
      </c>
      <c r="AL664" s="5">
        <v>2.1</v>
      </c>
      <c r="AM664" s="5">
        <v>86</v>
      </c>
      <c r="AN664" s="5">
        <v>0</v>
      </c>
      <c r="AO664" s="5">
        <v>2.1</v>
      </c>
      <c r="AP664" s="5">
        <v>3.6</v>
      </c>
      <c r="AQ664" s="5">
        <v>4.3</v>
      </c>
      <c r="AR664" s="5">
        <v>1026.3</v>
      </c>
      <c r="AS664" s="5">
        <v>18600</v>
      </c>
      <c r="AT664" s="5">
        <v>1</v>
      </c>
      <c r="AU664" s="5">
        <v>0</v>
      </c>
      <c r="AV664" s="5">
        <v>0</v>
      </c>
      <c r="AW664" s="5">
        <v>0</v>
      </c>
      <c r="AX664">
        <v>0.1</v>
      </c>
      <c r="AY664">
        <v>162.69999999999999</v>
      </c>
      <c r="AZ664">
        <v>17.5</v>
      </c>
      <c r="BA664">
        <v>2.4</v>
      </c>
      <c r="BB664" s="55">
        <v>0.45486111111111099</v>
      </c>
    </row>
    <row r="665" spans="2:54" x14ac:dyDescent="0.25">
      <c r="B665">
        <v>2.2000000000000002</v>
      </c>
      <c r="C665">
        <v>86</v>
      </c>
      <c r="D665">
        <v>0.1</v>
      </c>
      <c r="E665">
        <v>2.2000000000000002</v>
      </c>
      <c r="F665">
        <v>0</v>
      </c>
      <c r="G665">
        <v>1.8</v>
      </c>
      <c r="H665">
        <v>1025.3</v>
      </c>
      <c r="I665">
        <v>0</v>
      </c>
      <c r="J665">
        <v>0</v>
      </c>
      <c r="K665">
        <v>0</v>
      </c>
      <c r="L665">
        <v>0</v>
      </c>
      <c r="M665">
        <v>0</v>
      </c>
      <c r="N665">
        <v>0.1</v>
      </c>
      <c r="O665">
        <v>162.69999999999999</v>
      </c>
      <c r="P665">
        <v>-2.7</v>
      </c>
      <c r="Q665">
        <v>-2.1</v>
      </c>
      <c r="R665" s="54">
        <v>0.45555555555555599</v>
      </c>
      <c r="T665" s="93">
        <f t="shared" si="27"/>
        <v>-2.1</v>
      </c>
      <c r="U665" s="96">
        <f t="shared" si="30"/>
        <v>-7.3000000000000007</v>
      </c>
      <c r="V665" s="92" t="str">
        <f t="shared" si="29"/>
        <v/>
      </c>
      <c r="W665" s="96" t="str">
        <f t="shared" si="28"/>
        <v/>
      </c>
      <c r="X665" s="93"/>
      <c r="Z665" s="5"/>
      <c r="AA665"/>
      <c r="AC665" s="375"/>
      <c r="AD665" s="54">
        <v>0.45555555555562199</v>
      </c>
      <c r="AL665" s="5">
        <v>2.2000000000000002</v>
      </c>
      <c r="AM665" s="5">
        <v>86</v>
      </c>
      <c r="AN665" s="5">
        <v>0.1</v>
      </c>
      <c r="AO665" s="5">
        <v>2.2000000000000002</v>
      </c>
      <c r="AP665" s="5">
        <v>4.3</v>
      </c>
      <c r="AQ665" s="5">
        <v>4.7</v>
      </c>
      <c r="AR665" s="5">
        <v>1026.3</v>
      </c>
      <c r="AS665" s="5">
        <v>18710</v>
      </c>
      <c r="AT665" s="5">
        <v>1</v>
      </c>
      <c r="AU665" s="5">
        <v>0</v>
      </c>
      <c r="AV665" s="5">
        <v>0</v>
      </c>
      <c r="AW665" s="5">
        <v>0</v>
      </c>
      <c r="AX665">
        <v>0.1</v>
      </c>
      <c r="AY665">
        <v>162.69999999999999</v>
      </c>
      <c r="AZ665">
        <v>17.7</v>
      </c>
      <c r="BA665">
        <v>2.5</v>
      </c>
      <c r="BB665" s="55">
        <v>0.45555555555555599</v>
      </c>
    </row>
    <row r="666" spans="2:54" x14ac:dyDescent="0.25">
      <c r="B666">
        <v>2.4</v>
      </c>
      <c r="C666">
        <v>86</v>
      </c>
      <c r="D666">
        <v>0.3</v>
      </c>
      <c r="E666">
        <v>0.5</v>
      </c>
      <c r="F666">
        <v>0</v>
      </c>
      <c r="G666">
        <v>1.8</v>
      </c>
      <c r="H666">
        <v>1025.3</v>
      </c>
      <c r="I666">
        <v>0</v>
      </c>
      <c r="J666">
        <v>0</v>
      </c>
      <c r="K666">
        <v>0</v>
      </c>
      <c r="L666">
        <v>0</v>
      </c>
      <c r="M666">
        <v>0</v>
      </c>
      <c r="N666">
        <v>0.1</v>
      </c>
      <c r="O666">
        <v>162.69999999999999</v>
      </c>
      <c r="P666">
        <v>-2.7</v>
      </c>
      <c r="Q666">
        <v>-2.1</v>
      </c>
      <c r="R666" s="54">
        <v>0.45624999999999999</v>
      </c>
      <c r="T666" s="93">
        <f t="shared" si="27"/>
        <v>-2.1</v>
      </c>
      <c r="U666" s="96">
        <f t="shared" si="30"/>
        <v>-7.5</v>
      </c>
      <c r="V666" s="92" t="str">
        <f t="shared" si="29"/>
        <v/>
      </c>
      <c r="W666" s="96" t="str">
        <f t="shared" si="28"/>
        <v/>
      </c>
      <c r="X666" s="93"/>
      <c r="Z666" s="5"/>
      <c r="AA666"/>
      <c r="AC666" s="375"/>
      <c r="AD666" s="54">
        <v>0.45625000000006699</v>
      </c>
      <c r="AL666" s="5">
        <v>2.4</v>
      </c>
      <c r="AM666" s="5">
        <v>86</v>
      </c>
      <c r="AN666" s="5">
        <v>0.3</v>
      </c>
      <c r="AO666" s="5">
        <v>0.5</v>
      </c>
      <c r="AP666" s="5">
        <v>6.5</v>
      </c>
      <c r="AQ666" s="5">
        <v>6.5</v>
      </c>
      <c r="AR666" s="5">
        <v>1026.5</v>
      </c>
      <c r="AS666" s="5">
        <v>18790</v>
      </c>
      <c r="AT666" s="5">
        <v>1</v>
      </c>
      <c r="AU666" s="5">
        <v>0</v>
      </c>
      <c r="AV666" s="5">
        <v>0</v>
      </c>
      <c r="AW666" s="5">
        <v>0</v>
      </c>
      <c r="AX666">
        <v>0.1</v>
      </c>
      <c r="AY666">
        <v>162.69999999999999</v>
      </c>
      <c r="AZ666">
        <v>17.899999999999999</v>
      </c>
      <c r="BA666">
        <v>2.5</v>
      </c>
      <c r="BB666" s="55">
        <v>0.45624999999999999</v>
      </c>
    </row>
    <row r="667" spans="2:54" x14ac:dyDescent="0.25">
      <c r="B667">
        <v>2.1</v>
      </c>
      <c r="C667">
        <v>85</v>
      </c>
      <c r="D667">
        <v>-0.2</v>
      </c>
      <c r="E667">
        <v>0.6</v>
      </c>
      <c r="F667">
        <v>0</v>
      </c>
      <c r="G667">
        <v>1.8</v>
      </c>
      <c r="H667">
        <v>1025.3</v>
      </c>
      <c r="I667">
        <v>0</v>
      </c>
      <c r="J667">
        <v>0</v>
      </c>
      <c r="K667">
        <v>0</v>
      </c>
      <c r="L667">
        <v>0</v>
      </c>
      <c r="M667">
        <v>0</v>
      </c>
      <c r="N667">
        <v>0.1</v>
      </c>
      <c r="O667">
        <v>162.69999999999999</v>
      </c>
      <c r="P667">
        <v>-2.7</v>
      </c>
      <c r="Q667">
        <v>-2.1</v>
      </c>
      <c r="R667" s="54">
        <v>0.45694444444444399</v>
      </c>
      <c r="T667" s="93">
        <f t="shared" si="27"/>
        <v>-2.1</v>
      </c>
      <c r="U667" s="96">
        <f t="shared" si="30"/>
        <v>-7.2</v>
      </c>
      <c r="V667" s="92" t="str">
        <f t="shared" si="29"/>
        <v/>
      </c>
      <c r="W667" s="96" t="str">
        <f t="shared" si="28"/>
        <v/>
      </c>
      <c r="X667" s="93"/>
      <c r="Z667" s="5"/>
      <c r="AA667"/>
      <c r="AC667" s="375"/>
      <c r="AD667" s="54">
        <v>0.45694444444451199</v>
      </c>
      <c r="AL667" s="5">
        <v>2.1</v>
      </c>
      <c r="AM667" s="5">
        <v>85</v>
      </c>
      <c r="AN667" s="5">
        <v>-0.2</v>
      </c>
      <c r="AO667" s="5">
        <v>0.6</v>
      </c>
      <c r="AP667" s="5">
        <v>5.4</v>
      </c>
      <c r="AQ667" s="5">
        <v>5.4</v>
      </c>
      <c r="AR667" s="5">
        <v>1026.3</v>
      </c>
      <c r="AS667" s="5">
        <v>18880</v>
      </c>
      <c r="AT667" s="5">
        <v>1</v>
      </c>
      <c r="AU667" s="5">
        <v>0</v>
      </c>
      <c r="AV667" s="5">
        <v>0</v>
      </c>
      <c r="AW667" s="5">
        <v>0</v>
      </c>
      <c r="AX667">
        <v>0.1</v>
      </c>
      <c r="AY667">
        <v>162.69999999999999</v>
      </c>
      <c r="AZ667">
        <v>18.100000000000001</v>
      </c>
      <c r="BA667">
        <v>2.5</v>
      </c>
      <c r="BB667" s="55">
        <v>0.45694444444444399</v>
      </c>
    </row>
    <row r="668" spans="2:54" x14ac:dyDescent="0.25">
      <c r="B668">
        <v>2.2000000000000002</v>
      </c>
      <c r="C668">
        <v>86</v>
      </c>
      <c r="D668">
        <v>0.1</v>
      </c>
      <c r="E668">
        <v>2.2000000000000002</v>
      </c>
      <c r="F668">
        <v>0</v>
      </c>
      <c r="G668">
        <v>1.8</v>
      </c>
      <c r="H668">
        <v>1025.3</v>
      </c>
      <c r="I668">
        <v>0</v>
      </c>
      <c r="J668">
        <v>0</v>
      </c>
      <c r="K668">
        <v>0</v>
      </c>
      <c r="L668">
        <v>0</v>
      </c>
      <c r="M668">
        <v>0</v>
      </c>
      <c r="N668">
        <v>0.1</v>
      </c>
      <c r="O668">
        <v>162.69999999999999</v>
      </c>
      <c r="P668">
        <v>-2.7</v>
      </c>
      <c r="Q668">
        <v>-2.1</v>
      </c>
      <c r="R668" s="54">
        <v>0.45763888888888898</v>
      </c>
      <c r="T668" s="93">
        <f t="shared" si="27"/>
        <v>-2.1</v>
      </c>
      <c r="U668" s="96">
        <f t="shared" si="30"/>
        <v>-7.3000000000000007</v>
      </c>
      <c r="V668" s="92" t="str">
        <f t="shared" si="29"/>
        <v/>
      </c>
      <c r="W668" s="96" t="str">
        <f t="shared" si="28"/>
        <v/>
      </c>
      <c r="X668" s="93"/>
      <c r="Z668" s="5"/>
      <c r="AA668"/>
      <c r="AC668" s="375"/>
      <c r="AD668" s="54">
        <v>0.45763888888895699</v>
      </c>
      <c r="AL668" s="5">
        <v>2.2000000000000002</v>
      </c>
      <c r="AM668" s="5">
        <v>86</v>
      </c>
      <c r="AN668" s="5">
        <v>0.1</v>
      </c>
      <c r="AO668" s="5">
        <v>2.2000000000000002</v>
      </c>
      <c r="AP668" s="5">
        <v>3.6</v>
      </c>
      <c r="AQ668" s="5">
        <v>4</v>
      </c>
      <c r="AR668" s="5">
        <v>1026.2</v>
      </c>
      <c r="AS668" s="5">
        <v>18970</v>
      </c>
      <c r="AT668" s="5">
        <v>1</v>
      </c>
      <c r="AU668" s="5">
        <v>0</v>
      </c>
      <c r="AV668" s="5">
        <v>0</v>
      </c>
      <c r="AW668" s="5">
        <v>0</v>
      </c>
      <c r="AX668">
        <v>0.1</v>
      </c>
      <c r="AY668">
        <v>162.69999999999999</v>
      </c>
      <c r="AZ668">
        <v>18.2</v>
      </c>
      <c r="BA668">
        <v>2.5</v>
      </c>
      <c r="BB668" s="55">
        <v>0.45763888888888898</v>
      </c>
    </row>
    <row r="669" spans="2:54" x14ac:dyDescent="0.25">
      <c r="B669">
        <v>2.5</v>
      </c>
      <c r="C669">
        <v>85</v>
      </c>
      <c r="D669">
        <v>0.2</v>
      </c>
      <c r="E669">
        <v>0.9</v>
      </c>
      <c r="F669">
        <v>0</v>
      </c>
      <c r="G669">
        <v>1.8</v>
      </c>
      <c r="H669">
        <v>1025.3</v>
      </c>
      <c r="I669">
        <v>0</v>
      </c>
      <c r="J669">
        <v>0</v>
      </c>
      <c r="K669">
        <v>0</v>
      </c>
      <c r="L669">
        <v>0</v>
      </c>
      <c r="M669">
        <v>0</v>
      </c>
      <c r="N669">
        <v>0.1</v>
      </c>
      <c r="O669">
        <v>162.69999999999999</v>
      </c>
      <c r="P669">
        <v>-2.7</v>
      </c>
      <c r="Q669">
        <v>-2.1</v>
      </c>
      <c r="R669" s="54">
        <v>0.45833333333333298</v>
      </c>
      <c r="T669" s="93">
        <f t="shared" si="27"/>
        <v>-2.1</v>
      </c>
      <c r="U669" s="96">
        <f t="shared" si="30"/>
        <v>-7.6</v>
      </c>
      <c r="V669" s="92" t="str">
        <f t="shared" si="29"/>
        <v/>
      </c>
      <c r="W669" s="96" t="str">
        <f t="shared" si="28"/>
        <v/>
      </c>
      <c r="X669" s="93"/>
      <c r="Z669" s="5"/>
      <c r="AA669"/>
      <c r="AC669" s="375"/>
      <c r="AD669" s="54">
        <v>0.45833333333340198</v>
      </c>
      <c r="AL669" s="5">
        <v>2.5</v>
      </c>
      <c r="AM669" s="5">
        <v>85</v>
      </c>
      <c r="AN669" s="5">
        <v>0.2</v>
      </c>
      <c r="AO669" s="5">
        <v>0.9</v>
      </c>
      <c r="AP669" s="5">
        <v>5.8</v>
      </c>
      <c r="AQ669" s="5">
        <v>5.8</v>
      </c>
      <c r="AR669" s="5">
        <v>1026.2</v>
      </c>
      <c r="AS669" s="5">
        <v>19080</v>
      </c>
      <c r="AT669" s="5">
        <v>1</v>
      </c>
      <c r="AU669" s="5">
        <v>0</v>
      </c>
      <c r="AV669" s="5">
        <v>0</v>
      </c>
      <c r="AW669" s="5">
        <v>0</v>
      </c>
      <c r="AX669">
        <v>0.1</v>
      </c>
      <c r="AY669">
        <v>162.69999999999999</v>
      </c>
      <c r="AZ669">
        <v>18.2</v>
      </c>
      <c r="BA669">
        <v>2.6</v>
      </c>
      <c r="BB669" s="55">
        <v>0.45833333333333298</v>
      </c>
    </row>
    <row r="670" spans="2:54" x14ac:dyDescent="0.25">
      <c r="B670">
        <v>2.4</v>
      </c>
      <c r="C670">
        <v>85</v>
      </c>
      <c r="D670">
        <v>0.1</v>
      </c>
      <c r="E670">
        <v>2.4</v>
      </c>
      <c r="F670">
        <v>0</v>
      </c>
      <c r="G670">
        <v>1.8</v>
      </c>
      <c r="H670">
        <v>1025.3</v>
      </c>
      <c r="I670">
        <v>0</v>
      </c>
      <c r="J670">
        <v>0</v>
      </c>
      <c r="K670">
        <v>0</v>
      </c>
      <c r="L670">
        <v>0</v>
      </c>
      <c r="M670">
        <v>0</v>
      </c>
      <c r="N670">
        <v>0.1</v>
      </c>
      <c r="O670">
        <v>162.69999999999999</v>
      </c>
      <c r="P670">
        <v>-2.7</v>
      </c>
      <c r="Q670">
        <v>-2.1</v>
      </c>
      <c r="R670" s="54">
        <v>0.45902777777777798</v>
      </c>
      <c r="T670" s="93">
        <f t="shared" si="27"/>
        <v>-2.1</v>
      </c>
      <c r="U670" s="96">
        <f t="shared" si="30"/>
        <v>-7.5</v>
      </c>
      <c r="V670" s="92" t="str">
        <f t="shared" si="29"/>
        <v/>
      </c>
      <c r="W670" s="96" t="str">
        <f t="shared" si="28"/>
        <v/>
      </c>
      <c r="X670" s="93"/>
      <c r="Z670" s="5"/>
      <c r="AA670"/>
      <c r="AC670" s="375"/>
      <c r="AD670" s="54">
        <v>0.45902777777784698</v>
      </c>
      <c r="AL670" s="5">
        <v>2.4</v>
      </c>
      <c r="AM670" s="5">
        <v>85</v>
      </c>
      <c r="AN670" s="5">
        <v>0.1</v>
      </c>
      <c r="AO670" s="5">
        <v>2.4</v>
      </c>
      <c r="AP670" s="5">
        <v>0</v>
      </c>
      <c r="AQ670" s="5">
        <v>3.2</v>
      </c>
      <c r="AR670" s="5">
        <v>1026.4000000000001</v>
      </c>
      <c r="AS670" s="5">
        <v>19140</v>
      </c>
      <c r="AT670" s="5">
        <v>1</v>
      </c>
      <c r="AU670" s="5">
        <v>0</v>
      </c>
      <c r="AV670" s="5">
        <v>0</v>
      </c>
      <c r="AW670" s="5">
        <v>0</v>
      </c>
      <c r="AX670">
        <v>0.1</v>
      </c>
      <c r="AY670">
        <v>162.69999999999999</v>
      </c>
      <c r="AZ670">
        <v>18.3</v>
      </c>
      <c r="BA670">
        <v>2.6</v>
      </c>
      <c r="BB670" s="55">
        <v>0.45902777777777798</v>
      </c>
    </row>
    <row r="671" spans="2:54" x14ac:dyDescent="0.25">
      <c r="B671">
        <v>2.5</v>
      </c>
      <c r="C671">
        <v>85</v>
      </c>
      <c r="D671">
        <v>0.2</v>
      </c>
      <c r="E671">
        <v>2.5</v>
      </c>
      <c r="F671">
        <v>0</v>
      </c>
      <c r="G671">
        <v>1.8</v>
      </c>
      <c r="H671">
        <v>1025.3</v>
      </c>
      <c r="I671">
        <v>0</v>
      </c>
      <c r="J671">
        <v>0</v>
      </c>
      <c r="K671">
        <v>0</v>
      </c>
      <c r="L671">
        <v>0</v>
      </c>
      <c r="M671">
        <v>0</v>
      </c>
      <c r="N671">
        <v>0.1</v>
      </c>
      <c r="O671">
        <v>162.69999999999999</v>
      </c>
      <c r="P671">
        <v>-2.7</v>
      </c>
      <c r="Q671">
        <v>-2.1</v>
      </c>
      <c r="R671" s="54">
        <v>0.45972222222222198</v>
      </c>
      <c r="T671" s="93">
        <f t="shared" si="27"/>
        <v>-2.1</v>
      </c>
      <c r="U671" s="96">
        <f t="shared" si="30"/>
        <v>-7.6</v>
      </c>
      <c r="V671" s="92" t="str">
        <f t="shared" si="29"/>
        <v/>
      </c>
      <c r="W671" s="96" t="str">
        <f t="shared" si="28"/>
        <v/>
      </c>
      <c r="X671" s="93"/>
      <c r="Z671" s="5"/>
      <c r="AA671"/>
      <c r="AC671" s="375"/>
      <c r="AD671" s="54">
        <v>0.45972222222229198</v>
      </c>
      <c r="AL671" s="5">
        <v>2.5</v>
      </c>
      <c r="AM671" s="5">
        <v>85</v>
      </c>
      <c r="AN671" s="5">
        <v>0.2</v>
      </c>
      <c r="AO671" s="5">
        <v>2.5</v>
      </c>
      <c r="AP671" s="5">
        <v>3.6</v>
      </c>
      <c r="AQ671" s="5">
        <v>4</v>
      </c>
      <c r="AR671" s="5">
        <v>1026.3</v>
      </c>
      <c r="AS671" s="5">
        <v>19230</v>
      </c>
      <c r="AT671" s="5">
        <v>1</v>
      </c>
      <c r="AU671" s="5">
        <v>0</v>
      </c>
      <c r="AV671" s="5">
        <v>0</v>
      </c>
      <c r="AW671" s="5">
        <v>0</v>
      </c>
      <c r="AX671">
        <v>0.1</v>
      </c>
      <c r="AY671">
        <v>162.69999999999999</v>
      </c>
      <c r="AZ671">
        <v>18.5</v>
      </c>
      <c r="BA671">
        <v>2.6</v>
      </c>
      <c r="BB671" s="55">
        <v>0.45972222222222198</v>
      </c>
    </row>
    <row r="672" spans="2:54" x14ac:dyDescent="0.25">
      <c r="B672">
        <v>2.5</v>
      </c>
      <c r="C672">
        <v>85</v>
      </c>
      <c r="D672">
        <v>0.2</v>
      </c>
      <c r="E672">
        <v>2.5</v>
      </c>
      <c r="F672">
        <v>0</v>
      </c>
      <c r="G672">
        <v>1.8</v>
      </c>
      <c r="H672">
        <v>1025.3</v>
      </c>
      <c r="I672">
        <v>0</v>
      </c>
      <c r="J672">
        <v>0</v>
      </c>
      <c r="K672">
        <v>0</v>
      </c>
      <c r="L672">
        <v>0</v>
      </c>
      <c r="M672">
        <v>0</v>
      </c>
      <c r="N672">
        <v>0.1</v>
      </c>
      <c r="O672">
        <v>162.69999999999999</v>
      </c>
      <c r="P672">
        <v>-2.7</v>
      </c>
      <c r="Q672">
        <v>-2.1</v>
      </c>
      <c r="R672" s="54">
        <v>0.46041666666666697</v>
      </c>
      <c r="T672" s="93">
        <f t="shared" si="27"/>
        <v>-2.1</v>
      </c>
      <c r="U672" s="96">
        <f t="shared" si="30"/>
        <v>-7.6</v>
      </c>
      <c r="V672" s="92" t="str">
        <f t="shared" si="29"/>
        <v/>
      </c>
      <c r="W672" s="96" t="str">
        <f t="shared" si="28"/>
        <v/>
      </c>
      <c r="X672" s="93"/>
      <c r="Z672" s="5"/>
      <c r="AA672"/>
      <c r="AC672" s="375"/>
      <c r="AD672" s="54">
        <v>0.46041666666673697</v>
      </c>
      <c r="AL672" s="5">
        <v>2.5</v>
      </c>
      <c r="AM672" s="5">
        <v>85</v>
      </c>
      <c r="AN672" s="5">
        <v>0.2</v>
      </c>
      <c r="AO672" s="5">
        <v>2.5</v>
      </c>
      <c r="AP672" s="5">
        <v>2.5</v>
      </c>
      <c r="AQ672" s="5">
        <v>8.6</v>
      </c>
      <c r="AR672" s="5">
        <v>1026.4000000000001</v>
      </c>
      <c r="AS672" s="5">
        <v>19310</v>
      </c>
      <c r="AT672" s="5">
        <v>1</v>
      </c>
      <c r="AU672" s="5">
        <v>0</v>
      </c>
      <c r="AV672" s="5">
        <v>0</v>
      </c>
      <c r="AW672" s="5">
        <v>0</v>
      </c>
      <c r="AX672">
        <v>0.1</v>
      </c>
      <c r="AY672">
        <v>162.69999999999999</v>
      </c>
      <c r="AZ672">
        <v>18.7</v>
      </c>
      <c r="BA672">
        <v>2.6</v>
      </c>
      <c r="BB672" s="55">
        <v>0.46041666666666697</v>
      </c>
    </row>
    <row r="673" spans="2:54" x14ac:dyDescent="0.25">
      <c r="B673">
        <v>2.5</v>
      </c>
      <c r="C673">
        <v>85</v>
      </c>
      <c r="D673">
        <v>0.2</v>
      </c>
      <c r="E673">
        <v>0.8</v>
      </c>
      <c r="F673">
        <v>0</v>
      </c>
      <c r="G673">
        <v>1.8</v>
      </c>
      <c r="H673">
        <v>1025.3</v>
      </c>
      <c r="I673">
        <v>0</v>
      </c>
      <c r="J673">
        <v>0</v>
      </c>
      <c r="K673">
        <v>0</v>
      </c>
      <c r="L673">
        <v>0</v>
      </c>
      <c r="M673">
        <v>0</v>
      </c>
      <c r="N673">
        <v>0.1</v>
      </c>
      <c r="O673">
        <v>162.69999999999999</v>
      </c>
      <c r="P673">
        <v>-2.7</v>
      </c>
      <c r="Q673">
        <v>-2.1</v>
      </c>
      <c r="R673" s="54">
        <v>0.46111111111111103</v>
      </c>
      <c r="T673" s="93">
        <f t="shared" si="27"/>
        <v>-2.1</v>
      </c>
      <c r="U673" s="96">
        <f t="shared" si="30"/>
        <v>-7.6</v>
      </c>
      <c r="V673" s="92" t="str">
        <f t="shared" si="29"/>
        <v/>
      </c>
      <c r="W673" s="96" t="str">
        <f t="shared" si="28"/>
        <v/>
      </c>
      <c r="X673" s="93"/>
      <c r="Z673" s="5"/>
      <c r="AA673"/>
      <c r="AC673" s="375"/>
      <c r="AD673" s="54">
        <v>0.46111111111118203</v>
      </c>
      <c r="AL673" s="5">
        <v>2.5</v>
      </c>
      <c r="AM673" s="5">
        <v>85</v>
      </c>
      <c r="AN673" s="5">
        <v>0.2</v>
      </c>
      <c r="AO673" s="5">
        <v>0.8</v>
      </c>
      <c r="AP673" s="5">
        <v>6.1</v>
      </c>
      <c r="AQ673" s="5">
        <v>6.1</v>
      </c>
      <c r="AR673" s="5">
        <v>1026.2</v>
      </c>
      <c r="AS673" s="5">
        <v>19380</v>
      </c>
      <c r="AT673" s="5">
        <v>1</v>
      </c>
      <c r="AU673" s="5">
        <v>0</v>
      </c>
      <c r="AV673" s="5">
        <v>0</v>
      </c>
      <c r="AW673" s="5">
        <v>0</v>
      </c>
      <c r="AX673">
        <v>0.1</v>
      </c>
      <c r="AY673">
        <v>162.69999999999999</v>
      </c>
      <c r="AZ673">
        <v>18.899999999999999</v>
      </c>
      <c r="BA673">
        <v>2.6</v>
      </c>
      <c r="BB673" s="55">
        <v>0.46111111111111103</v>
      </c>
    </row>
    <row r="674" spans="2:54" x14ac:dyDescent="0.25">
      <c r="B674">
        <v>2.8</v>
      </c>
      <c r="C674">
        <v>85</v>
      </c>
      <c r="D674">
        <v>0.5</v>
      </c>
      <c r="E674">
        <v>2.8</v>
      </c>
      <c r="F674">
        <v>0</v>
      </c>
      <c r="G674">
        <v>1.8</v>
      </c>
      <c r="H674">
        <v>1025.3</v>
      </c>
      <c r="I674">
        <v>0</v>
      </c>
      <c r="J674">
        <v>0</v>
      </c>
      <c r="K674">
        <v>0</v>
      </c>
      <c r="L674">
        <v>0</v>
      </c>
      <c r="M674">
        <v>0</v>
      </c>
      <c r="N674">
        <v>0.1</v>
      </c>
      <c r="O674">
        <v>162.69999999999999</v>
      </c>
      <c r="P674">
        <v>-2.7</v>
      </c>
      <c r="Q674">
        <v>-2.1</v>
      </c>
      <c r="R674" s="54">
        <v>0.46180555555555602</v>
      </c>
      <c r="T674" s="93">
        <f t="shared" si="27"/>
        <v>-2.1</v>
      </c>
      <c r="U674" s="96">
        <f t="shared" si="30"/>
        <v>-7.9</v>
      </c>
      <c r="V674" s="92" t="str">
        <f t="shared" si="29"/>
        <v/>
      </c>
      <c r="W674" s="96" t="str">
        <f t="shared" si="28"/>
        <v/>
      </c>
      <c r="X674" s="93"/>
      <c r="Z674" s="5"/>
      <c r="AA674"/>
      <c r="AC674" s="375"/>
      <c r="AD674" s="54">
        <v>0.46180555555562702</v>
      </c>
      <c r="AL674" s="5">
        <v>2.8</v>
      </c>
      <c r="AM674" s="5">
        <v>85</v>
      </c>
      <c r="AN674" s="5">
        <v>0.5</v>
      </c>
      <c r="AO674" s="5">
        <v>2.8</v>
      </c>
      <c r="AP674" s="5">
        <v>3.6</v>
      </c>
      <c r="AQ674" s="5">
        <v>4.3</v>
      </c>
      <c r="AR674" s="5">
        <v>1026.2</v>
      </c>
      <c r="AS674" s="5">
        <v>19560</v>
      </c>
      <c r="AT674" s="5">
        <v>1</v>
      </c>
      <c r="AU674" s="5">
        <v>0</v>
      </c>
      <c r="AV674" s="5">
        <v>0</v>
      </c>
      <c r="AW674" s="5">
        <v>0</v>
      </c>
      <c r="AX674">
        <v>0.1</v>
      </c>
      <c r="AY674">
        <v>162.69999999999999</v>
      </c>
      <c r="AZ674">
        <v>19.100000000000001</v>
      </c>
      <c r="BA674">
        <v>2.7</v>
      </c>
      <c r="BB674" s="55">
        <v>0.46180555555555602</v>
      </c>
    </row>
    <row r="675" spans="2:54" x14ac:dyDescent="0.25">
      <c r="B675">
        <v>3</v>
      </c>
      <c r="C675">
        <v>85</v>
      </c>
      <c r="D675">
        <v>0.7</v>
      </c>
      <c r="E675">
        <v>3</v>
      </c>
      <c r="F675">
        <v>0</v>
      </c>
      <c r="G675">
        <v>1.8</v>
      </c>
      <c r="H675">
        <v>1025.3</v>
      </c>
      <c r="I675">
        <v>0</v>
      </c>
      <c r="J675">
        <v>0</v>
      </c>
      <c r="K675">
        <v>0</v>
      </c>
      <c r="L675">
        <v>0</v>
      </c>
      <c r="M675">
        <v>0</v>
      </c>
      <c r="N675">
        <v>0.1</v>
      </c>
      <c r="O675">
        <v>162.69999999999999</v>
      </c>
      <c r="P675">
        <v>-2.7</v>
      </c>
      <c r="Q675">
        <v>-2.1</v>
      </c>
      <c r="R675" s="54">
        <v>0.46250000000000002</v>
      </c>
      <c r="T675" s="93">
        <f t="shared" si="27"/>
        <v>-2.1</v>
      </c>
      <c r="U675" s="96">
        <f t="shared" si="30"/>
        <v>-8.1</v>
      </c>
      <c r="V675" s="92" t="str">
        <f t="shared" si="29"/>
        <v/>
      </c>
      <c r="W675" s="96" t="str">
        <f t="shared" si="28"/>
        <v/>
      </c>
      <c r="X675" s="93"/>
      <c r="Z675" s="5"/>
      <c r="AA675"/>
      <c r="AC675" s="375"/>
      <c r="AD675" s="54">
        <v>0.46250000000007202</v>
      </c>
      <c r="AL675" s="5">
        <v>3</v>
      </c>
      <c r="AM675" s="5">
        <v>85</v>
      </c>
      <c r="AN675" s="5">
        <v>0.7</v>
      </c>
      <c r="AO675" s="5">
        <v>3</v>
      </c>
      <c r="AP675" s="5">
        <v>3.6</v>
      </c>
      <c r="AQ675" s="5">
        <v>5.4</v>
      </c>
      <c r="AR675" s="5">
        <v>1026.3</v>
      </c>
      <c r="AS675" s="5">
        <v>19700</v>
      </c>
      <c r="AT675" s="5">
        <v>1</v>
      </c>
      <c r="AU675" s="5">
        <v>0</v>
      </c>
      <c r="AV675" s="5">
        <v>0</v>
      </c>
      <c r="AW675" s="5">
        <v>0</v>
      </c>
      <c r="AX675">
        <v>0.1</v>
      </c>
      <c r="AY675">
        <v>162.69999999999999</v>
      </c>
      <c r="AZ675">
        <v>19.2</v>
      </c>
      <c r="BA675">
        <v>2.7</v>
      </c>
      <c r="BB675" s="55">
        <v>0.46250000000000002</v>
      </c>
    </row>
    <row r="676" spans="2:54" x14ac:dyDescent="0.25">
      <c r="B676">
        <v>3</v>
      </c>
      <c r="C676">
        <v>84</v>
      </c>
      <c r="D676">
        <v>0.5</v>
      </c>
      <c r="E676">
        <v>1.7</v>
      </c>
      <c r="F676">
        <v>0</v>
      </c>
      <c r="G676">
        <v>1.8</v>
      </c>
      <c r="H676">
        <v>1025.3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0.1</v>
      </c>
      <c r="O676">
        <v>162.69999999999999</v>
      </c>
      <c r="P676">
        <v>-2.7</v>
      </c>
      <c r="Q676">
        <v>-2.1</v>
      </c>
      <c r="R676" s="54">
        <v>0.46319444444444402</v>
      </c>
      <c r="T676" s="93">
        <f t="shared" si="27"/>
        <v>-2.1</v>
      </c>
      <c r="U676" s="96">
        <f t="shared" si="30"/>
        <v>-8.1</v>
      </c>
      <c r="V676" s="92" t="str">
        <f t="shared" si="29"/>
        <v/>
      </c>
      <c r="W676" s="96" t="str">
        <f t="shared" si="28"/>
        <v/>
      </c>
      <c r="X676" s="93"/>
      <c r="Z676" s="5"/>
      <c r="AA676"/>
      <c r="AC676" s="375"/>
      <c r="AD676" s="54">
        <v>0.46319444444451702</v>
      </c>
      <c r="AL676" s="5">
        <v>3</v>
      </c>
      <c r="AM676" s="5">
        <v>84</v>
      </c>
      <c r="AN676" s="5">
        <v>0.5</v>
      </c>
      <c r="AO676" s="5">
        <v>1.7</v>
      </c>
      <c r="AP676" s="5">
        <v>5.4</v>
      </c>
      <c r="AQ676" s="5">
        <v>6.1</v>
      </c>
      <c r="AR676" s="5">
        <v>1026.2</v>
      </c>
      <c r="AS676" s="5">
        <v>19770</v>
      </c>
      <c r="AT676" s="5">
        <v>1</v>
      </c>
      <c r="AU676" s="5">
        <v>0</v>
      </c>
      <c r="AV676" s="5">
        <v>0</v>
      </c>
      <c r="AW676" s="5">
        <v>0</v>
      </c>
      <c r="AX676">
        <v>0.1</v>
      </c>
      <c r="AY676">
        <v>162.69999999999999</v>
      </c>
      <c r="AZ676">
        <v>19.399999999999999</v>
      </c>
      <c r="BA676">
        <v>2.7</v>
      </c>
      <c r="BB676" s="55">
        <v>0.46319444444444402</v>
      </c>
    </row>
    <row r="677" spans="2:54" x14ac:dyDescent="0.25">
      <c r="B677">
        <v>3.1</v>
      </c>
      <c r="C677">
        <v>84</v>
      </c>
      <c r="D677">
        <v>0.6</v>
      </c>
      <c r="E677">
        <v>1.5</v>
      </c>
      <c r="F677">
        <v>0</v>
      </c>
      <c r="G677">
        <v>1.8</v>
      </c>
      <c r="H677">
        <v>1025.3</v>
      </c>
      <c r="I677">
        <v>0</v>
      </c>
      <c r="J677">
        <v>0</v>
      </c>
      <c r="K677">
        <v>0</v>
      </c>
      <c r="L677">
        <v>0</v>
      </c>
      <c r="M677">
        <v>0</v>
      </c>
      <c r="N677">
        <v>0.1</v>
      </c>
      <c r="O677">
        <v>162.69999999999999</v>
      </c>
      <c r="P677">
        <v>-2.7</v>
      </c>
      <c r="Q677">
        <v>-2.1</v>
      </c>
      <c r="R677" s="54">
        <v>0.46388888888888902</v>
      </c>
      <c r="T677" s="93">
        <f t="shared" si="27"/>
        <v>-2.1</v>
      </c>
      <c r="U677" s="96">
        <f t="shared" si="30"/>
        <v>-8.1999999999999993</v>
      </c>
      <c r="V677" s="92" t="str">
        <f t="shared" si="29"/>
        <v/>
      </c>
      <c r="W677" s="96" t="str">
        <f t="shared" si="28"/>
        <v/>
      </c>
      <c r="X677" s="93"/>
      <c r="Z677" s="5"/>
      <c r="AA677"/>
      <c r="AC677" s="375"/>
      <c r="AD677" s="54">
        <v>0.46388888888896201</v>
      </c>
      <c r="AL677" s="5">
        <v>3.1</v>
      </c>
      <c r="AM677" s="5">
        <v>84</v>
      </c>
      <c r="AN677" s="5">
        <v>0.6</v>
      </c>
      <c r="AO677" s="5">
        <v>1.5</v>
      </c>
      <c r="AP677" s="5">
        <v>6.1</v>
      </c>
      <c r="AQ677" s="5">
        <v>6.8</v>
      </c>
      <c r="AR677" s="5">
        <v>1026.4000000000001</v>
      </c>
      <c r="AS677" s="5">
        <v>19930</v>
      </c>
      <c r="AT677" s="5">
        <v>1</v>
      </c>
      <c r="AU677" s="5">
        <v>0</v>
      </c>
      <c r="AV677" s="5">
        <v>0</v>
      </c>
      <c r="AW677" s="5">
        <v>0</v>
      </c>
      <c r="AX677">
        <v>0.1</v>
      </c>
      <c r="AY677">
        <v>162.69999999999999</v>
      </c>
      <c r="AZ677">
        <v>19.5</v>
      </c>
      <c r="BA677">
        <v>2.8</v>
      </c>
      <c r="BB677" s="55">
        <v>0.46388888888888902</v>
      </c>
    </row>
    <row r="678" spans="2:54" x14ac:dyDescent="0.25">
      <c r="B678">
        <v>3.1</v>
      </c>
      <c r="C678">
        <v>83</v>
      </c>
      <c r="D678">
        <v>0.5</v>
      </c>
      <c r="E678">
        <v>1.9</v>
      </c>
      <c r="F678">
        <v>0</v>
      </c>
      <c r="G678">
        <v>1.8</v>
      </c>
      <c r="H678">
        <v>1025.3</v>
      </c>
      <c r="I678">
        <v>0</v>
      </c>
      <c r="J678">
        <v>0</v>
      </c>
      <c r="K678">
        <v>0</v>
      </c>
      <c r="L678">
        <v>0</v>
      </c>
      <c r="M678">
        <v>0</v>
      </c>
      <c r="N678">
        <v>0.1</v>
      </c>
      <c r="O678">
        <v>162.69999999999999</v>
      </c>
      <c r="P678">
        <v>-2.7</v>
      </c>
      <c r="Q678">
        <v>-2.1</v>
      </c>
      <c r="R678" s="54">
        <v>0.46458333333333302</v>
      </c>
      <c r="T678" s="93">
        <f t="shared" si="27"/>
        <v>-2.1</v>
      </c>
      <c r="U678" s="96">
        <f t="shared" si="30"/>
        <v>-8.1999999999999993</v>
      </c>
      <c r="V678" s="92" t="str">
        <f t="shared" si="29"/>
        <v/>
      </c>
      <c r="W678" s="96" t="str">
        <f t="shared" si="28"/>
        <v/>
      </c>
      <c r="X678" s="93"/>
      <c r="Z678" s="5"/>
      <c r="AA678"/>
      <c r="AC678" s="375"/>
      <c r="AD678" s="54">
        <v>0.46458333333340701</v>
      </c>
      <c r="AL678" s="5">
        <v>3.1</v>
      </c>
      <c r="AM678" s="5">
        <v>83</v>
      </c>
      <c r="AN678" s="5">
        <v>0.5</v>
      </c>
      <c r="AO678" s="5">
        <v>1.9</v>
      </c>
      <c r="AP678" s="5">
        <v>5</v>
      </c>
      <c r="AQ678" s="5">
        <v>8.6</v>
      </c>
      <c r="AR678" s="5">
        <v>1026.2</v>
      </c>
      <c r="AS678" s="5">
        <v>20170</v>
      </c>
      <c r="AT678" s="5">
        <v>1</v>
      </c>
      <c r="AU678" s="5">
        <v>0</v>
      </c>
      <c r="AV678" s="5">
        <v>0</v>
      </c>
      <c r="AW678" s="5">
        <v>0</v>
      </c>
      <c r="AX678">
        <v>0.1</v>
      </c>
      <c r="AY678">
        <v>162.69999999999999</v>
      </c>
      <c r="AZ678">
        <v>19.7</v>
      </c>
      <c r="BA678">
        <v>2.8</v>
      </c>
      <c r="BB678" s="55">
        <v>0.46458333333333302</v>
      </c>
    </row>
    <row r="679" spans="2:54" x14ac:dyDescent="0.25">
      <c r="B679">
        <v>3.1</v>
      </c>
      <c r="C679">
        <v>83</v>
      </c>
      <c r="D679">
        <v>0.5</v>
      </c>
      <c r="E679">
        <v>1.9</v>
      </c>
      <c r="F679">
        <v>6.5</v>
      </c>
      <c r="G679">
        <v>6.5</v>
      </c>
      <c r="H679">
        <v>1026.7</v>
      </c>
      <c r="I679">
        <v>21950</v>
      </c>
      <c r="J679">
        <v>1</v>
      </c>
      <c r="K679">
        <v>0</v>
      </c>
      <c r="L679">
        <v>0</v>
      </c>
      <c r="M679">
        <v>0</v>
      </c>
      <c r="N679">
        <v>0.1</v>
      </c>
      <c r="O679">
        <v>162.69999999999999</v>
      </c>
      <c r="P679">
        <v>20.6</v>
      </c>
      <c r="Q679">
        <v>4</v>
      </c>
      <c r="R679" s="54">
        <v>0.46527777777777801</v>
      </c>
      <c r="T679" s="93">
        <f t="shared" si="27"/>
        <v>20.6</v>
      </c>
      <c r="U679" s="96">
        <f t="shared" si="30"/>
        <v>14.5</v>
      </c>
      <c r="V679" s="92" t="str">
        <f t="shared" si="29"/>
        <v/>
      </c>
      <c r="W679" s="96">
        <f t="shared" si="28"/>
        <v>1</v>
      </c>
      <c r="X679" s="93"/>
      <c r="Z679" s="5"/>
      <c r="AA679"/>
      <c r="AC679" s="375"/>
      <c r="AD679" s="54">
        <v>0.46527777777785201</v>
      </c>
      <c r="AL679" s="5">
        <v>3.1</v>
      </c>
      <c r="AM679" s="5">
        <v>83</v>
      </c>
      <c r="AN679" s="5">
        <v>0.5</v>
      </c>
      <c r="AO679" s="5">
        <v>1.9</v>
      </c>
      <c r="AP679" s="5">
        <v>4.7</v>
      </c>
      <c r="AQ679" s="5">
        <v>5.8</v>
      </c>
      <c r="AR679" s="5">
        <v>1026.4000000000001</v>
      </c>
      <c r="AS679" s="5">
        <v>20280</v>
      </c>
      <c r="AT679" s="5">
        <v>1</v>
      </c>
      <c r="AU679" s="5">
        <v>0</v>
      </c>
      <c r="AV679" s="5">
        <v>0</v>
      </c>
      <c r="AW679" s="5">
        <v>0</v>
      </c>
      <c r="AX679">
        <v>0.1</v>
      </c>
      <c r="AY679">
        <v>162.69999999999999</v>
      </c>
      <c r="AZ679">
        <v>19.7</v>
      </c>
      <c r="BA679">
        <v>2.9</v>
      </c>
      <c r="BB679" s="55">
        <v>0.46527777777777801</v>
      </c>
    </row>
    <row r="680" spans="2:54" x14ac:dyDescent="0.25">
      <c r="B680">
        <v>3.1</v>
      </c>
      <c r="C680">
        <v>83</v>
      </c>
      <c r="D680">
        <v>0.5</v>
      </c>
      <c r="E680">
        <v>1.9</v>
      </c>
      <c r="F680">
        <v>5.8</v>
      </c>
      <c r="G680">
        <v>6.8</v>
      </c>
      <c r="H680">
        <v>1026.8</v>
      </c>
      <c r="I680">
        <v>21990</v>
      </c>
      <c r="J680">
        <v>1</v>
      </c>
      <c r="K680">
        <v>0</v>
      </c>
      <c r="L680">
        <v>0</v>
      </c>
      <c r="M680">
        <v>0</v>
      </c>
      <c r="N680">
        <v>0.1</v>
      </c>
      <c r="O680">
        <v>162.69999999999999</v>
      </c>
      <c r="P680">
        <v>20.6</v>
      </c>
      <c r="Q680">
        <v>4</v>
      </c>
      <c r="R680" s="54">
        <v>0.46597222222222201</v>
      </c>
      <c r="T680" s="93">
        <f t="shared" si="27"/>
        <v>20.6</v>
      </c>
      <c r="U680" s="96">
        <f t="shared" si="30"/>
        <v>14.5</v>
      </c>
      <c r="V680" s="92" t="str">
        <f t="shared" si="29"/>
        <v/>
      </c>
      <c r="W680" s="96">
        <f t="shared" si="28"/>
        <v>1</v>
      </c>
      <c r="X680" s="93"/>
      <c r="Z680" s="5"/>
      <c r="AA680"/>
      <c r="AC680" s="375"/>
      <c r="AD680" s="54">
        <v>0.46597222222229701</v>
      </c>
      <c r="AL680" s="5">
        <v>3.1</v>
      </c>
      <c r="AM680" s="5">
        <v>83</v>
      </c>
      <c r="AN680" s="5">
        <v>0.5</v>
      </c>
      <c r="AO680" s="5">
        <v>1.9</v>
      </c>
      <c r="AP680" s="5">
        <v>4</v>
      </c>
      <c r="AQ680" s="5">
        <v>5</v>
      </c>
      <c r="AR680" s="5">
        <v>1026.4000000000001</v>
      </c>
      <c r="AS680" s="5">
        <v>20460</v>
      </c>
      <c r="AT680" s="5">
        <v>1</v>
      </c>
      <c r="AU680" s="5">
        <v>0</v>
      </c>
      <c r="AV680" s="5">
        <v>0</v>
      </c>
      <c r="AW680" s="5">
        <v>0</v>
      </c>
      <c r="AX680">
        <v>0.1</v>
      </c>
      <c r="AY680">
        <v>162.69999999999999</v>
      </c>
      <c r="AZ680">
        <v>19.7</v>
      </c>
      <c r="BA680">
        <v>2.9</v>
      </c>
      <c r="BB680" s="55">
        <v>0.46597222222222201</v>
      </c>
    </row>
    <row r="681" spans="2:54" x14ac:dyDescent="0.25">
      <c r="B681">
        <v>3.1</v>
      </c>
      <c r="C681">
        <v>83</v>
      </c>
      <c r="D681">
        <v>0.5</v>
      </c>
      <c r="E681">
        <v>1.9</v>
      </c>
      <c r="F681">
        <v>3.6</v>
      </c>
      <c r="G681">
        <v>5</v>
      </c>
      <c r="H681">
        <v>1026.8</v>
      </c>
      <c r="I681">
        <v>22170</v>
      </c>
      <c r="J681">
        <v>1</v>
      </c>
      <c r="K681">
        <v>0</v>
      </c>
      <c r="L681">
        <v>0</v>
      </c>
      <c r="M681">
        <v>0</v>
      </c>
      <c r="N681">
        <v>0.1</v>
      </c>
      <c r="O681">
        <v>162.69999999999999</v>
      </c>
      <c r="P681">
        <v>20.6</v>
      </c>
      <c r="Q681">
        <v>4</v>
      </c>
      <c r="R681" s="54">
        <v>0.46666666666666701</v>
      </c>
      <c r="T681" s="93">
        <f t="shared" si="27"/>
        <v>20.6</v>
      </c>
      <c r="U681" s="96">
        <f t="shared" si="30"/>
        <v>14.5</v>
      </c>
      <c r="V681" s="92" t="str">
        <f t="shared" si="29"/>
        <v/>
      </c>
      <c r="W681" s="96">
        <f t="shared" si="28"/>
        <v>1</v>
      </c>
      <c r="X681" s="93"/>
      <c r="Z681" s="5"/>
      <c r="AA681"/>
      <c r="AC681" s="375"/>
      <c r="AD681" s="54">
        <v>0.466666666666742</v>
      </c>
      <c r="AL681" s="5">
        <v>3.1</v>
      </c>
      <c r="AM681" s="5">
        <v>83</v>
      </c>
      <c r="AN681" s="5">
        <v>0.5</v>
      </c>
      <c r="AO681" s="5">
        <v>1.9</v>
      </c>
      <c r="AP681" s="5">
        <v>2.2000000000000002</v>
      </c>
      <c r="AQ681" s="5">
        <v>3.2</v>
      </c>
      <c r="AR681" s="5">
        <v>1026.4000000000001</v>
      </c>
      <c r="AS681" s="5">
        <v>20630</v>
      </c>
      <c r="AT681" s="5">
        <v>1</v>
      </c>
      <c r="AU681" s="5">
        <v>0</v>
      </c>
      <c r="AV681" s="5">
        <v>0</v>
      </c>
      <c r="AW681" s="5">
        <v>0</v>
      </c>
      <c r="AX681">
        <v>0.1</v>
      </c>
      <c r="AY681">
        <v>162.69999999999999</v>
      </c>
      <c r="AZ681">
        <v>19.7</v>
      </c>
      <c r="BA681">
        <v>3</v>
      </c>
      <c r="BB681" s="55">
        <v>0.46666666666666701</v>
      </c>
    </row>
    <row r="682" spans="2:54" x14ac:dyDescent="0.25">
      <c r="B682">
        <v>3.5</v>
      </c>
      <c r="C682">
        <v>82</v>
      </c>
      <c r="D682">
        <v>0.7</v>
      </c>
      <c r="E682">
        <v>3.5</v>
      </c>
      <c r="F682">
        <v>4.3</v>
      </c>
      <c r="G682">
        <v>5.8</v>
      </c>
      <c r="H682">
        <v>1026.7</v>
      </c>
      <c r="I682">
        <v>22370</v>
      </c>
      <c r="J682">
        <v>1</v>
      </c>
      <c r="K682">
        <v>0</v>
      </c>
      <c r="L682">
        <v>0</v>
      </c>
      <c r="M682">
        <v>0</v>
      </c>
      <c r="N682">
        <v>0.1</v>
      </c>
      <c r="O682">
        <v>162.69999999999999</v>
      </c>
      <c r="P682">
        <v>20.5</v>
      </c>
      <c r="Q682">
        <v>4</v>
      </c>
      <c r="R682" s="54">
        <v>0.46736111111111101</v>
      </c>
      <c r="T682" s="93">
        <f t="shared" si="27"/>
        <v>20.5</v>
      </c>
      <c r="U682" s="96">
        <f t="shared" si="30"/>
        <v>14</v>
      </c>
      <c r="V682" s="92" t="str">
        <f t="shared" si="29"/>
        <v/>
      </c>
      <c r="W682" s="96">
        <f t="shared" si="28"/>
        <v>1</v>
      </c>
      <c r="X682" s="93"/>
      <c r="Z682" s="5"/>
      <c r="AA682"/>
      <c r="AC682" s="375"/>
      <c r="AD682" s="54">
        <v>0.467361111111187</v>
      </c>
      <c r="AL682" s="5">
        <v>3.5</v>
      </c>
      <c r="AM682" s="5">
        <v>82</v>
      </c>
      <c r="AN682" s="5">
        <v>0.7</v>
      </c>
      <c r="AO682" s="5">
        <v>3.5</v>
      </c>
      <c r="AP682" s="5">
        <v>1.8</v>
      </c>
      <c r="AQ682" s="5">
        <v>6.1</v>
      </c>
      <c r="AR682" s="5">
        <v>1026.4000000000001</v>
      </c>
      <c r="AS682" s="5">
        <v>20770</v>
      </c>
      <c r="AT682" s="5">
        <v>1</v>
      </c>
      <c r="AU682" s="5">
        <v>0</v>
      </c>
      <c r="AV682" s="5">
        <v>0</v>
      </c>
      <c r="AW682" s="5">
        <v>0</v>
      </c>
      <c r="AX682">
        <v>0.1</v>
      </c>
      <c r="AY682">
        <v>162.69999999999999</v>
      </c>
      <c r="AZ682">
        <v>19.8</v>
      </c>
      <c r="BA682">
        <v>3</v>
      </c>
      <c r="BB682" s="55">
        <v>0.46736111111111101</v>
      </c>
    </row>
    <row r="683" spans="2:54" x14ac:dyDescent="0.25">
      <c r="B683">
        <v>3.5</v>
      </c>
      <c r="C683">
        <v>82</v>
      </c>
      <c r="D683">
        <v>0.7</v>
      </c>
      <c r="E683">
        <v>2.4</v>
      </c>
      <c r="F683">
        <v>4</v>
      </c>
      <c r="G683">
        <v>6.8</v>
      </c>
      <c r="H683">
        <v>1026.8</v>
      </c>
      <c r="I683">
        <v>22660</v>
      </c>
      <c r="J683">
        <v>1</v>
      </c>
      <c r="K683">
        <v>0</v>
      </c>
      <c r="L683">
        <v>0</v>
      </c>
      <c r="M683">
        <v>0</v>
      </c>
      <c r="N683">
        <v>0.1</v>
      </c>
      <c r="O683">
        <v>162.69999999999999</v>
      </c>
      <c r="P683">
        <v>20.5</v>
      </c>
      <c r="Q683">
        <v>4</v>
      </c>
      <c r="R683" s="54">
        <v>0.468055555555556</v>
      </c>
      <c r="T683" s="93">
        <f t="shared" si="27"/>
        <v>20.5</v>
      </c>
      <c r="U683" s="96">
        <f t="shared" si="30"/>
        <v>14</v>
      </c>
      <c r="V683" s="92" t="str">
        <f t="shared" si="29"/>
        <v/>
      </c>
      <c r="W683" s="96">
        <f t="shared" si="28"/>
        <v>1</v>
      </c>
      <c r="X683" s="93"/>
      <c r="Z683" s="5"/>
      <c r="AA683"/>
      <c r="AC683" s="375"/>
      <c r="AD683" s="54">
        <v>0.468055555555632</v>
      </c>
      <c r="AL683" s="5">
        <v>3.5</v>
      </c>
      <c r="AM683" s="5">
        <v>82</v>
      </c>
      <c r="AN683" s="5">
        <v>0.7</v>
      </c>
      <c r="AO683" s="5">
        <v>2.4</v>
      </c>
      <c r="AP683" s="5">
        <v>5</v>
      </c>
      <c r="AQ683" s="5">
        <v>5</v>
      </c>
      <c r="AR683" s="5">
        <v>1026.5</v>
      </c>
      <c r="AS683" s="5">
        <v>20860</v>
      </c>
      <c r="AT683" s="5">
        <v>1</v>
      </c>
      <c r="AU683" s="5">
        <v>0</v>
      </c>
      <c r="AV683" s="5">
        <v>0</v>
      </c>
      <c r="AW683" s="5">
        <v>0</v>
      </c>
      <c r="AX683">
        <v>0.1</v>
      </c>
      <c r="AY683">
        <v>162.69999999999999</v>
      </c>
      <c r="AZ683">
        <v>20</v>
      </c>
      <c r="BA683">
        <v>3</v>
      </c>
      <c r="BB683" s="55">
        <v>0.468055555555556</v>
      </c>
    </row>
    <row r="684" spans="2:54" x14ac:dyDescent="0.25">
      <c r="B684">
        <v>3.4</v>
      </c>
      <c r="C684">
        <v>82</v>
      </c>
      <c r="D684">
        <v>0.6</v>
      </c>
      <c r="E684">
        <v>3.4</v>
      </c>
      <c r="F684">
        <v>4.3</v>
      </c>
      <c r="G684">
        <v>5.8</v>
      </c>
      <c r="H684">
        <v>1026.8</v>
      </c>
      <c r="I684">
        <v>22700</v>
      </c>
      <c r="J684">
        <v>1</v>
      </c>
      <c r="K684">
        <v>0</v>
      </c>
      <c r="L684">
        <v>0</v>
      </c>
      <c r="M684">
        <v>0</v>
      </c>
      <c r="N684">
        <v>0.1</v>
      </c>
      <c r="O684">
        <v>162.69999999999999</v>
      </c>
      <c r="P684">
        <v>20.5</v>
      </c>
      <c r="Q684">
        <v>4</v>
      </c>
      <c r="R684" s="54">
        <v>0.46875</v>
      </c>
      <c r="T684" s="93">
        <f t="shared" si="27"/>
        <v>20.5</v>
      </c>
      <c r="U684" s="96">
        <f t="shared" si="30"/>
        <v>14.100000000000001</v>
      </c>
      <c r="V684" s="92" t="str">
        <f t="shared" si="29"/>
        <v/>
      </c>
      <c r="W684" s="96">
        <f t="shared" si="28"/>
        <v>1</v>
      </c>
      <c r="X684" s="93"/>
      <c r="Z684" s="5"/>
      <c r="AA684"/>
      <c r="AC684" s="375"/>
      <c r="AD684" s="54">
        <v>0.46875000000007699</v>
      </c>
      <c r="AL684" s="5">
        <v>3.4</v>
      </c>
      <c r="AM684" s="5">
        <v>82</v>
      </c>
      <c r="AN684" s="5">
        <v>0.6</v>
      </c>
      <c r="AO684" s="5">
        <v>3.4</v>
      </c>
      <c r="AP684" s="5">
        <v>4</v>
      </c>
      <c r="AQ684" s="5">
        <v>4.7</v>
      </c>
      <c r="AR684" s="5">
        <v>1026.3</v>
      </c>
      <c r="AS684" s="5">
        <v>21040</v>
      </c>
      <c r="AT684" s="5">
        <v>1</v>
      </c>
      <c r="AU684" s="5">
        <v>0</v>
      </c>
      <c r="AV684" s="5">
        <v>0</v>
      </c>
      <c r="AW684" s="5">
        <v>0</v>
      </c>
      <c r="AX684">
        <v>0.1</v>
      </c>
      <c r="AY684">
        <v>162.69999999999999</v>
      </c>
      <c r="AZ684">
        <v>20.100000000000001</v>
      </c>
      <c r="BA684">
        <v>3</v>
      </c>
      <c r="BB684" s="55">
        <v>0.46875</v>
      </c>
    </row>
    <row r="685" spans="2:54" x14ac:dyDescent="0.25">
      <c r="B685">
        <v>3.5</v>
      </c>
      <c r="C685">
        <v>82</v>
      </c>
      <c r="D685">
        <v>0.7</v>
      </c>
      <c r="E685">
        <v>3.5</v>
      </c>
      <c r="F685">
        <v>4</v>
      </c>
      <c r="G685">
        <v>4</v>
      </c>
      <c r="H685">
        <v>1026.7</v>
      </c>
      <c r="I685">
        <v>22900</v>
      </c>
      <c r="J685">
        <v>1</v>
      </c>
      <c r="K685">
        <v>0</v>
      </c>
      <c r="L685">
        <v>0</v>
      </c>
      <c r="M685">
        <v>0</v>
      </c>
      <c r="N685">
        <v>0.1</v>
      </c>
      <c r="O685">
        <v>162.69999999999999</v>
      </c>
      <c r="P685">
        <v>20.6</v>
      </c>
      <c r="Q685">
        <v>4.0999999999999996</v>
      </c>
      <c r="R685" s="54">
        <v>0.469444444444444</v>
      </c>
      <c r="T685" s="93">
        <f t="shared" si="27"/>
        <v>20.6</v>
      </c>
      <c r="U685" s="96">
        <f t="shared" si="30"/>
        <v>14.100000000000001</v>
      </c>
      <c r="V685" s="92" t="str">
        <f t="shared" si="29"/>
        <v/>
      </c>
      <c r="W685" s="96">
        <f t="shared" si="28"/>
        <v>1</v>
      </c>
      <c r="X685" s="93"/>
      <c r="Z685" s="5"/>
      <c r="AA685"/>
      <c r="AC685" s="375"/>
      <c r="AD685" s="54">
        <v>0.46944444444452199</v>
      </c>
      <c r="AL685" s="5">
        <v>3.5</v>
      </c>
      <c r="AM685" s="5">
        <v>82</v>
      </c>
      <c r="AN685" s="5">
        <v>0.7</v>
      </c>
      <c r="AO685" s="5">
        <v>3.5</v>
      </c>
      <c r="AP685" s="5">
        <v>2.9</v>
      </c>
      <c r="AQ685" s="5">
        <v>4</v>
      </c>
      <c r="AR685" s="5">
        <v>1026.5</v>
      </c>
      <c r="AS685" s="5">
        <v>21230</v>
      </c>
      <c r="AT685" s="5">
        <v>1</v>
      </c>
      <c r="AU685" s="5">
        <v>0</v>
      </c>
      <c r="AV685" s="5">
        <v>0</v>
      </c>
      <c r="AW685" s="5">
        <v>0</v>
      </c>
      <c r="AX685">
        <v>0.1</v>
      </c>
      <c r="AY685">
        <v>162.69999999999999</v>
      </c>
      <c r="AZ685">
        <v>20.3</v>
      </c>
      <c r="BA685">
        <v>3.1</v>
      </c>
      <c r="BB685" s="55">
        <v>0.469444444444444</v>
      </c>
    </row>
    <row r="686" spans="2:54" x14ac:dyDescent="0.25">
      <c r="B686">
        <v>3.6</v>
      </c>
      <c r="C686">
        <v>82</v>
      </c>
      <c r="D686">
        <v>0.8</v>
      </c>
      <c r="E686">
        <v>3.6</v>
      </c>
      <c r="F686">
        <v>3.6</v>
      </c>
      <c r="G686">
        <v>5.8</v>
      </c>
      <c r="H686">
        <v>1026.9000000000001</v>
      </c>
      <c r="I686">
        <v>23500</v>
      </c>
      <c r="J686">
        <v>1</v>
      </c>
      <c r="K686">
        <v>0</v>
      </c>
      <c r="L686">
        <v>0</v>
      </c>
      <c r="M686">
        <v>0</v>
      </c>
      <c r="N686">
        <v>0.1</v>
      </c>
      <c r="O686">
        <v>162.69999999999999</v>
      </c>
      <c r="P686">
        <v>20.7</v>
      </c>
      <c r="Q686">
        <v>4.0999999999999996</v>
      </c>
      <c r="R686" s="54">
        <v>0.47013888888888899</v>
      </c>
      <c r="T686" s="93">
        <f t="shared" si="27"/>
        <v>20.7</v>
      </c>
      <c r="U686" s="96">
        <f t="shared" si="30"/>
        <v>14.099999999999998</v>
      </c>
      <c r="V686" s="92" t="str">
        <f t="shared" si="29"/>
        <v/>
      </c>
      <c r="W686" s="96">
        <f t="shared" si="28"/>
        <v>1</v>
      </c>
      <c r="X686" s="93"/>
      <c r="Z686" s="5"/>
      <c r="AA686"/>
      <c r="AC686" s="375"/>
      <c r="AD686" s="54">
        <v>0.47013888888896699</v>
      </c>
      <c r="AL686" s="5">
        <v>3.6</v>
      </c>
      <c r="AM686" s="5">
        <v>82</v>
      </c>
      <c r="AN686" s="5">
        <v>0.8</v>
      </c>
      <c r="AO686" s="5">
        <v>3.6</v>
      </c>
      <c r="AP686" s="5">
        <v>3.2</v>
      </c>
      <c r="AQ686" s="5">
        <v>5.4</v>
      </c>
      <c r="AR686" s="5">
        <v>1026.3</v>
      </c>
      <c r="AS686" s="5">
        <v>21350</v>
      </c>
      <c r="AT686" s="5">
        <v>1</v>
      </c>
      <c r="AU686" s="5">
        <v>0</v>
      </c>
      <c r="AV686" s="5">
        <v>0</v>
      </c>
      <c r="AW686" s="5">
        <v>0</v>
      </c>
      <c r="AX686">
        <v>0.1</v>
      </c>
      <c r="AY686">
        <v>162.69999999999999</v>
      </c>
      <c r="AZ686">
        <v>20.399999999999999</v>
      </c>
      <c r="BA686">
        <v>3.1</v>
      </c>
      <c r="BB686" s="55">
        <v>0.47013888888888899</v>
      </c>
    </row>
    <row r="687" spans="2:54" x14ac:dyDescent="0.25">
      <c r="B687">
        <v>3.8</v>
      </c>
      <c r="C687">
        <v>81</v>
      </c>
      <c r="D687">
        <v>0.8</v>
      </c>
      <c r="E687">
        <v>2.7</v>
      </c>
      <c r="F687">
        <v>3.2</v>
      </c>
      <c r="G687">
        <v>4.7</v>
      </c>
      <c r="H687">
        <v>1026.9000000000001</v>
      </c>
      <c r="I687">
        <v>24980</v>
      </c>
      <c r="J687">
        <v>1</v>
      </c>
      <c r="K687">
        <v>0</v>
      </c>
      <c r="L687">
        <v>0</v>
      </c>
      <c r="M687">
        <v>0</v>
      </c>
      <c r="N687">
        <v>0.1</v>
      </c>
      <c r="O687">
        <v>162.69999999999999</v>
      </c>
      <c r="P687">
        <v>20.9</v>
      </c>
      <c r="Q687">
        <v>4.0999999999999996</v>
      </c>
      <c r="R687" s="54">
        <v>0.47083333333333299</v>
      </c>
      <c r="T687" s="93">
        <f t="shared" si="27"/>
        <v>20.9</v>
      </c>
      <c r="U687" s="96">
        <f t="shared" si="30"/>
        <v>14.099999999999998</v>
      </c>
      <c r="V687" s="92" t="str">
        <f t="shared" si="29"/>
        <v/>
      </c>
      <c r="W687" s="96">
        <f t="shared" si="28"/>
        <v>1</v>
      </c>
      <c r="X687" s="93"/>
      <c r="Z687" s="5"/>
      <c r="AA687"/>
      <c r="AC687" s="375"/>
      <c r="AD687" s="54">
        <v>0.47083333333341199</v>
      </c>
      <c r="AL687" s="5">
        <v>3.8</v>
      </c>
      <c r="AM687" s="5">
        <v>81</v>
      </c>
      <c r="AN687" s="5">
        <v>0.8</v>
      </c>
      <c r="AO687" s="5">
        <v>2.7</v>
      </c>
      <c r="AP687" s="5">
        <v>5</v>
      </c>
      <c r="AQ687" s="5">
        <v>6.1</v>
      </c>
      <c r="AR687" s="5">
        <v>1026.4000000000001</v>
      </c>
      <c r="AS687" s="5">
        <v>21550</v>
      </c>
      <c r="AT687" s="5">
        <v>1</v>
      </c>
      <c r="AU687" s="5">
        <v>0</v>
      </c>
      <c r="AV687" s="5">
        <v>0</v>
      </c>
      <c r="AW687" s="5">
        <v>0</v>
      </c>
      <c r="AX687">
        <v>0.1</v>
      </c>
      <c r="AY687">
        <v>162.69999999999999</v>
      </c>
      <c r="AZ687">
        <v>20.6</v>
      </c>
      <c r="BA687">
        <v>3.2</v>
      </c>
      <c r="BB687" s="55">
        <v>0.47083333333333299</v>
      </c>
    </row>
    <row r="688" spans="2:54" x14ac:dyDescent="0.25">
      <c r="B688">
        <v>3.8</v>
      </c>
      <c r="C688">
        <v>81</v>
      </c>
      <c r="D688">
        <v>0.8</v>
      </c>
      <c r="E688">
        <v>2</v>
      </c>
      <c r="F688">
        <v>3.2</v>
      </c>
      <c r="G688">
        <v>4</v>
      </c>
      <c r="H688">
        <v>1026.7</v>
      </c>
      <c r="I688">
        <v>25450</v>
      </c>
      <c r="J688">
        <v>1</v>
      </c>
      <c r="K688">
        <v>0</v>
      </c>
      <c r="L688">
        <v>0</v>
      </c>
      <c r="M688">
        <v>0</v>
      </c>
      <c r="N688">
        <v>0.1</v>
      </c>
      <c r="O688">
        <v>162.69999999999999</v>
      </c>
      <c r="P688">
        <v>21.1</v>
      </c>
      <c r="Q688">
        <v>4.0999999999999996</v>
      </c>
      <c r="R688" s="54">
        <v>0.47152777777777799</v>
      </c>
      <c r="T688" s="93">
        <f t="shared" si="27"/>
        <v>21.1</v>
      </c>
      <c r="U688" s="96">
        <f t="shared" si="30"/>
        <v>14.3</v>
      </c>
      <c r="V688" s="92" t="str">
        <f t="shared" si="29"/>
        <v/>
      </c>
      <c r="W688" s="96">
        <f t="shared" si="28"/>
        <v>1</v>
      </c>
      <c r="X688" s="93"/>
      <c r="Z688" s="5"/>
      <c r="AA688"/>
      <c r="AC688" s="375"/>
      <c r="AD688" s="54">
        <v>0.47152777777785698</v>
      </c>
      <c r="AL688" s="5">
        <v>3.8</v>
      </c>
      <c r="AM688" s="5">
        <v>81</v>
      </c>
      <c r="AN688" s="5">
        <v>0.8</v>
      </c>
      <c r="AO688" s="5">
        <v>2</v>
      </c>
      <c r="AP688" s="5">
        <v>6.8</v>
      </c>
      <c r="AQ688" s="5">
        <v>7.9</v>
      </c>
      <c r="AR688" s="5">
        <v>1026.3</v>
      </c>
      <c r="AS688" s="5">
        <v>21620</v>
      </c>
      <c r="AT688" s="5">
        <v>1</v>
      </c>
      <c r="AU688" s="5">
        <v>0</v>
      </c>
      <c r="AV688" s="5">
        <v>0</v>
      </c>
      <c r="AW688" s="5">
        <v>0</v>
      </c>
      <c r="AX688">
        <v>0.1</v>
      </c>
      <c r="AY688">
        <v>162.69999999999999</v>
      </c>
      <c r="AZ688">
        <v>20.8</v>
      </c>
      <c r="BA688">
        <v>3.2</v>
      </c>
      <c r="BB688" s="55">
        <v>0.47152777777777799</v>
      </c>
    </row>
    <row r="689" spans="2:54" x14ac:dyDescent="0.25">
      <c r="B689">
        <v>3.7</v>
      </c>
      <c r="C689">
        <v>80</v>
      </c>
      <c r="D689">
        <v>0.6</v>
      </c>
      <c r="E689">
        <v>2</v>
      </c>
      <c r="F689">
        <v>5</v>
      </c>
      <c r="G689">
        <v>5.4</v>
      </c>
      <c r="H689">
        <v>1026.9000000000001</v>
      </c>
      <c r="I689">
        <v>25820</v>
      </c>
      <c r="J689">
        <v>1</v>
      </c>
      <c r="K689">
        <v>0</v>
      </c>
      <c r="L689">
        <v>0</v>
      </c>
      <c r="M689">
        <v>0</v>
      </c>
      <c r="N689">
        <v>0.1</v>
      </c>
      <c r="O689">
        <v>162.69999999999999</v>
      </c>
      <c r="P689">
        <v>21.3</v>
      </c>
      <c r="Q689">
        <v>4.2</v>
      </c>
      <c r="R689" s="54">
        <v>0.47222222222222199</v>
      </c>
      <c r="T689" s="93">
        <f t="shared" si="27"/>
        <v>21.3</v>
      </c>
      <c r="U689" s="96">
        <f t="shared" si="30"/>
        <v>14.600000000000001</v>
      </c>
      <c r="V689" s="92" t="str">
        <f t="shared" si="29"/>
        <v/>
      </c>
      <c r="W689" s="96">
        <f t="shared" si="28"/>
        <v>1</v>
      </c>
      <c r="X689" s="93"/>
      <c r="Z689" s="5"/>
      <c r="AA689"/>
      <c r="AC689" s="375"/>
      <c r="AD689" s="54">
        <v>0.47222222222230198</v>
      </c>
      <c r="AL689" s="5">
        <v>3.7</v>
      </c>
      <c r="AM689" s="5">
        <v>80</v>
      </c>
      <c r="AN689" s="5">
        <v>0.6</v>
      </c>
      <c r="AO689" s="5">
        <v>2</v>
      </c>
      <c r="AP689" s="5">
        <v>6.5</v>
      </c>
      <c r="AQ689" s="5">
        <v>7.6</v>
      </c>
      <c r="AR689" s="5">
        <v>1026.4000000000001</v>
      </c>
      <c r="AS689" s="5">
        <v>21810</v>
      </c>
      <c r="AT689" s="5">
        <v>1</v>
      </c>
      <c r="AU689" s="5">
        <v>0</v>
      </c>
      <c r="AV689" s="5">
        <v>0</v>
      </c>
      <c r="AW689" s="5">
        <v>0</v>
      </c>
      <c r="AX689">
        <v>0.1</v>
      </c>
      <c r="AY689">
        <v>162.69999999999999</v>
      </c>
      <c r="AZ689">
        <v>20.9</v>
      </c>
      <c r="BA689">
        <v>3.2</v>
      </c>
      <c r="BB689" s="55">
        <v>0.47222222222222199</v>
      </c>
    </row>
    <row r="690" spans="2:54" x14ac:dyDescent="0.25">
      <c r="B690">
        <v>3.7</v>
      </c>
      <c r="C690">
        <v>80</v>
      </c>
      <c r="D690">
        <v>0.6</v>
      </c>
      <c r="E690">
        <v>2</v>
      </c>
      <c r="F690">
        <v>7.6</v>
      </c>
      <c r="G690">
        <v>8.3000000000000007</v>
      </c>
      <c r="H690">
        <v>1026.9000000000001</v>
      </c>
      <c r="I690">
        <v>25490</v>
      </c>
      <c r="J690">
        <v>1</v>
      </c>
      <c r="K690">
        <v>0</v>
      </c>
      <c r="L690">
        <v>0</v>
      </c>
      <c r="M690">
        <v>0</v>
      </c>
      <c r="N690">
        <v>0.1</v>
      </c>
      <c r="O690">
        <v>162.69999999999999</v>
      </c>
      <c r="P690">
        <v>21.5</v>
      </c>
      <c r="Q690">
        <v>4.2</v>
      </c>
      <c r="R690" s="54">
        <v>0.47291666666666698</v>
      </c>
      <c r="T690" s="93">
        <f t="shared" ref="T690:T753" si="31">MAX($P690,$Q690)</f>
        <v>21.5</v>
      </c>
      <c r="U690" s="96">
        <f t="shared" si="30"/>
        <v>14.8</v>
      </c>
      <c r="V690" s="92" t="str">
        <f t="shared" si="29"/>
        <v/>
      </c>
      <c r="W690" s="96">
        <f t="shared" ref="W690:W753" si="32">IF($T690&gt;$B690+1,1,"")</f>
        <v>1</v>
      </c>
      <c r="X690" s="93"/>
      <c r="Z690" s="5"/>
      <c r="AA690"/>
      <c r="AC690" s="375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>
        <v>3.7</v>
      </c>
      <c r="C691">
        <v>80</v>
      </c>
      <c r="D691">
        <v>0.6</v>
      </c>
      <c r="E691">
        <v>2</v>
      </c>
      <c r="F691">
        <v>6.5</v>
      </c>
      <c r="G691">
        <v>7.9</v>
      </c>
      <c r="H691">
        <v>1026.9000000000001</v>
      </c>
      <c r="I691">
        <v>26340</v>
      </c>
      <c r="J691">
        <v>1</v>
      </c>
      <c r="K691">
        <v>0</v>
      </c>
      <c r="L691">
        <v>0</v>
      </c>
      <c r="M691">
        <v>0</v>
      </c>
      <c r="N691">
        <v>0.1</v>
      </c>
      <c r="O691">
        <v>162.69999999999999</v>
      </c>
      <c r="P691">
        <v>21.7</v>
      </c>
      <c r="Q691">
        <v>4.2</v>
      </c>
      <c r="R691" s="54">
        <v>0.47361111111111098</v>
      </c>
      <c r="T691" s="93">
        <f t="shared" si="31"/>
        <v>21.7</v>
      </c>
      <c r="U691" s="96">
        <f t="shared" si="30"/>
        <v>15</v>
      </c>
      <c r="V691" s="92" t="str">
        <f t="shared" si="29"/>
        <v/>
      </c>
      <c r="W691" s="96">
        <f t="shared" si="32"/>
        <v>1</v>
      </c>
      <c r="X691" s="93"/>
      <c r="Z691" s="5"/>
      <c r="AA691"/>
      <c r="AC691" s="375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>
        <v>3.7</v>
      </c>
      <c r="C692">
        <v>80</v>
      </c>
      <c r="D692">
        <v>0.6</v>
      </c>
      <c r="E692">
        <v>2</v>
      </c>
      <c r="F692">
        <v>4.3</v>
      </c>
      <c r="G692">
        <v>4.3</v>
      </c>
      <c r="H692">
        <v>1026.8</v>
      </c>
      <c r="I692">
        <v>26690</v>
      </c>
      <c r="J692">
        <v>1</v>
      </c>
      <c r="K692">
        <v>0</v>
      </c>
      <c r="L692">
        <v>0</v>
      </c>
      <c r="M692">
        <v>0</v>
      </c>
      <c r="N692">
        <v>0.1</v>
      </c>
      <c r="O692">
        <v>162.69999999999999</v>
      </c>
      <c r="P692">
        <v>21.7</v>
      </c>
      <c r="Q692">
        <v>4.2</v>
      </c>
      <c r="R692" s="54">
        <v>0.47430555555555598</v>
      </c>
      <c r="T692" s="93">
        <f t="shared" si="31"/>
        <v>21.7</v>
      </c>
      <c r="U692" s="96">
        <f t="shared" si="30"/>
        <v>15</v>
      </c>
      <c r="V692" s="92" t="str">
        <f t="shared" si="29"/>
        <v/>
      </c>
      <c r="W692" s="96">
        <f t="shared" si="32"/>
        <v>1</v>
      </c>
      <c r="X692" s="93"/>
      <c r="Z692" s="5"/>
      <c r="AA692"/>
      <c r="AC692" s="375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>
        <v>3.7</v>
      </c>
      <c r="C693">
        <v>80</v>
      </c>
      <c r="D693">
        <v>0.6</v>
      </c>
      <c r="E693">
        <v>2</v>
      </c>
      <c r="F693">
        <v>5.4</v>
      </c>
      <c r="G693">
        <v>6.8</v>
      </c>
      <c r="H693">
        <v>1026.7</v>
      </c>
      <c r="I693">
        <v>27050</v>
      </c>
      <c r="J693">
        <v>1</v>
      </c>
      <c r="K693">
        <v>0</v>
      </c>
      <c r="L693">
        <v>0</v>
      </c>
      <c r="M693">
        <v>0</v>
      </c>
      <c r="N693">
        <v>0.1</v>
      </c>
      <c r="O693">
        <v>162.69999999999999</v>
      </c>
      <c r="P693">
        <v>21.7</v>
      </c>
      <c r="Q693">
        <v>4.3</v>
      </c>
      <c r="R693" s="54">
        <v>0.47499999999999998</v>
      </c>
      <c r="T693" s="93">
        <f t="shared" si="31"/>
        <v>21.7</v>
      </c>
      <c r="U693" s="96">
        <f t="shared" si="30"/>
        <v>15</v>
      </c>
      <c r="V693" s="92" t="str">
        <f t="shared" si="29"/>
        <v/>
      </c>
      <c r="W693" s="96">
        <f t="shared" si="32"/>
        <v>1</v>
      </c>
      <c r="X693" s="93"/>
      <c r="Z693" s="5"/>
      <c r="AA693"/>
      <c r="AC693" s="375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>
        <v>3.7</v>
      </c>
      <c r="C694">
        <v>80</v>
      </c>
      <c r="D694">
        <v>0.6</v>
      </c>
      <c r="E694">
        <v>2</v>
      </c>
      <c r="F694">
        <v>6.5</v>
      </c>
      <c r="G694">
        <v>7.6</v>
      </c>
      <c r="H694">
        <v>1026.9000000000001</v>
      </c>
      <c r="I694">
        <v>27510</v>
      </c>
      <c r="J694">
        <v>2</v>
      </c>
      <c r="K694">
        <v>0</v>
      </c>
      <c r="L694">
        <v>0</v>
      </c>
      <c r="M694">
        <v>0</v>
      </c>
      <c r="N694">
        <v>0.1</v>
      </c>
      <c r="O694">
        <v>162.69999999999999</v>
      </c>
      <c r="P694">
        <v>21.7</v>
      </c>
      <c r="Q694">
        <v>4.3</v>
      </c>
      <c r="R694" s="54">
        <v>0.47569444444444398</v>
      </c>
      <c r="T694" s="93">
        <f t="shared" si="31"/>
        <v>21.7</v>
      </c>
      <c r="U694" s="96">
        <f t="shared" si="30"/>
        <v>15</v>
      </c>
      <c r="V694" s="92" t="str">
        <f t="shared" si="29"/>
        <v/>
      </c>
      <c r="W694" s="96">
        <f t="shared" si="32"/>
        <v>1</v>
      </c>
      <c r="X694" s="93"/>
      <c r="Z694" s="5"/>
      <c r="AA694"/>
      <c r="AC694" s="375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>
        <v>3.7</v>
      </c>
      <c r="C695">
        <v>80</v>
      </c>
      <c r="D695">
        <v>0.6</v>
      </c>
      <c r="E695">
        <v>2</v>
      </c>
      <c r="F695">
        <v>3.2</v>
      </c>
      <c r="G695">
        <v>4</v>
      </c>
      <c r="H695">
        <v>1027</v>
      </c>
      <c r="I695">
        <v>27890</v>
      </c>
      <c r="J695">
        <v>2</v>
      </c>
      <c r="K695">
        <v>0</v>
      </c>
      <c r="L695">
        <v>0</v>
      </c>
      <c r="M695">
        <v>0</v>
      </c>
      <c r="N695">
        <v>0.1</v>
      </c>
      <c r="O695">
        <v>162.69999999999999</v>
      </c>
      <c r="P695">
        <v>21.7</v>
      </c>
      <c r="Q695">
        <v>4.3</v>
      </c>
      <c r="R695" s="54">
        <v>0.47638888888888897</v>
      </c>
      <c r="T695" s="93">
        <f t="shared" si="31"/>
        <v>21.7</v>
      </c>
      <c r="U695" s="96">
        <f t="shared" si="30"/>
        <v>15</v>
      </c>
      <c r="V695" s="92" t="str">
        <f t="shared" si="29"/>
        <v/>
      </c>
      <c r="W695" s="96">
        <f t="shared" si="32"/>
        <v>1</v>
      </c>
      <c r="X695" s="93"/>
      <c r="Z695" s="5"/>
      <c r="AA695"/>
      <c r="AC695" s="375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>
        <v>3.7</v>
      </c>
      <c r="C696">
        <v>80</v>
      </c>
      <c r="D696">
        <v>0.6</v>
      </c>
      <c r="E696">
        <v>2</v>
      </c>
      <c r="F696">
        <v>5.4</v>
      </c>
      <c r="G696">
        <v>6.8</v>
      </c>
      <c r="H696">
        <v>1026.9000000000001</v>
      </c>
      <c r="I696">
        <v>28330</v>
      </c>
      <c r="J696">
        <v>2</v>
      </c>
      <c r="K696">
        <v>0</v>
      </c>
      <c r="L696">
        <v>0</v>
      </c>
      <c r="M696">
        <v>0</v>
      </c>
      <c r="N696">
        <v>0.1</v>
      </c>
      <c r="O696">
        <v>162.69999999999999</v>
      </c>
      <c r="P696">
        <v>21.7</v>
      </c>
      <c r="Q696">
        <v>4.3</v>
      </c>
      <c r="R696" s="54">
        <v>0.47708333333333303</v>
      </c>
      <c r="T696" s="93">
        <f t="shared" si="31"/>
        <v>21.7</v>
      </c>
      <c r="U696" s="96">
        <f t="shared" si="30"/>
        <v>15</v>
      </c>
      <c r="V696" s="92" t="str">
        <f t="shared" si="29"/>
        <v/>
      </c>
      <c r="W696" s="96">
        <f t="shared" si="32"/>
        <v>1</v>
      </c>
      <c r="X696" s="93"/>
      <c r="Z696" s="5"/>
      <c r="AA696"/>
      <c r="AC696" s="375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>
        <v>3.7</v>
      </c>
      <c r="C697">
        <v>80</v>
      </c>
      <c r="D697">
        <v>0.6</v>
      </c>
      <c r="E697">
        <v>2</v>
      </c>
      <c r="F697">
        <v>5</v>
      </c>
      <c r="G697">
        <v>6.5</v>
      </c>
      <c r="H697">
        <v>1026.7</v>
      </c>
      <c r="I697">
        <v>28720</v>
      </c>
      <c r="J697">
        <v>2</v>
      </c>
      <c r="K697">
        <v>0</v>
      </c>
      <c r="L697">
        <v>0</v>
      </c>
      <c r="M697">
        <v>0</v>
      </c>
      <c r="N697">
        <v>0.1</v>
      </c>
      <c r="O697">
        <v>162.69999999999999</v>
      </c>
      <c r="P697">
        <v>21.7</v>
      </c>
      <c r="Q697">
        <v>4.4000000000000004</v>
      </c>
      <c r="R697" s="54">
        <v>0.47777777777777802</v>
      </c>
      <c r="T697" s="93">
        <f t="shared" si="31"/>
        <v>21.7</v>
      </c>
      <c r="U697" s="96">
        <f t="shared" si="30"/>
        <v>15</v>
      </c>
      <c r="V697" s="92" t="str">
        <f t="shared" si="29"/>
        <v/>
      </c>
      <c r="W697" s="96">
        <f t="shared" si="32"/>
        <v>1</v>
      </c>
      <c r="X697" s="93"/>
      <c r="Z697" s="5"/>
      <c r="AA697"/>
      <c r="AC697" s="375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>
        <v>3.7</v>
      </c>
      <c r="C698">
        <v>80</v>
      </c>
      <c r="D698">
        <v>0.6</v>
      </c>
      <c r="E698">
        <v>2</v>
      </c>
      <c r="F698">
        <v>2.2000000000000002</v>
      </c>
      <c r="G698">
        <v>6.5</v>
      </c>
      <c r="H698">
        <v>1027</v>
      </c>
      <c r="I698">
        <v>29080</v>
      </c>
      <c r="J698">
        <v>2</v>
      </c>
      <c r="K698">
        <v>0</v>
      </c>
      <c r="L698">
        <v>0</v>
      </c>
      <c r="M698">
        <v>0</v>
      </c>
      <c r="N698">
        <v>0.1</v>
      </c>
      <c r="O698">
        <v>162.69999999999999</v>
      </c>
      <c r="P698">
        <v>21.8</v>
      </c>
      <c r="Q698">
        <v>4.4000000000000004</v>
      </c>
      <c r="R698" s="54">
        <v>0.47847222222222202</v>
      </c>
      <c r="T698" s="93">
        <f t="shared" si="31"/>
        <v>21.8</v>
      </c>
      <c r="U698" s="96">
        <f t="shared" si="30"/>
        <v>15.100000000000001</v>
      </c>
      <c r="V698" s="92" t="str">
        <f t="shared" si="29"/>
        <v/>
      </c>
      <c r="W698" s="96">
        <f t="shared" si="32"/>
        <v>1</v>
      </c>
      <c r="X698" s="93"/>
      <c r="Z698" s="5"/>
      <c r="AA698"/>
      <c r="AC698" s="375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>
        <v>3.7</v>
      </c>
      <c r="C699">
        <v>80</v>
      </c>
      <c r="D699">
        <v>0.6</v>
      </c>
      <c r="E699">
        <v>2</v>
      </c>
      <c r="F699">
        <v>4.3</v>
      </c>
      <c r="G699">
        <v>5.8</v>
      </c>
      <c r="H699">
        <v>1027.0999999999999</v>
      </c>
      <c r="I699">
        <v>29520</v>
      </c>
      <c r="J699">
        <v>2</v>
      </c>
      <c r="K699">
        <v>0</v>
      </c>
      <c r="L699">
        <v>0</v>
      </c>
      <c r="M699">
        <v>0</v>
      </c>
      <c r="N699">
        <v>0.1</v>
      </c>
      <c r="O699">
        <v>162.69999999999999</v>
      </c>
      <c r="P699">
        <v>21.9</v>
      </c>
      <c r="Q699">
        <v>4.4000000000000004</v>
      </c>
      <c r="R699" s="54">
        <v>0.47916666666666702</v>
      </c>
      <c r="T699" s="93">
        <f t="shared" si="31"/>
        <v>21.9</v>
      </c>
      <c r="U699" s="96">
        <f t="shared" si="30"/>
        <v>15.2</v>
      </c>
      <c r="V699" s="92" t="str">
        <f t="shared" si="29"/>
        <v/>
      </c>
      <c r="W699" s="96">
        <f t="shared" si="32"/>
        <v>1</v>
      </c>
      <c r="X699" s="93"/>
      <c r="Z699" s="5"/>
      <c r="AA699"/>
      <c r="AC699" s="375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>
        <v>3.7</v>
      </c>
      <c r="C700">
        <v>80</v>
      </c>
      <c r="D700">
        <v>0.6</v>
      </c>
      <c r="E700">
        <v>2</v>
      </c>
      <c r="F700">
        <v>2.9</v>
      </c>
      <c r="G700">
        <v>3.2</v>
      </c>
      <c r="H700">
        <v>1026.9000000000001</v>
      </c>
      <c r="I700">
        <v>29710</v>
      </c>
      <c r="J700">
        <v>2</v>
      </c>
      <c r="K700">
        <v>0</v>
      </c>
      <c r="L700">
        <v>0</v>
      </c>
      <c r="M700">
        <v>0</v>
      </c>
      <c r="N700">
        <v>0.1</v>
      </c>
      <c r="O700">
        <v>162.69999999999999</v>
      </c>
      <c r="P700">
        <v>22.1</v>
      </c>
      <c r="Q700">
        <v>4.5</v>
      </c>
      <c r="R700" s="54">
        <v>0.47986111111111102</v>
      </c>
      <c r="T700" s="93">
        <f t="shared" si="31"/>
        <v>22.1</v>
      </c>
      <c r="U700" s="96">
        <f t="shared" si="30"/>
        <v>15.400000000000002</v>
      </c>
      <c r="V700" s="92" t="str">
        <f t="shared" si="29"/>
        <v/>
      </c>
      <c r="W700" s="96">
        <f t="shared" si="32"/>
        <v>1</v>
      </c>
      <c r="X700" s="93"/>
      <c r="Z700" s="5"/>
      <c r="AA700"/>
      <c r="AC700" s="375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>
        <v>3.7</v>
      </c>
      <c r="C701">
        <v>80</v>
      </c>
      <c r="D701">
        <v>0.6</v>
      </c>
      <c r="E701">
        <v>2</v>
      </c>
      <c r="F701">
        <v>7.9</v>
      </c>
      <c r="G701">
        <v>7.9</v>
      </c>
      <c r="H701">
        <v>1026.9000000000001</v>
      </c>
      <c r="I701">
        <v>30230</v>
      </c>
      <c r="J701">
        <v>2</v>
      </c>
      <c r="K701">
        <v>0</v>
      </c>
      <c r="L701">
        <v>0</v>
      </c>
      <c r="M701">
        <v>0</v>
      </c>
      <c r="N701">
        <v>0.1</v>
      </c>
      <c r="O701">
        <v>162.69999999999999</v>
      </c>
      <c r="P701">
        <v>22.3</v>
      </c>
      <c r="Q701">
        <v>4.5</v>
      </c>
      <c r="R701" s="54">
        <v>0.48055555555555601</v>
      </c>
      <c r="T701" s="93">
        <f t="shared" si="31"/>
        <v>22.3</v>
      </c>
      <c r="U701" s="96">
        <f t="shared" si="30"/>
        <v>15.600000000000001</v>
      </c>
      <c r="V701" s="92" t="str">
        <f t="shared" si="29"/>
        <v/>
      </c>
      <c r="W701" s="96">
        <f t="shared" si="32"/>
        <v>1</v>
      </c>
      <c r="X701" s="93"/>
      <c r="Z701" s="5"/>
      <c r="AA701"/>
      <c r="AC701" s="375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>
        <v>3.7</v>
      </c>
      <c r="C702">
        <v>80</v>
      </c>
      <c r="D702">
        <v>0.6</v>
      </c>
      <c r="E702">
        <v>2</v>
      </c>
      <c r="F702">
        <v>5.8</v>
      </c>
      <c r="G702">
        <v>6.5</v>
      </c>
      <c r="H702">
        <v>1027.0999999999999</v>
      </c>
      <c r="I702">
        <v>30530</v>
      </c>
      <c r="J702">
        <v>2</v>
      </c>
      <c r="K702">
        <v>0</v>
      </c>
      <c r="L702">
        <v>0</v>
      </c>
      <c r="M702">
        <v>0</v>
      </c>
      <c r="N702">
        <v>0.1</v>
      </c>
      <c r="O702">
        <v>162.69999999999999</v>
      </c>
      <c r="P702">
        <v>22.6</v>
      </c>
      <c r="Q702">
        <v>4.5</v>
      </c>
      <c r="R702" s="54">
        <v>0.48125000000000001</v>
      </c>
      <c r="T702" s="93">
        <f t="shared" si="31"/>
        <v>22.6</v>
      </c>
      <c r="U702" s="96">
        <f t="shared" si="30"/>
        <v>15.900000000000002</v>
      </c>
      <c r="V702" s="92" t="str">
        <f t="shared" si="29"/>
        <v/>
      </c>
      <c r="W702" s="96">
        <f t="shared" si="32"/>
        <v>1</v>
      </c>
      <c r="X702" s="93"/>
      <c r="Z702" s="5"/>
      <c r="AA702"/>
      <c r="AC702" s="375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>
        <v>3.7</v>
      </c>
      <c r="C703">
        <v>80</v>
      </c>
      <c r="D703">
        <v>0.6</v>
      </c>
      <c r="E703">
        <v>2</v>
      </c>
      <c r="F703">
        <v>2.5</v>
      </c>
      <c r="G703">
        <v>3.2</v>
      </c>
      <c r="H703">
        <v>1026.7</v>
      </c>
      <c r="I703">
        <v>30870</v>
      </c>
      <c r="J703">
        <v>2</v>
      </c>
      <c r="K703">
        <v>0</v>
      </c>
      <c r="L703">
        <v>0</v>
      </c>
      <c r="M703">
        <v>0</v>
      </c>
      <c r="N703">
        <v>0.1</v>
      </c>
      <c r="O703">
        <v>162.69999999999999</v>
      </c>
      <c r="P703">
        <v>22.9</v>
      </c>
      <c r="Q703">
        <v>4.5</v>
      </c>
      <c r="R703" s="54">
        <v>0.48194444444444401</v>
      </c>
      <c r="T703" s="93">
        <f t="shared" si="31"/>
        <v>22.9</v>
      </c>
      <c r="U703" s="96">
        <f t="shared" si="30"/>
        <v>16.2</v>
      </c>
      <c r="V703" s="92" t="str">
        <f t="shared" si="29"/>
        <v/>
      </c>
      <c r="W703" s="96">
        <f t="shared" si="32"/>
        <v>1</v>
      </c>
      <c r="X703" s="93"/>
      <c r="Z703" s="5"/>
      <c r="AA703"/>
      <c r="AC703" s="375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>
        <v>3.7</v>
      </c>
      <c r="C704">
        <v>80</v>
      </c>
      <c r="D704">
        <v>0.6</v>
      </c>
      <c r="E704">
        <v>2</v>
      </c>
      <c r="F704">
        <v>2.5</v>
      </c>
      <c r="G704">
        <v>3.6</v>
      </c>
      <c r="H704">
        <v>1027.3</v>
      </c>
      <c r="I704">
        <v>31260</v>
      </c>
      <c r="J704">
        <v>2</v>
      </c>
      <c r="K704">
        <v>0</v>
      </c>
      <c r="L704">
        <v>0</v>
      </c>
      <c r="M704">
        <v>0</v>
      </c>
      <c r="N704">
        <v>0.1</v>
      </c>
      <c r="O704">
        <v>162.69999999999999</v>
      </c>
      <c r="P704">
        <v>23.1</v>
      </c>
      <c r="Q704">
        <v>4.5</v>
      </c>
      <c r="R704" s="54">
        <v>0.48263888888888901</v>
      </c>
      <c r="T704" s="93">
        <f t="shared" si="31"/>
        <v>23.1</v>
      </c>
      <c r="U704" s="96">
        <f t="shared" si="30"/>
        <v>16.400000000000002</v>
      </c>
      <c r="V704" s="92" t="str">
        <f t="shared" si="29"/>
        <v/>
      </c>
      <c r="W704" s="96">
        <f t="shared" si="32"/>
        <v>1</v>
      </c>
      <c r="X704" s="93"/>
      <c r="Z704" s="5"/>
      <c r="AA704"/>
      <c r="AC704" s="375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>
        <v>3.7</v>
      </c>
      <c r="C705">
        <v>80</v>
      </c>
      <c r="D705">
        <v>0.6</v>
      </c>
      <c r="E705">
        <v>2</v>
      </c>
      <c r="F705">
        <v>2.5</v>
      </c>
      <c r="G705">
        <v>4.3</v>
      </c>
      <c r="H705">
        <v>1026.9000000000001</v>
      </c>
      <c r="I705">
        <v>31540</v>
      </c>
      <c r="J705">
        <v>2</v>
      </c>
      <c r="K705">
        <v>0</v>
      </c>
      <c r="L705">
        <v>0</v>
      </c>
      <c r="M705">
        <v>0</v>
      </c>
      <c r="N705">
        <v>0.1</v>
      </c>
      <c r="O705">
        <v>162.69999999999999</v>
      </c>
      <c r="P705">
        <v>23.3</v>
      </c>
      <c r="Q705">
        <v>4.5</v>
      </c>
      <c r="R705" s="54">
        <v>0.483333333333333</v>
      </c>
      <c r="T705" s="93">
        <f t="shared" si="31"/>
        <v>23.3</v>
      </c>
      <c r="U705" s="96">
        <f t="shared" si="30"/>
        <v>16.600000000000001</v>
      </c>
      <c r="V705" s="92" t="str">
        <f t="shared" si="29"/>
        <v/>
      </c>
      <c r="W705" s="96">
        <f t="shared" si="32"/>
        <v>1</v>
      </c>
      <c r="X705" s="93"/>
      <c r="Z705" s="5"/>
      <c r="AA705"/>
      <c r="AC705" s="375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>
        <v>3.7</v>
      </c>
      <c r="C706">
        <v>80</v>
      </c>
      <c r="D706">
        <v>0.6</v>
      </c>
      <c r="E706">
        <v>2</v>
      </c>
      <c r="F706">
        <v>5.4</v>
      </c>
      <c r="G706">
        <v>5.4</v>
      </c>
      <c r="H706">
        <v>1026.9000000000001</v>
      </c>
      <c r="I706">
        <v>31860</v>
      </c>
      <c r="J706">
        <v>2</v>
      </c>
      <c r="K706">
        <v>0</v>
      </c>
      <c r="L706">
        <v>0</v>
      </c>
      <c r="M706">
        <v>0</v>
      </c>
      <c r="N706">
        <v>0.1</v>
      </c>
      <c r="O706">
        <v>162.69999999999999</v>
      </c>
      <c r="P706">
        <v>23.5</v>
      </c>
      <c r="Q706">
        <v>4.7</v>
      </c>
      <c r="R706" s="54">
        <v>0.484027777777778</v>
      </c>
      <c r="T706" s="93">
        <f t="shared" si="31"/>
        <v>23.5</v>
      </c>
      <c r="U706" s="96">
        <f t="shared" si="30"/>
        <v>16.8</v>
      </c>
      <c r="V706" s="92" t="str">
        <f t="shared" si="29"/>
        <v/>
      </c>
      <c r="W706" s="96">
        <f t="shared" si="32"/>
        <v>1</v>
      </c>
      <c r="X706" s="93"/>
      <c r="Z706" s="5"/>
      <c r="AA706"/>
      <c r="AC706" s="375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>
        <v>3.7</v>
      </c>
      <c r="C707">
        <v>80</v>
      </c>
      <c r="D707">
        <v>0.6</v>
      </c>
      <c r="E707">
        <v>2</v>
      </c>
      <c r="F707">
        <v>5</v>
      </c>
      <c r="G707">
        <v>5.8</v>
      </c>
      <c r="H707">
        <v>1026.9000000000001</v>
      </c>
      <c r="I707">
        <v>32240</v>
      </c>
      <c r="J707">
        <v>2</v>
      </c>
      <c r="K707">
        <v>0</v>
      </c>
      <c r="L707">
        <v>0</v>
      </c>
      <c r="M707">
        <v>0</v>
      </c>
      <c r="N707">
        <v>0.1</v>
      </c>
      <c r="O707">
        <v>162.69999999999999</v>
      </c>
      <c r="P707">
        <v>23.8</v>
      </c>
      <c r="Q707">
        <v>4.7</v>
      </c>
      <c r="R707" s="54">
        <v>0.484722222222222</v>
      </c>
      <c r="T707" s="93">
        <f t="shared" si="31"/>
        <v>23.8</v>
      </c>
      <c r="U707" s="96">
        <f t="shared" si="30"/>
        <v>17.100000000000001</v>
      </c>
      <c r="V707" s="92" t="str">
        <f t="shared" si="29"/>
        <v/>
      </c>
      <c r="W707" s="96">
        <f t="shared" si="32"/>
        <v>1</v>
      </c>
      <c r="X707" s="93"/>
      <c r="Z707" s="5"/>
      <c r="AA707"/>
      <c r="AC707" s="375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>
        <v>3.7</v>
      </c>
      <c r="C708">
        <v>80</v>
      </c>
      <c r="D708">
        <v>0.6</v>
      </c>
      <c r="E708">
        <v>2</v>
      </c>
      <c r="F708">
        <v>4.7</v>
      </c>
      <c r="G708">
        <v>6.5</v>
      </c>
      <c r="H708">
        <v>1026.9000000000001</v>
      </c>
      <c r="I708">
        <v>32760</v>
      </c>
      <c r="J708">
        <v>2</v>
      </c>
      <c r="K708">
        <v>0</v>
      </c>
      <c r="L708">
        <v>0</v>
      </c>
      <c r="M708">
        <v>0</v>
      </c>
      <c r="N708">
        <v>0.1</v>
      </c>
      <c r="O708">
        <v>162.69999999999999</v>
      </c>
      <c r="P708">
        <v>24.1</v>
      </c>
      <c r="Q708">
        <v>4.7</v>
      </c>
      <c r="R708" s="54">
        <v>0.485416666666667</v>
      </c>
      <c r="T708" s="93">
        <f t="shared" si="31"/>
        <v>24.1</v>
      </c>
      <c r="U708" s="96">
        <f t="shared" si="30"/>
        <v>17.400000000000002</v>
      </c>
      <c r="V708" s="92" t="str">
        <f t="shared" si="29"/>
        <v/>
      </c>
      <c r="W708" s="96">
        <f t="shared" si="32"/>
        <v>1</v>
      </c>
      <c r="X708" s="93"/>
      <c r="Z708" s="5"/>
      <c r="AA708"/>
      <c r="AC708" s="375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>
        <v>3.7</v>
      </c>
      <c r="C709">
        <v>80</v>
      </c>
      <c r="D709">
        <v>0.6</v>
      </c>
      <c r="E709">
        <v>2</v>
      </c>
      <c r="F709">
        <v>5</v>
      </c>
      <c r="G709">
        <v>5.4</v>
      </c>
      <c r="H709">
        <v>1027</v>
      </c>
      <c r="I709">
        <v>33020</v>
      </c>
      <c r="J709">
        <v>2</v>
      </c>
      <c r="K709">
        <v>0</v>
      </c>
      <c r="L709">
        <v>0</v>
      </c>
      <c r="M709">
        <v>0</v>
      </c>
      <c r="N709">
        <v>0.1</v>
      </c>
      <c r="O709">
        <v>162.69999999999999</v>
      </c>
      <c r="P709">
        <v>24.2</v>
      </c>
      <c r="Q709">
        <v>4.7</v>
      </c>
      <c r="R709" s="54">
        <v>0.48611111111111099</v>
      </c>
      <c r="T709" s="93">
        <f t="shared" si="31"/>
        <v>24.2</v>
      </c>
      <c r="U709" s="96">
        <f t="shared" si="30"/>
        <v>17.5</v>
      </c>
      <c r="V709" s="92" t="str">
        <f t="shared" si="29"/>
        <v/>
      </c>
      <c r="W709" s="96">
        <f t="shared" si="32"/>
        <v>1</v>
      </c>
      <c r="X709" s="93"/>
      <c r="Z709" s="5"/>
      <c r="AA709"/>
      <c r="AC709" s="375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>
        <v>3.7</v>
      </c>
      <c r="C710">
        <v>80</v>
      </c>
      <c r="D710">
        <v>0.6</v>
      </c>
      <c r="E710">
        <v>2</v>
      </c>
      <c r="F710">
        <v>3.6</v>
      </c>
      <c r="G710">
        <v>4.7</v>
      </c>
      <c r="H710">
        <v>1027.0999999999999</v>
      </c>
      <c r="I710">
        <v>33450</v>
      </c>
      <c r="J710">
        <v>2</v>
      </c>
      <c r="K710">
        <v>0</v>
      </c>
      <c r="L710">
        <v>0</v>
      </c>
      <c r="M710">
        <v>0</v>
      </c>
      <c r="N710">
        <v>0.1</v>
      </c>
      <c r="O710">
        <v>162.69999999999999</v>
      </c>
      <c r="P710">
        <v>24.3</v>
      </c>
      <c r="Q710">
        <v>4.7</v>
      </c>
      <c r="R710" s="54">
        <v>0.48680555555555599</v>
      </c>
      <c r="T710" s="93">
        <f t="shared" si="31"/>
        <v>24.3</v>
      </c>
      <c r="U710" s="96">
        <f t="shared" si="30"/>
        <v>17.600000000000001</v>
      </c>
      <c r="V710" s="92" t="str">
        <f t="shared" si="29"/>
        <v/>
      </c>
      <c r="W710" s="96">
        <f t="shared" si="32"/>
        <v>1</v>
      </c>
      <c r="X710" s="93"/>
      <c r="Z710" s="5"/>
      <c r="AA710"/>
      <c r="AC710" s="375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>
        <v>3.7</v>
      </c>
      <c r="C711">
        <v>80</v>
      </c>
      <c r="D711">
        <v>0.6</v>
      </c>
      <c r="E711">
        <v>2</v>
      </c>
      <c r="F711">
        <v>3.6</v>
      </c>
      <c r="G711">
        <v>5</v>
      </c>
      <c r="H711">
        <v>1027.0999999999999</v>
      </c>
      <c r="I711">
        <v>33990</v>
      </c>
      <c r="J711">
        <v>2</v>
      </c>
      <c r="K711">
        <v>0</v>
      </c>
      <c r="L711">
        <v>0</v>
      </c>
      <c r="M711">
        <v>0</v>
      </c>
      <c r="N711">
        <v>0.1</v>
      </c>
      <c r="O711">
        <v>162.69999999999999</v>
      </c>
      <c r="P711">
        <v>24.4</v>
      </c>
      <c r="Q711">
        <v>4.7</v>
      </c>
      <c r="R711" s="54">
        <v>0.48749999999999999</v>
      </c>
      <c r="T711" s="93">
        <f t="shared" si="31"/>
        <v>24.4</v>
      </c>
      <c r="U711" s="96">
        <f t="shared" si="30"/>
        <v>17.7</v>
      </c>
      <c r="V711" s="92" t="str">
        <f t="shared" si="29"/>
        <v/>
      </c>
      <c r="W711" s="96">
        <f t="shared" si="32"/>
        <v>1</v>
      </c>
      <c r="X711" s="93"/>
      <c r="Z711" s="5"/>
      <c r="AA711"/>
      <c r="AC711" s="375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>
        <v>3.7</v>
      </c>
      <c r="C712">
        <v>80</v>
      </c>
      <c r="D712">
        <v>0.6</v>
      </c>
      <c r="E712">
        <v>2</v>
      </c>
      <c r="F712">
        <v>1.8</v>
      </c>
      <c r="G712">
        <v>2.5</v>
      </c>
      <c r="H712">
        <v>1027</v>
      </c>
      <c r="I712">
        <v>34050</v>
      </c>
      <c r="J712">
        <v>2</v>
      </c>
      <c r="K712">
        <v>0</v>
      </c>
      <c r="L712">
        <v>0</v>
      </c>
      <c r="M712">
        <v>0</v>
      </c>
      <c r="N712">
        <v>0.1</v>
      </c>
      <c r="O712">
        <v>162.69999999999999</v>
      </c>
      <c r="P712">
        <v>24.5</v>
      </c>
      <c r="Q712">
        <v>4.7</v>
      </c>
      <c r="R712" s="54">
        <v>0.48819444444444399</v>
      </c>
      <c r="T712" s="93">
        <f t="shared" si="31"/>
        <v>24.5</v>
      </c>
      <c r="U712" s="96">
        <f t="shared" si="30"/>
        <v>17.8</v>
      </c>
      <c r="V712" s="92" t="str">
        <f t="shared" si="29"/>
        <v/>
      </c>
      <c r="W712" s="96">
        <f t="shared" si="32"/>
        <v>1</v>
      </c>
      <c r="X712" s="93"/>
      <c r="Z712" s="5"/>
      <c r="AA712"/>
      <c r="AC712" s="375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>
        <v>3.7</v>
      </c>
      <c r="C713">
        <v>80</v>
      </c>
      <c r="D713">
        <v>0.6</v>
      </c>
      <c r="E713">
        <v>2</v>
      </c>
      <c r="F713">
        <v>5.4</v>
      </c>
      <c r="G713">
        <v>6.8</v>
      </c>
      <c r="H713">
        <v>1026.8</v>
      </c>
      <c r="I713">
        <v>34500</v>
      </c>
      <c r="J713">
        <v>2</v>
      </c>
      <c r="K713">
        <v>0</v>
      </c>
      <c r="L713">
        <v>0</v>
      </c>
      <c r="M713">
        <v>0</v>
      </c>
      <c r="N713">
        <v>0.1</v>
      </c>
      <c r="O713">
        <v>162.69999999999999</v>
      </c>
      <c r="P713">
        <v>24.6</v>
      </c>
      <c r="Q713">
        <v>4.7</v>
      </c>
      <c r="R713" s="54">
        <v>0.48888888888888898</v>
      </c>
      <c r="T713" s="93">
        <f t="shared" si="31"/>
        <v>24.6</v>
      </c>
      <c r="U713" s="96">
        <f t="shared" si="30"/>
        <v>17.900000000000002</v>
      </c>
      <c r="V713" s="92" t="str">
        <f t="shared" si="29"/>
        <v/>
      </c>
      <c r="W713" s="96">
        <f t="shared" si="32"/>
        <v>1</v>
      </c>
      <c r="X713" s="93"/>
      <c r="Z713" s="5"/>
      <c r="AA713"/>
      <c r="AC713" s="375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>
        <v>3.7</v>
      </c>
      <c r="C714">
        <v>80</v>
      </c>
      <c r="D714">
        <v>0.6</v>
      </c>
      <c r="E714">
        <v>2</v>
      </c>
      <c r="F714">
        <v>6.8</v>
      </c>
      <c r="G714">
        <v>8.3000000000000007</v>
      </c>
      <c r="H714">
        <v>1027</v>
      </c>
      <c r="I714">
        <v>34890</v>
      </c>
      <c r="J714">
        <v>2</v>
      </c>
      <c r="K714">
        <v>0</v>
      </c>
      <c r="L714">
        <v>0</v>
      </c>
      <c r="M714">
        <v>0</v>
      </c>
      <c r="N714">
        <v>0.1</v>
      </c>
      <c r="O714">
        <v>162.69999999999999</v>
      </c>
      <c r="P714">
        <v>24.7</v>
      </c>
      <c r="Q714">
        <v>4.7</v>
      </c>
      <c r="R714" s="54">
        <v>0.48958333333333298</v>
      </c>
      <c r="T714" s="93">
        <f t="shared" si="31"/>
        <v>24.7</v>
      </c>
      <c r="U714" s="96">
        <f t="shared" si="30"/>
        <v>18</v>
      </c>
      <c r="V714" s="92" t="str">
        <f t="shared" si="29"/>
        <v/>
      </c>
      <c r="W714" s="96">
        <f t="shared" si="32"/>
        <v>1</v>
      </c>
      <c r="X714" s="93"/>
      <c r="Z714" s="5"/>
      <c r="AA714"/>
      <c r="AC714" s="375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>
        <v>3.7</v>
      </c>
      <c r="C715">
        <v>80</v>
      </c>
      <c r="D715">
        <v>0.6</v>
      </c>
      <c r="E715">
        <v>2</v>
      </c>
      <c r="F715">
        <v>2.2000000000000002</v>
      </c>
      <c r="G715">
        <v>4.3</v>
      </c>
      <c r="H715">
        <v>1027</v>
      </c>
      <c r="I715">
        <v>35220</v>
      </c>
      <c r="J715">
        <v>2</v>
      </c>
      <c r="K715">
        <v>0</v>
      </c>
      <c r="L715">
        <v>0</v>
      </c>
      <c r="M715">
        <v>0</v>
      </c>
      <c r="N715">
        <v>0.1</v>
      </c>
      <c r="O715">
        <v>162.69999999999999</v>
      </c>
      <c r="P715">
        <v>24.7</v>
      </c>
      <c r="Q715">
        <v>4.7</v>
      </c>
      <c r="R715" s="54">
        <v>0.49027777777777798</v>
      </c>
      <c r="T715" s="93">
        <f t="shared" si="31"/>
        <v>24.7</v>
      </c>
      <c r="U715" s="96">
        <f t="shared" si="30"/>
        <v>18</v>
      </c>
      <c r="V715" s="92" t="str">
        <f t="shared" ref="V715:V778" si="33">IF($K715&gt;0,1,"")</f>
        <v/>
      </c>
      <c r="W715" s="96">
        <f t="shared" si="32"/>
        <v>1</v>
      </c>
      <c r="X715" s="93"/>
      <c r="Z715" s="5"/>
      <c r="AA715"/>
      <c r="AC715" s="375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>
        <v>3.7</v>
      </c>
      <c r="C716">
        <v>80</v>
      </c>
      <c r="D716">
        <v>0.6</v>
      </c>
      <c r="E716">
        <v>2</v>
      </c>
      <c r="F716">
        <v>4.3</v>
      </c>
      <c r="G716">
        <v>5</v>
      </c>
      <c r="H716">
        <v>1026.9000000000001</v>
      </c>
      <c r="I716">
        <v>35480</v>
      </c>
      <c r="J716">
        <v>2</v>
      </c>
      <c r="K716">
        <v>0</v>
      </c>
      <c r="L716">
        <v>0</v>
      </c>
      <c r="M716">
        <v>0</v>
      </c>
      <c r="N716">
        <v>0.1</v>
      </c>
      <c r="O716">
        <v>162.69999999999999</v>
      </c>
      <c r="P716">
        <v>24.8</v>
      </c>
      <c r="Q716">
        <v>4.7</v>
      </c>
      <c r="R716" s="54">
        <v>0.49097222222222198</v>
      </c>
      <c r="T716" s="93">
        <f t="shared" si="31"/>
        <v>24.8</v>
      </c>
      <c r="U716" s="96">
        <f t="shared" si="30"/>
        <v>18.100000000000001</v>
      </c>
      <c r="V716" s="92" t="str">
        <f t="shared" si="33"/>
        <v/>
      </c>
      <c r="W716" s="96">
        <f t="shared" si="32"/>
        <v>1</v>
      </c>
      <c r="X716" s="93"/>
      <c r="Z716" s="5"/>
      <c r="AA716"/>
      <c r="AC716" s="375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>
        <v>3.7</v>
      </c>
      <c r="C717">
        <v>80</v>
      </c>
      <c r="D717">
        <v>0.6</v>
      </c>
      <c r="E717">
        <v>2</v>
      </c>
      <c r="F717">
        <v>4</v>
      </c>
      <c r="G717">
        <v>4.3</v>
      </c>
      <c r="H717">
        <v>1026.9000000000001</v>
      </c>
      <c r="I717">
        <v>35750</v>
      </c>
      <c r="J717">
        <v>2</v>
      </c>
      <c r="K717">
        <v>0</v>
      </c>
      <c r="L717">
        <v>0</v>
      </c>
      <c r="M717">
        <v>0</v>
      </c>
      <c r="N717">
        <v>0.1</v>
      </c>
      <c r="O717">
        <v>162.69999999999999</v>
      </c>
      <c r="P717">
        <v>24.8</v>
      </c>
      <c r="Q717">
        <v>4.7</v>
      </c>
      <c r="R717" s="54">
        <v>0.49166666666666697</v>
      </c>
      <c r="T717" s="93">
        <f t="shared" si="31"/>
        <v>24.8</v>
      </c>
      <c r="U717" s="96">
        <f t="shared" si="30"/>
        <v>18.100000000000001</v>
      </c>
      <c r="V717" s="92" t="str">
        <f t="shared" si="33"/>
        <v/>
      </c>
      <c r="W717" s="96">
        <f t="shared" si="32"/>
        <v>1</v>
      </c>
      <c r="X717" s="93"/>
      <c r="Z717" s="5"/>
      <c r="AA717"/>
      <c r="AC717" s="375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>
        <v>3.7</v>
      </c>
      <c r="C718">
        <v>80</v>
      </c>
      <c r="D718">
        <v>0.6</v>
      </c>
      <c r="E718">
        <v>2</v>
      </c>
      <c r="F718">
        <v>5.8</v>
      </c>
      <c r="G718">
        <v>6.1</v>
      </c>
      <c r="H718">
        <v>1026.9000000000001</v>
      </c>
      <c r="I718">
        <v>36040</v>
      </c>
      <c r="J718">
        <v>2</v>
      </c>
      <c r="K718">
        <v>0</v>
      </c>
      <c r="L718">
        <v>0</v>
      </c>
      <c r="M718">
        <v>0</v>
      </c>
      <c r="N718">
        <v>0.1</v>
      </c>
      <c r="O718">
        <v>162.69999999999999</v>
      </c>
      <c r="P718">
        <v>25</v>
      </c>
      <c r="Q718">
        <v>4.7</v>
      </c>
      <c r="R718" s="54">
        <v>0.49236111111111103</v>
      </c>
      <c r="T718" s="93">
        <f t="shared" si="31"/>
        <v>25</v>
      </c>
      <c r="U718" s="96">
        <f t="shared" si="30"/>
        <v>18.3</v>
      </c>
      <c r="V718" s="92" t="str">
        <f t="shared" si="33"/>
        <v/>
      </c>
      <c r="W718" s="96">
        <f t="shared" si="32"/>
        <v>1</v>
      </c>
      <c r="X718" s="93"/>
      <c r="Z718" s="5"/>
      <c r="AA718"/>
      <c r="AC718" s="375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>
        <v>3.7</v>
      </c>
      <c r="C719">
        <v>80</v>
      </c>
      <c r="D719">
        <v>0.6</v>
      </c>
      <c r="E719">
        <v>2</v>
      </c>
      <c r="F719">
        <v>4.3</v>
      </c>
      <c r="G719">
        <v>5.8</v>
      </c>
      <c r="H719">
        <v>1026.8</v>
      </c>
      <c r="I719">
        <v>36430</v>
      </c>
      <c r="J719">
        <v>2</v>
      </c>
      <c r="K719">
        <v>0</v>
      </c>
      <c r="L719">
        <v>0</v>
      </c>
      <c r="M719">
        <v>0</v>
      </c>
      <c r="N719">
        <v>0.1</v>
      </c>
      <c r="O719">
        <v>162.69999999999999</v>
      </c>
      <c r="P719">
        <v>25.1</v>
      </c>
      <c r="Q719">
        <v>4.7</v>
      </c>
      <c r="R719" s="54">
        <v>0.49305555555555602</v>
      </c>
      <c r="T719" s="93">
        <f t="shared" si="31"/>
        <v>25.1</v>
      </c>
      <c r="U719" s="96">
        <f t="shared" si="30"/>
        <v>18.400000000000002</v>
      </c>
      <c r="V719" s="92" t="str">
        <f t="shared" si="33"/>
        <v/>
      </c>
      <c r="W719" s="96">
        <f t="shared" si="32"/>
        <v>1</v>
      </c>
      <c r="X719" s="93"/>
      <c r="Z719" s="5"/>
      <c r="AA719"/>
      <c r="AC719" s="375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>
        <v>3.7</v>
      </c>
      <c r="C720">
        <v>80</v>
      </c>
      <c r="D720">
        <v>0.6</v>
      </c>
      <c r="E720">
        <v>2</v>
      </c>
      <c r="F720">
        <v>3.2</v>
      </c>
      <c r="G720">
        <v>4</v>
      </c>
      <c r="H720">
        <v>1026.8</v>
      </c>
      <c r="I720">
        <v>36640</v>
      </c>
      <c r="J720">
        <v>2</v>
      </c>
      <c r="K720">
        <v>0</v>
      </c>
      <c r="L720">
        <v>0</v>
      </c>
      <c r="M720">
        <v>0</v>
      </c>
      <c r="N720">
        <v>0.1</v>
      </c>
      <c r="O720">
        <v>162.69999999999999</v>
      </c>
      <c r="P720">
        <v>25.3</v>
      </c>
      <c r="Q720">
        <v>4.7</v>
      </c>
      <c r="R720" s="54">
        <v>0.49375000000000002</v>
      </c>
      <c r="T720" s="93">
        <f t="shared" si="31"/>
        <v>25.3</v>
      </c>
      <c r="U720" s="96">
        <f t="shared" ref="U720:U783" si="34">(T720-B720)-3</f>
        <v>18.600000000000001</v>
      </c>
      <c r="V720" s="92" t="str">
        <f t="shared" si="33"/>
        <v/>
      </c>
      <c r="W720" s="96">
        <f t="shared" si="32"/>
        <v>1</v>
      </c>
      <c r="X720" s="93"/>
      <c r="Z720" s="5"/>
      <c r="AA720"/>
      <c r="AC720" s="375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>
        <v>3.7</v>
      </c>
      <c r="C721">
        <v>80</v>
      </c>
      <c r="D721">
        <v>0.6</v>
      </c>
      <c r="E721">
        <v>2</v>
      </c>
      <c r="F721">
        <v>4</v>
      </c>
      <c r="G721">
        <v>4</v>
      </c>
      <c r="H721">
        <v>1027</v>
      </c>
      <c r="I721">
        <v>37010</v>
      </c>
      <c r="J721">
        <v>2</v>
      </c>
      <c r="K721">
        <v>0</v>
      </c>
      <c r="L721">
        <v>0</v>
      </c>
      <c r="M721">
        <v>0</v>
      </c>
      <c r="N721">
        <v>0.1</v>
      </c>
      <c r="O721">
        <v>162.69999999999999</v>
      </c>
      <c r="P721">
        <v>25.5</v>
      </c>
      <c r="Q721">
        <v>4.7</v>
      </c>
      <c r="R721" s="54">
        <v>0.49444444444444402</v>
      </c>
      <c r="T721" s="93">
        <f t="shared" si="31"/>
        <v>25.5</v>
      </c>
      <c r="U721" s="96">
        <f t="shared" si="34"/>
        <v>18.8</v>
      </c>
      <c r="V721" s="92" t="str">
        <f t="shared" si="33"/>
        <v/>
      </c>
      <c r="W721" s="96">
        <f t="shared" si="32"/>
        <v>1</v>
      </c>
      <c r="X721" s="93"/>
      <c r="Z721" s="5"/>
      <c r="AA721"/>
      <c r="AC721" s="375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>
        <v>3.7</v>
      </c>
      <c r="C722">
        <v>80</v>
      </c>
      <c r="D722">
        <v>0.6</v>
      </c>
      <c r="E722">
        <v>2</v>
      </c>
      <c r="F722">
        <v>3.2</v>
      </c>
      <c r="G722">
        <v>5.4</v>
      </c>
      <c r="H722">
        <v>1027.0999999999999</v>
      </c>
      <c r="I722">
        <v>37400</v>
      </c>
      <c r="J722">
        <v>2</v>
      </c>
      <c r="K722">
        <v>0</v>
      </c>
      <c r="L722">
        <v>0</v>
      </c>
      <c r="M722">
        <v>0</v>
      </c>
      <c r="N722">
        <v>0.1</v>
      </c>
      <c r="O722">
        <v>162.69999999999999</v>
      </c>
      <c r="P722">
        <v>25.7</v>
      </c>
      <c r="Q722">
        <v>4.7</v>
      </c>
      <c r="R722" s="54">
        <v>0.49513888888888902</v>
      </c>
      <c r="T722" s="93">
        <f t="shared" si="31"/>
        <v>25.7</v>
      </c>
      <c r="U722" s="96">
        <f t="shared" si="34"/>
        <v>19</v>
      </c>
      <c r="V722" s="92" t="str">
        <f t="shared" si="33"/>
        <v/>
      </c>
      <c r="W722" s="96">
        <f t="shared" si="32"/>
        <v>1</v>
      </c>
      <c r="X722" s="93"/>
      <c r="Z722" s="5"/>
      <c r="AA722"/>
      <c r="AC722" s="375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>
        <v>3.7</v>
      </c>
      <c r="C723">
        <v>80</v>
      </c>
      <c r="D723">
        <v>0.6</v>
      </c>
      <c r="E723">
        <v>2</v>
      </c>
      <c r="F723">
        <v>3.6</v>
      </c>
      <c r="G723">
        <v>4.3</v>
      </c>
      <c r="H723">
        <v>1027</v>
      </c>
      <c r="I723">
        <v>37760</v>
      </c>
      <c r="J723">
        <v>2</v>
      </c>
      <c r="K723">
        <v>0</v>
      </c>
      <c r="L723">
        <v>0</v>
      </c>
      <c r="M723">
        <v>0</v>
      </c>
      <c r="N723">
        <v>0.1</v>
      </c>
      <c r="O723">
        <v>162.69999999999999</v>
      </c>
      <c r="P723">
        <v>25.9</v>
      </c>
      <c r="Q723">
        <v>4.7</v>
      </c>
      <c r="R723" s="54">
        <v>0.49583333333333302</v>
      </c>
      <c r="T723" s="93">
        <f t="shared" si="31"/>
        <v>25.9</v>
      </c>
      <c r="U723" s="96">
        <f t="shared" si="34"/>
        <v>19.2</v>
      </c>
      <c r="V723" s="92" t="str">
        <f t="shared" si="33"/>
        <v/>
      </c>
      <c r="W723" s="96">
        <f t="shared" si="32"/>
        <v>1</v>
      </c>
      <c r="X723" s="93"/>
      <c r="Z723" s="5"/>
      <c r="AA723"/>
      <c r="AC723" s="375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>
        <v>3.7</v>
      </c>
      <c r="C724">
        <v>80</v>
      </c>
      <c r="D724">
        <v>0.6</v>
      </c>
      <c r="E724">
        <v>2</v>
      </c>
      <c r="F724">
        <v>0</v>
      </c>
      <c r="G724">
        <v>3.6</v>
      </c>
      <c r="H724">
        <v>1026.9000000000001</v>
      </c>
      <c r="I724">
        <v>38020</v>
      </c>
      <c r="J724">
        <v>2</v>
      </c>
      <c r="K724">
        <v>0</v>
      </c>
      <c r="L724">
        <v>0</v>
      </c>
      <c r="M724">
        <v>0</v>
      </c>
      <c r="N724">
        <v>0.1</v>
      </c>
      <c r="O724">
        <v>162.69999999999999</v>
      </c>
      <c r="P724">
        <v>26</v>
      </c>
      <c r="Q724">
        <v>5.5</v>
      </c>
      <c r="R724" s="54">
        <v>0.49652777777777801</v>
      </c>
      <c r="T724" s="93">
        <f t="shared" si="31"/>
        <v>26</v>
      </c>
      <c r="U724" s="96">
        <f t="shared" si="34"/>
        <v>19.3</v>
      </c>
      <c r="V724" s="92" t="str">
        <f t="shared" si="33"/>
        <v/>
      </c>
      <c r="W724" s="96">
        <f t="shared" si="32"/>
        <v>1</v>
      </c>
      <c r="X724" s="93"/>
      <c r="Z724" s="5"/>
      <c r="AA724"/>
      <c r="AC724" s="375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>
        <v>3.7</v>
      </c>
      <c r="C725">
        <v>80</v>
      </c>
      <c r="D725">
        <v>0.6</v>
      </c>
      <c r="E725">
        <v>2</v>
      </c>
      <c r="F725">
        <v>5.4</v>
      </c>
      <c r="G725">
        <v>5.4</v>
      </c>
      <c r="H725">
        <v>1027</v>
      </c>
      <c r="I725">
        <v>38350</v>
      </c>
      <c r="J725">
        <v>2</v>
      </c>
      <c r="K725">
        <v>0</v>
      </c>
      <c r="L725">
        <v>0</v>
      </c>
      <c r="M725">
        <v>0</v>
      </c>
      <c r="N725">
        <v>0.1</v>
      </c>
      <c r="O725">
        <v>162.69999999999999</v>
      </c>
      <c r="P725">
        <v>26.2</v>
      </c>
      <c r="Q725">
        <v>5.5</v>
      </c>
      <c r="R725" s="54">
        <v>0.49722222222222201</v>
      </c>
      <c r="T725" s="93">
        <f t="shared" si="31"/>
        <v>26.2</v>
      </c>
      <c r="U725" s="96">
        <f t="shared" si="34"/>
        <v>19.5</v>
      </c>
      <c r="V725" s="92" t="str">
        <f t="shared" si="33"/>
        <v/>
      </c>
      <c r="W725" s="96">
        <f t="shared" si="32"/>
        <v>1</v>
      </c>
      <c r="X725" s="93"/>
      <c r="Z725" s="5"/>
      <c r="AA725"/>
      <c r="AC725" s="375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>
        <v>3.7</v>
      </c>
      <c r="C726">
        <v>80</v>
      </c>
      <c r="D726">
        <v>0.6</v>
      </c>
      <c r="E726">
        <v>2</v>
      </c>
      <c r="F726">
        <v>5</v>
      </c>
      <c r="G726">
        <v>6.1</v>
      </c>
      <c r="H726">
        <v>1026.9000000000001</v>
      </c>
      <c r="I726">
        <v>38560</v>
      </c>
      <c r="J726">
        <v>2</v>
      </c>
      <c r="K726">
        <v>0</v>
      </c>
      <c r="L726">
        <v>0</v>
      </c>
      <c r="M726">
        <v>0</v>
      </c>
      <c r="N726">
        <v>0.1</v>
      </c>
      <c r="O726">
        <v>162.69999999999999</v>
      </c>
      <c r="P726">
        <v>26.3</v>
      </c>
      <c r="Q726">
        <v>5.6</v>
      </c>
      <c r="R726" s="54">
        <v>0.49791666666666701</v>
      </c>
      <c r="T726" s="93">
        <f t="shared" si="31"/>
        <v>26.3</v>
      </c>
      <c r="U726" s="96">
        <f t="shared" si="34"/>
        <v>19.600000000000001</v>
      </c>
      <c r="V726" s="92" t="str">
        <f t="shared" si="33"/>
        <v/>
      </c>
      <c r="W726" s="96">
        <f t="shared" si="32"/>
        <v>1</v>
      </c>
      <c r="X726" s="93"/>
      <c r="Z726" s="5"/>
      <c r="AA726"/>
      <c r="AC726" s="375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>
        <v>3.7</v>
      </c>
      <c r="C727">
        <v>80</v>
      </c>
      <c r="D727">
        <v>0.6</v>
      </c>
      <c r="E727">
        <v>2</v>
      </c>
      <c r="F727">
        <v>2.9</v>
      </c>
      <c r="G727">
        <v>5</v>
      </c>
      <c r="H727">
        <v>1027.2</v>
      </c>
      <c r="I727">
        <v>38970</v>
      </c>
      <c r="J727">
        <v>2</v>
      </c>
      <c r="K727">
        <v>0</v>
      </c>
      <c r="L727">
        <v>0</v>
      </c>
      <c r="M727">
        <v>0</v>
      </c>
      <c r="N727">
        <v>0.1</v>
      </c>
      <c r="O727">
        <v>162.69999999999999</v>
      </c>
      <c r="P727">
        <v>26.4</v>
      </c>
      <c r="Q727">
        <v>5.6</v>
      </c>
      <c r="R727" s="54">
        <v>0.49861111111111101</v>
      </c>
      <c r="T727" s="93">
        <f t="shared" si="31"/>
        <v>26.4</v>
      </c>
      <c r="U727" s="96">
        <f t="shared" si="34"/>
        <v>19.7</v>
      </c>
      <c r="V727" s="92" t="str">
        <f t="shared" si="33"/>
        <v/>
      </c>
      <c r="W727" s="96">
        <f t="shared" si="32"/>
        <v>1</v>
      </c>
      <c r="X727" s="93"/>
      <c r="Z727" s="5"/>
      <c r="AA727"/>
      <c r="AC727" s="375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>
        <v>3.7</v>
      </c>
      <c r="C728">
        <v>80</v>
      </c>
      <c r="D728">
        <v>0.6</v>
      </c>
      <c r="E728">
        <v>2</v>
      </c>
      <c r="F728">
        <v>4.3</v>
      </c>
      <c r="G728">
        <v>4.7</v>
      </c>
      <c r="H728">
        <v>1027</v>
      </c>
      <c r="I728">
        <v>39200</v>
      </c>
      <c r="J728">
        <v>2</v>
      </c>
      <c r="K728">
        <v>0</v>
      </c>
      <c r="L728">
        <v>0</v>
      </c>
      <c r="M728">
        <v>0</v>
      </c>
      <c r="N728">
        <v>0.1</v>
      </c>
      <c r="O728">
        <v>162.69999999999999</v>
      </c>
      <c r="P728">
        <v>26.4</v>
      </c>
      <c r="Q728">
        <v>5.6</v>
      </c>
      <c r="R728" s="54">
        <v>0.499305555555556</v>
      </c>
      <c r="T728" s="93">
        <f t="shared" si="31"/>
        <v>26.4</v>
      </c>
      <c r="U728" s="96">
        <f t="shared" si="34"/>
        <v>19.7</v>
      </c>
      <c r="V728" s="92" t="str">
        <f t="shared" si="33"/>
        <v/>
      </c>
      <c r="W728" s="96">
        <f t="shared" si="32"/>
        <v>1</v>
      </c>
      <c r="X728" s="93"/>
      <c r="Z728" s="5"/>
      <c r="AA728"/>
      <c r="AC728" s="375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>
        <v>3.7</v>
      </c>
      <c r="C729">
        <v>80</v>
      </c>
      <c r="D729">
        <v>0.6</v>
      </c>
      <c r="E729">
        <v>2</v>
      </c>
      <c r="F729">
        <v>2.9</v>
      </c>
      <c r="G729">
        <v>3.6</v>
      </c>
      <c r="H729">
        <v>1027.0999999999999</v>
      </c>
      <c r="I729">
        <v>39350</v>
      </c>
      <c r="J729">
        <v>2</v>
      </c>
      <c r="K729">
        <v>0</v>
      </c>
      <c r="L729">
        <v>0</v>
      </c>
      <c r="M729">
        <v>0</v>
      </c>
      <c r="N729">
        <v>0.1</v>
      </c>
      <c r="O729">
        <v>162.69999999999999</v>
      </c>
      <c r="P729">
        <v>26.5</v>
      </c>
      <c r="Q729">
        <v>5.6</v>
      </c>
      <c r="R729" s="54">
        <v>0.5</v>
      </c>
      <c r="T729" s="93">
        <f t="shared" si="31"/>
        <v>26.5</v>
      </c>
      <c r="U729" s="96">
        <f t="shared" si="34"/>
        <v>19.8</v>
      </c>
      <c r="V729" s="92" t="str">
        <f t="shared" si="33"/>
        <v/>
      </c>
      <c r="W729" s="96">
        <f t="shared" si="32"/>
        <v>1</v>
      </c>
      <c r="X729" s="93"/>
      <c r="Z729" s="5"/>
      <c r="AA729"/>
      <c r="AC729" s="375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>
        <v>3.7</v>
      </c>
      <c r="C730">
        <v>80</v>
      </c>
      <c r="D730">
        <v>0.6</v>
      </c>
      <c r="E730">
        <v>2</v>
      </c>
      <c r="F730">
        <v>2.5</v>
      </c>
      <c r="G730">
        <v>3.2</v>
      </c>
      <c r="H730">
        <v>1027.0999999999999</v>
      </c>
      <c r="I730">
        <v>39680</v>
      </c>
      <c r="J730">
        <v>2</v>
      </c>
      <c r="K730">
        <v>0</v>
      </c>
      <c r="L730">
        <v>0</v>
      </c>
      <c r="M730">
        <v>0</v>
      </c>
      <c r="N730">
        <v>0.1</v>
      </c>
      <c r="O730">
        <v>162.69999999999999</v>
      </c>
      <c r="P730">
        <v>26.6</v>
      </c>
      <c r="Q730">
        <v>5.6</v>
      </c>
      <c r="R730" s="54">
        <v>0.500694444444444</v>
      </c>
      <c r="T730" s="93">
        <f t="shared" si="31"/>
        <v>26.6</v>
      </c>
      <c r="U730" s="96">
        <f t="shared" si="34"/>
        <v>19.900000000000002</v>
      </c>
      <c r="V730" s="92" t="str">
        <f t="shared" si="33"/>
        <v/>
      </c>
      <c r="W730" s="96">
        <f t="shared" si="32"/>
        <v>1</v>
      </c>
      <c r="X730" s="93"/>
      <c r="Z730" s="5"/>
      <c r="AA730"/>
      <c r="AC730" s="375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>
        <v>3.7</v>
      </c>
      <c r="C731">
        <v>80</v>
      </c>
      <c r="D731">
        <v>0.6</v>
      </c>
      <c r="E731">
        <v>2</v>
      </c>
      <c r="F731">
        <v>6.1</v>
      </c>
      <c r="G731">
        <v>6.1</v>
      </c>
      <c r="H731">
        <v>1027.0999999999999</v>
      </c>
      <c r="I731">
        <v>39840</v>
      </c>
      <c r="J731">
        <v>2</v>
      </c>
      <c r="K731">
        <v>0</v>
      </c>
      <c r="L731">
        <v>0</v>
      </c>
      <c r="M731">
        <v>0</v>
      </c>
      <c r="N731">
        <v>0.1</v>
      </c>
      <c r="O731">
        <v>162.69999999999999</v>
      </c>
      <c r="P731">
        <v>26.8</v>
      </c>
      <c r="Q731">
        <v>5.6</v>
      </c>
      <c r="R731" s="54">
        <v>0.50138888888888899</v>
      </c>
      <c r="T731" s="93">
        <f t="shared" si="31"/>
        <v>26.8</v>
      </c>
      <c r="U731" s="96">
        <f t="shared" si="34"/>
        <v>20.100000000000001</v>
      </c>
      <c r="V731" s="92" t="str">
        <f t="shared" si="33"/>
        <v/>
      </c>
      <c r="W731" s="96">
        <f t="shared" si="32"/>
        <v>1</v>
      </c>
      <c r="X731" s="93"/>
      <c r="Z731" s="5"/>
      <c r="AA731"/>
      <c r="AC731" s="375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>
        <v>3.7</v>
      </c>
      <c r="C732">
        <v>80</v>
      </c>
      <c r="D732">
        <v>0.6</v>
      </c>
      <c r="E732">
        <v>2</v>
      </c>
      <c r="F732">
        <v>1.8</v>
      </c>
      <c r="G732">
        <v>4</v>
      </c>
      <c r="H732">
        <v>1027.0999999999999</v>
      </c>
      <c r="I732">
        <v>40110</v>
      </c>
      <c r="J732">
        <v>2</v>
      </c>
      <c r="K732">
        <v>0</v>
      </c>
      <c r="L732">
        <v>0</v>
      </c>
      <c r="M732">
        <v>0</v>
      </c>
      <c r="N732">
        <v>0.1</v>
      </c>
      <c r="O732">
        <v>162.69999999999999</v>
      </c>
      <c r="P732">
        <v>27.1</v>
      </c>
      <c r="Q732">
        <v>5.6</v>
      </c>
      <c r="R732" s="54">
        <v>0.50208333333333299</v>
      </c>
      <c r="T732" s="93">
        <f t="shared" si="31"/>
        <v>27.1</v>
      </c>
      <c r="U732" s="96">
        <f t="shared" si="34"/>
        <v>20.400000000000002</v>
      </c>
      <c r="V732" s="92" t="str">
        <f t="shared" si="33"/>
        <v/>
      </c>
      <c r="W732" s="96">
        <f t="shared" si="32"/>
        <v>1</v>
      </c>
      <c r="X732" s="93"/>
      <c r="Z732" s="5"/>
      <c r="AA732"/>
      <c r="AC732" s="375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>
        <v>3.7</v>
      </c>
      <c r="C733">
        <v>80</v>
      </c>
      <c r="D733">
        <v>0.6</v>
      </c>
      <c r="E733">
        <v>2</v>
      </c>
      <c r="F733">
        <v>5.8</v>
      </c>
      <c r="G733">
        <v>5.8</v>
      </c>
      <c r="H733">
        <v>1027.0999999999999</v>
      </c>
      <c r="I733">
        <v>40410</v>
      </c>
      <c r="J733">
        <v>2</v>
      </c>
      <c r="K733">
        <v>0</v>
      </c>
      <c r="L733">
        <v>0</v>
      </c>
      <c r="M733">
        <v>0</v>
      </c>
      <c r="N733">
        <v>0.1</v>
      </c>
      <c r="O733">
        <v>162.69999999999999</v>
      </c>
      <c r="P733">
        <v>27.3</v>
      </c>
      <c r="Q733">
        <v>5.6</v>
      </c>
      <c r="R733" s="54">
        <v>0.50277777777777799</v>
      </c>
      <c r="T733" s="93">
        <f t="shared" si="31"/>
        <v>27.3</v>
      </c>
      <c r="U733" s="96">
        <f t="shared" si="34"/>
        <v>20.6</v>
      </c>
      <c r="V733" s="92" t="str">
        <f t="shared" si="33"/>
        <v/>
      </c>
      <c r="W733" s="96">
        <f t="shared" si="32"/>
        <v>1</v>
      </c>
      <c r="X733" s="93"/>
      <c r="Z733" s="5"/>
      <c r="AA733"/>
      <c r="AC733" s="375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>
        <v>3.7</v>
      </c>
      <c r="C734">
        <v>80</v>
      </c>
      <c r="D734">
        <v>0.6</v>
      </c>
      <c r="E734">
        <v>2</v>
      </c>
      <c r="F734">
        <v>6.8</v>
      </c>
      <c r="G734">
        <v>7.6</v>
      </c>
      <c r="H734">
        <v>1026.9000000000001</v>
      </c>
      <c r="I734">
        <v>40750</v>
      </c>
      <c r="J734">
        <v>2</v>
      </c>
      <c r="K734">
        <v>0</v>
      </c>
      <c r="L734">
        <v>0</v>
      </c>
      <c r="M734">
        <v>0</v>
      </c>
      <c r="N734">
        <v>0.1</v>
      </c>
      <c r="O734">
        <v>162.69999999999999</v>
      </c>
      <c r="P734">
        <v>27.3</v>
      </c>
      <c r="Q734">
        <v>5.6</v>
      </c>
      <c r="R734" s="54">
        <v>0.50347222222222199</v>
      </c>
      <c r="T734" s="93">
        <f t="shared" si="31"/>
        <v>27.3</v>
      </c>
      <c r="U734" s="96">
        <f t="shared" si="34"/>
        <v>20.6</v>
      </c>
      <c r="V734" s="92" t="str">
        <f t="shared" si="33"/>
        <v/>
      </c>
      <c r="W734" s="96">
        <f t="shared" si="32"/>
        <v>1</v>
      </c>
      <c r="X734" s="93"/>
      <c r="Z734" s="5"/>
      <c r="AA734"/>
      <c r="AC734" s="375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>
        <v>3.7</v>
      </c>
      <c r="C735">
        <v>80</v>
      </c>
      <c r="D735">
        <v>0.6</v>
      </c>
      <c r="E735">
        <v>2</v>
      </c>
      <c r="F735">
        <v>1.8</v>
      </c>
      <c r="G735">
        <v>1.8</v>
      </c>
      <c r="H735">
        <v>1027.0999999999999</v>
      </c>
      <c r="I735">
        <v>40860</v>
      </c>
      <c r="J735">
        <v>2</v>
      </c>
      <c r="K735">
        <v>0</v>
      </c>
      <c r="L735">
        <v>0</v>
      </c>
      <c r="M735">
        <v>0</v>
      </c>
      <c r="N735">
        <v>0.1</v>
      </c>
      <c r="O735">
        <v>162.69999999999999</v>
      </c>
      <c r="P735">
        <v>27.5</v>
      </c>
      <c r="Q735">
        <v>5.6</v>
      </c>
      <c r="R735" s="54">
        <v>0.50416666666666698</v>
      </c>
      <c r="T735" s="93">
        <f t="shared" si="31"/>
        <v>27.5</v>
      </c>
      <c r="U735" s="96">
        <f t="shared" si="34"/>
        <v>20.8</v>
      </c>
      <c r="V735" s="92" t="str">
        <f t="shared" si="33"/>
        <v/>
      </c>
      <c r="W735" s="96">
        <f t="shared" si="32"/>
        <v>1</v>
      </c>
      <c r="X735" s="93"/>
      <c r="Z735" s="5"/>
      <c r="AA735"/>
      <c r="AC735" s="375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>
        <v>3.7</v>
      </c>
      <c r="C736">
        <v>80</v>
      </c>
      <c r="D736">
        <v>0.6</v>
      </c>
      <c r="E736">
        <v>2</v>
      </c>
      <c r="F736">
        <v>6.8</v>
      </c>
      <c r="G736">
        <v>6.8</v>
      </c>
      <c r="H736">
        <v>1026.9000000000001</v>
      </c>
      <c r="I736">
        <v>41390</v>
      </c>
      <c r="J736">
        <v>3</v>
      </c>
      <c r="K736">
        <v>0</v>
      </c>
      <c r="L736">
        <v>0</v>
      </c>
      <c r="M736">
        <v>0</v>
      </c>
      <c r="N736">
        <v>0.1</v>
      </c>
      <c r="O736">
        <v>162.69999999999999</v>
      </c>
      <c r="P736">
        <v>27.6</v>
      </c>
      <c r="Q736">
        <v>5.6</v>
      </c>
      <c r="R736" s="54">
        <v>0.50486111111111098</v>
      </c>
      <c r="T736" s="93">
        <f t="shared" si="31"/>
        <v>27.6</v>
      </c>
      <c r="U736" s="96">
        <f t="shared" si="34"/>
        <v>20.900000000000002</v>
      </c>
      <c r="V736" s="92" t="str">
        <f t="shared" si="33"/>
        <v/>
      </c>
      <c r="W736" s="96">
        <f t="shared" si="32"/>
        <v>1</v>
      </c>
      <c r="X736" s="93"/>
      <c r="Z736" s="5"/>
      <c r="AA736"/>
      <c r="AC736" s="375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>
        <v>3.7</v>
      </c>
      <c r="C737">
        <v>80</v>
      </c>
      <c r="D737">
        <v>0.6</v>
      </c>
      <c r="E737">
        <v>2</v>
      </c>
      <c r="F737">
        <v>4.7</v>
      </c>
      <c r="G737">
        <v>5.8</v>
      </c>
      <c r="H737">
        <v>1027</v>
      </c>
      <c r="I737">
        <v>42010</v>
      </c>
      <c r="J737">
        <v>3</v>
      </c>
      <c r="K737">
        <v>0</v>
      </c>
      <c r="L737">
        <v>0</v>
      </c>
      <c r="M737">
        <v>0</v>
      </c>
      <c r="N737">
        <v>0.1</v>
      </c>
      <c r="O737">
        <v>162.69999999999999</v>
      </c>
      <c r="P737">
        <v>27.6</v>
      </c>
      <c r="Q737">
        <v>5.6</v>
      </c>
      <c r="R737" s="54">
        <v>0.50555555555555598</v>
      </c>
      <c r="T737" s="93">
        <f t="shared" si="31"/>
        <v>27.6</v>
      </c>
      <c r="U737" s="96">
        <f t="shared" si="34"/>
        <v>20.900000000000002</v>
      </c>
      <c r="V737" s="92" t="str">
        <f t="shared" si="33"/>
        <v/>
      </c>
      <c r="W737" s="96">
        <f t="shared" si="32"/>
        <v>1</v>
      </c>
      <c r="X737" s="93"/>
      <c r="Z737" s="5"/>
      <c r="AA737"/>
      <c r="AC737" s="375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>
        <v>3.7</v>
      </c>
      <c r="C738">
        <v>80</v>
      </c>
      <c r="D738">
        <v>0.6</v>
      </c>
      <c r="E738">
        <v>2</v>
      </c>
      <c r="F738">
        <v>5.8</v>
      </c>
      <c r="G738">
        <v>6.5</v>
      </c>
      <c r="H738">
        <v>1027.0999999999999</v>
      </c>
      <c r="I738">
        <v>42360</v>
      </c>
      <c r="J738">
        <v>3</v>
      </c>
      <c r="K738">
        <v>0</v>
      </c>
      <c r="L738">
        <v>0</v>
      </c>
      <c r="M738">
        <v>0</v>
      </c>
      <c r="N738">
        <v>0.1</v>
      </c>
      <c r="O738">
        <v>162.69999999999999</v>
      </c>
      <c r="P738">
        <v>27.6</v>
      </c>
      <c r="Q738">
        <v>5.6</v>
      </c>
      <c r="R738" s="54">
        <v>0.50624999999999998</v>
      </c>
      <c r="T738" s="93">
        <f t="shared" si="31"/>
        <v>27.6</v>
      </c>
      <c r="U738" s="96">
        <f t="shared" si="34"/>
        <v>20.900000000000002</v>
      </c>
      <c r="V738" s="92" t="str">
        <f t="shared" si="33"/>
        <v/>
      </c>
      <c r="W738" s="96">
        <f t="shared" si="32"/>
        <v>1</v>
      </c>
      <c r="X738" s="93"/>
      <c r="Z738" s="5"/>
      <c r="AA738"/>
      <c r="AC738" s="375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>
        <v>3.7</v>
      </c>
      <c r="C739">
        <v>80</v>
      </c>
      <c r="D739">
        <v>0.6</v>
      </c>
      <c r="E739">
        <v>2</v>
      </c>
      <c r="F739">
        <v>3.2</v>
      </c>
      <c r="G739">
        <v>5</v>
      </c>
      <c r="H739">
        <v>1026.9000000000001</v>
      </c>
      <c r="I739">
        <v>42580</v>
      </c>
      <c r="J739">
        <v>3</v>
      </c>
      <c r="K739">
        <v>0</v>
      </c>
      <c r="L739">
        <v>0</v>
      </c>
      <c r="M739">
        <v>0</v>
      </c>
      <c r="N739">
        <v>0.1</v>
      </c>
      <c r="O739">
        <v>162.69999999999999</v>
      </c>
      <c r="P739">
        <v>27.7</v>
      </c>
      <c r="Q739">
        <v>5.6</v>
      </c>
      <c r="R739" s="54">
        <v>0.50694444444444398</v>
      </c>
      <c r="T739" s="93">
        <f t="shared" si="31"/>
        <v>27.7</v>
      </c>
      <c r="U739" s="96">
        <f t="shared" si="34"/>
        <v>21</v>
      </c>
      <c r="V739" s="92" t="str">
        <f t="shared" si="33"/>
        <v/>
      </c>
      <c r="W739" s="96">
        <f t="shared" si="32"/>
        <v>1</v>
      </c>
      <c r="X739" s="93"/>
      <c r="Z739" s="5"/>
      <c r="AA739"/>
      <c r="AC739" s="375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>
        <v>3.7</v>
      </c>
      <c r="C740">
        <v>80</v>
      </c>
      <c r="D740">
        <v>0.6</v>
      </c>
      <c r="E740">
        <v>2</v>
      </c>
      <c r="F740">
        <v>3.2</v>
      </c>
      <c r="G740">
        <v>4</v>
      </c>
      <c r="H740">
        <v>1027.0999999999999</v>
      </c>
      <c r="I740">
        <v>42720</v>
      </c>
      <c r="J740">
        <v>3</v>
      </c>
      <c r="K740">
        <v>0</v>
      </c>
      <c r="L740">
        <v>0</v>
      </c>
      <c r="M740">
        <v>0</v>
      </c>
      <c r="N740">
        <v>0.1</v>
      </c>
      <c r="O740">
        <v>162.69999999999999</v>
      </c>
      <c r="P740">
        <v>27.7</v>
      </c>
      <c r="Q740">
        <v>5.6</v>
      </c>
      <c r="R740" s="54">
        <v>0.50763888888888897</v>
      </c>
      <c r="T740" s="93">
        <f t="shared" si="31"/>
        <v>27.7</v>
      </c>
      <c r="U740" s="96">
        <f t="shared" si="34"/>
        <v>21</v>
      </c>
      <c r="V740" s="92" t="str">
        <f t="shared" si="33"/>
        <v/>
      </c>
      <c r="W740" s="96">
        <f t="shared" si="32"/>
        <v>1</v>
      </c>
      <c r="X740" s="93"/>
      <c r="Z740" s="5"/>
      <c r="AA740"/>
      <c r="AC740" s="375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>
        <v>3.7</v>
      </c>
      <c r="C741">
        <v>80</v>
      </c>
      <c r="D741">
        <v>0.6</v>
      </c>
      <c r="E741">
        <v>2</v>
      </c>
      <c r="F741">
        <v>4</v>
      </c>
      <c r="G741">
        <v>4.3</v>
      </c>
      <c r="H741">
        <v>1027</v>
      </c>
      <c r="I741">
        <v>42840</v>
      </c>
      <c r="J741">
        <v>3</v>
      </c>
      <c r="K741">
        <v>0</v>
      </c>
      <c r="L741">
        <v>0</v>
      </c>
      <c r="M741">
        <v>0</v>
      </c>
      <c r="N741">
        <v>0.1</v>
      </c>
      <c r="O741">
        <v>162.69999999999999</v>
      </c>
      <c r="P741">
        <v>27.6</v>
      </c>
      <c r="Q741">
        <v>5.6</v>
      </c>
      <c r="R741" s="54">
        <v>0.50833333333333297</v>
      </c>
      <c r="T741" s="93">
        <f t="shared" si="31"/>
        <v>27.6</v>
      </c>
      <c r="U741" s="96">
        <f t="shared" si="34"/>
        <v>20.900000000000002</v>
      </c>
      <c r="V741" s="92" t="str">
        <f t="shared" si="33"/>
        <v/>
      </c>
      <c r="W741" s="96">
        <f t="shared" si="32"/>
        <v>1</v>
      </c>
      <c r="X741" s="93"/>
      <c r="Z741" s="5"/>
      <c r="AA741"/>
      <c r="AC741" s="375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>
        <v>3.7</v>
      </c>
      <c r="C742">
        <v>80</v>
      </c>
      <c r="D742">
        <v>0.6</v>
      </c>
      <c r="E742">
        <v>2</v>
      </c>
      <c r="F742">
        <v>3.2</v>
      </c>
      <c r="G742">
        <v>3.6</v>
      </c>
      <c r="H742">
        <v>1026.8</v>
      </c>
      <c r="I742">
        <v>42990</v>
      </c>
      <c r="J742">
        <v>3</v>
      </c>
      <c r="K742">
        <v>0</v>
      </c>
      <c r="L742">
        <v>0</v>
      </c>
      <c r="M742">
        <v>0</v>
      </c>
      <c r="N742">
        <v>0.1</v>
      </c>
      <c r="O742">
        <v>162.69999999999999</v>
      </c>
      <c r="P742">
        <v>27.7</v>
      </c>
      <c r="Q742">
        <v>5.6</v>
      </c>
      <c r="R742" s="54">
        <v>0.50902777777777797</v>
      </c>
      <c r="T742" s="93">
        <f t="shared" si="31"/>
        <v>27.7</v>
      </c>
      <c r="U742" s="96">
        <f t="shared" si="34"/>
        <v>21</v>
      </c>
      <c r="V742" s="92" t="str">
        <f t="shared" si="33"/>
        <v/>
      </c>
      <c r="W742" s="96">
        <f t="shared" si="32"/>
        <v>1</v>
      </c>
      <c r="X742" s="93"/>
      <c r="Z742" s="5"/>
      <c r="AA742"/>
      <c r="AC742" s="375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>
        <v>3.7</v>
      </c>
      <c r="C743">
        <v>80</v>
      </c>
      <c r="D743">
        <v>0.6</v>
      </c>
      <c r="E743">
        <v>2</v>
      </c>
      <c r="F743">
        <v>4.3</v>
      </c>
      <c r="G743">
        <v>5.8</v>
      </c>
      <c r="H743">
        <v>1027.2</v>
      </c>
      <c r="I743">
        <v>43330</v>
      </c>
      <c r="J743">
        <v>3</v>
      </c>
      <c r="K743">
        <v>0</v>
      </c>
      <c r="L743">
        <v>0</v>
      </c>
      <c r="M743">
        <v>0</v>
      </c>
      <c r="N743">
        <v>0.1</v>
      </c>
      <c r="O743">
        <v>162.69999999999999</v>
      </c>
      <c r="P743">
        <v>27.8</v>
      </c>
      <c r="Q743">
        <v>5.6</v>
      </c>
      <c r="R743" s="54">
        <v>0.50972222222222197</v>
      </c>
      <c r="T743" s="93">
        <f t="shared" si="31"/>
        <v>27.8</v>
      </c>
      <c r="U743" s="96">
        <f t="shared" si="34"/>
        <v>21.1</v>
      </c>
      <c r="V743" s="92" t="str">
        <f t="shared" si="33"/>
        <v/>
      </c>
      <c r="W743" s="96">
        <f t="shared" si="32"/>
        <v>1</v>
      </c>
      <c r="X743" s="93"/>
      <c r="Z743" s="5"/>
      <c r="AA743"/>
      <c r="AC743" s="375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>
        <v>3.7</v>
      </c>
      <c r="C744">
        <v>80</v>
      </c>
      <c r="D744">
        <v>0.6</v>
      </c>
      <c r="E744">
        <v>2</v>
      </c>
      <c r="F744">
        <v>2.5</v>
      </c>
      <c r="G744">
        <v>5</v>
      </c>
      <c r="H744">
        <v>1027</v>
      </c>
      <c r="I744">
        <v>43650</v>
      </c>
      <c r="J744">
        <v>3</v>
      </c>
      <c r="K744">
        <v>0</v>
      </c>
      <c r="L744">
        <v>0</v>
      </c>
      <c r="M744">
        <v>0</v>
      </c>
      <c r="N744">
        <v>0.1</v>
      </c>
      <c r="O744">
        <v>162.69999999999999</v>
      </c>
      <c r="P744">
        <v>27.9</v>
      </c>
      <c r="Q744">
        <v>5.6</v>
      </c>
      <c r="R744" s="54">
        <v>0.51041666666666696</v>
      </c>
      <c r="T744" s="93">
        <f t="shared" si="31"/>
        <v>27.9</v>
      </c>
      <c r="U744" s="96">
        <f t="shared" si="34"/>
        <v>21.2</v>
      </c>
      <c r="V744" s="92" t="str">
        <f t="shared" si="33"/>
        <v/>
      </c>
      <c r="W744" s="96">
        <f t="shared" si="32"/>
        <v>1</v>
      </c>
      <c r="X744" s="93"/>
      <c r="Z744" s="5"/>
      <c r="AA744"/>
      <c r="AC744" s="375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>
        <v>3.7</v>
      </c>
      <c r="C745">
        <v>80</v>
      </c>
      <c r="D745">
        <v>0.6</v>
      </c>
      <c r="E745">
        <v>2</v>
      </c>
      <c r="F745">
        <v>4.3</v>
      </c>
      <c r="G745">
        <v>4.3</v>
      </c>
      <c r="H745">
        <v>1027</v>
      </c>
      <c r="I745">
        <v>43900</v>
      </c>
      <c r="J745">
        <v>3</v>
      </c>
      <c r="K745">
        <v>0</v>
      </c>
      <c r="L745">
        <v>0</v>
      </c>
      <c r="M745">
        <v>0</v>
      </c>
      <c r="N745">
        <v>0.1</v>
      </c>
      <c r="O745">
        <v>162.69999999999999</v>
      </c>
      <c r="P745">
        <v>28</v>
      </c>
      <c r="Q745">
        <v>5.6</v>
      </c>
      <c r="R745" s="54">
        <v>0.51111111111111096</v>
      </c>
      <c r="T745" s="93">
        <f t="shared" si="31"/>
        <v>28</v>
      </c>
      <c r="U745" s="96">
        <f t="shared" si="34"/>
        <v>21.3</v>
      </c>
      <c r="V745" s="92" t="str">
        <f t="shared" si="33"/>
        <v/>
      </c>
      <c r="W745" s="96">
        <f t="shared" si="32"/>
        <v>1</v>
      </c>
      <c r="X745" s="93"/>
      <c r="Z745" s="5"/>
      <c r="AA745"/>
      <c r="AC745" s="375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>
        <v>3.7</v>
      </c>
      <c r="C746">
        <v>80</v>
      </c>
      <c r="D746">
        <v>0.6</v>
      </c>
      <c r="E746">
        <v>2</v>
      </c>
      <c r="F746">
        <v>5</v>
      </c>
      <c r="G746">
        <v>5.8</v>
      </c>
      <c r="H746">
        <v>1027.0999999999999</v>
      </c>
      <c r="I746">
        <v>44160</v>
      </c>
      <c r="J746">
        <v>3</v>
      </c>
      <c r="K746">
        <v>0</v>
      </c>
      <c r="L746">
        <v>0</v>
      </c>
      <c r="M746">
        <v>0</v>
      </c>
      <c r="N746">
        <v>0.1</v>
      </c>
      <c r="O746">
        <v>162.69999999999999</v>
      </c>
      <c r="P746">
        <v>28.1</v>
      </c>
      <c r="Q746">
        <v>5.6</v>
      </c>
      <c r="R746" s="54">
        <v>0.51180555555555596</v>
      </c>
      <c r="T746" s="93">
        <f t="shared" si="31"/>
        <v>28.1</v>
      </c>
      <c r="U746" s="96">
        <f t="shared" si="34"/>
        <v>21.400000000000002</v>
      </c>
      <c r="V746" s="92" t="str">
        <f t="shared" si="33"/>
        <v/>
      </c>
      <c r="W746" s="96">
        <f t="shared" si="32"/>
        <v>1</v>
      </c>
      <c r="X746" s="93"/>
      <c r="Z746" s="5"/>
      <c r="AA746"/>
      <c r="AC746" s="375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>
        <v>3.7</v>
      </c>
      <c r="C747">
        <v>80</v>
      </c>
      <c r="D747">
        <v>0.6</v>
      </c>
      <c r="E747">
        <v>2</v>
      </c>
      <c r="F747">
        <v>7.9</v>
      </c>
      <c r="G747">
        <v>8.3000000000000007</v>
      </c>
      <c r="H747">
        <v>1027.2</v>
      </c>
      <c r="I747">
        <v>44420</v>
      </c>
      <c r="J747">
        <v>3</v>
      </c>
      <c r="K747">
        <v>0</v>
      </c>
      <c r="L747">
        <v>0</v>
      </c>
      <c r="M747">
        <v>0</v>
      </c>
      <c r="N747">
        <v>0.1</v>
      </c>
      <c r="O747">
        <v>162.69999999999999</v>
      </c>
      <c r="P747">
        <v>28.2</v>
      </c>
      <c r="Q747">
        <v>5.6</v>
      </c>
      <c r="R747" s="54">
        <v>0.51249999999999996</v>
      </c>
      <c r="T747" s="93">
        <f t="shared" si="31"/>
        <v>28.2</v>
      </c>
      <c r="U747" s="96">
        <f t="shared" si="34"/>
        <v>21.5</v>
      </c>
      <c r="V747" s="92" t="str">
        <f t="shared" si="33"/>
        <v/>
      </c>
      <c r="W747" s="96">
        <f t="shared" si="32"/>
        <v>1</v>
      </c>
      <c r="X747" s="93"/>
      <c r="Z747" s="5"/>
      <c r="AA747"/>
      <c r="AC747" s="375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>
        <v>3.7</v>
      </c>
      <c r="C748">
        <v>80</v>
      </c>
      <c r="D748">
        <v>0.6</v>
      </c>
      <c r="E748">
        <v>2</v>
      </c>
      <c r="F748">
        <v>7.9</v>
      </c>
      <c r="G748">
        <v>8.6</v>
      </c>
      <c r="H748">
        <v>1027.0999999999999</v>
      </c>
      <c r="I748">
        <v>44560</v>
      </c>
      <c r="J748">
        <v>3</v>
      </c>
      <c r="K748">
        <v>0</v>
      </c>
      <c r="L748">
        <v>0</v>
      </c>
      <c r="M748">
        <v>0</v>
      </c>
      <c r="N748">
        <v>0.1</v>
      </c>
      <c r="O748">
        <v>162.69999999999999</v>
      </c>
      <c r="P748">
        <v>28.3</v>
      </c>
      <c r="Q748">
        <v>5.6</v>
      </c>
      <c r="R748" s="54">
        <v>0.51319444444444495</v>
      </c>
      <c r="T748" s="93">
        <f t="shared" si="31"/>
        <v>28.3</v>
      </c>
      <c r="U748" s="96">
        <f t="shared" si="34"/>
        <v>21.6</v>
      </c>
      <c r="V748" s="92" t="str">
        <f t="shared" si="33"/>
        <v/>
      </c>
      <c r="W748" s="96">
        <f t="shared" si="32"/>
        <v>1</v>
      </c>
      <c r="X748" s="93"/>
      <c r="Z748" s="5"/>
      <c r="AA748"/>
      <c r="AC748" s="375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>
        <v>3.7</v>
      </c>
      <c r="C749">
        <v>80</v>
      </c>
      <c r="D749">
        <v>0.6</v>
      </c>
      <c r="E749">
        <v>2</v>
      </c>
      <c r="F749">
        <v>4</v>
      </c>
      <c r="G749">
        <v>7.2</v>
      </c>
      <c r="H749">
        <v>1027</v>
      </c>
      <c r="I749">
        <v>44690</v>
      </c>
      <c r="J749">
        <v>3</v>
      </c>
      <c r="K749">
        <v>0</v>
      </c>
      <c r="L749">
        <v>0</v>
      </c>
      <c r="M749">
        <v>0</v>
      </c>
      <c r="N749">
        <v>0.1</v>
      </c>
      <c r="O749">
        <v>162.69999999999999</v>
      </c>
      <c r="P749">
        <v>28.3</v>
      </c>
      <c r="Q749">
        <v>5.6</v>
      </c>
      <c r="R749" s="54">
        <v>0.51388888888888895</v>
      </c>
      <c r="T749" s="93">
        <f t="shared" si="31"/>
        <v>28.3</v>
      </c>
      <c r="U749" s="96">
        <f t="shared" si="34"/>
        <v>21.6</v>
      </c>
      <c r="V749" s="92" t="str">
        <f t="shared" si="33"/>
        <v/>
      </c>
      <c r="W749" s="96">
        <f t="shared" si="32"/>
        <v>1</v>
      </c>
      <c r="X749" s="93"/>
      <c r="Z749" s="5"/>
      <c r="AA749"/>
      <c r="AC749" s="375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>
        <v>3.7</v>
      </c>
      <c r="C750">
        <v>80</v>
      </c>
      <c r="D750">
        <v>0.6</v>
      </c>
      <c r="E750">
        <v>2</v>
      </c>
      <c r="F750">
        <v>4</v>
      </c>
      <c r="G750">
        <v>7.2</v>
      </c>
      <c r="H750">
        <v>1026.9000000000001</v>
      </c>
      <c r="I750">
        <v>44580</v>
      </c>
      <c r="J750">
        <v>3</v>
      </c>
      <c r="K750">
        <v>0</v>
      </c>
      <c r="L750">
        <v>0</v>
      </c>
      <c r="M750">
        <v>0</v>
      </c>
      <c r="N750">
        <v>0.1</v>
      </c>
      <c r="O750">
        <v>162.69999999999999</v>
      </c>
      <c r="P750">
        <v>28.1</v>
      </c>
      <c r="Q750">
        <v>5.6</v>
      </c>
      <c r="R750" s="54">
        <v>0.51458333333333295</v>
      </c>
      <c r="T750" s="93">
        <f t="shared" si="31"/>
        <v>28.1</v>
      </c>
      <c r="U750" s="96">
        <f t="shared" si="34"/>
        <v>21.400000000000002</v>
      </c>
      <c r="V750" s="92" t="str">
        <f t="shared" si="33"/>
        <v/>
      </c>
      <c r="W750" s="96">
        <f t="shared" si="32"/>
        <v>1</v>
      </c>
      <c r="X750" s="93"/>
      <c r="Z750" s="5"/>
      <c r="AA750"/>
      <c r="AC750" s="375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>
        <v>3.7</v>
      </c>
      <c r="C751">
        <v>80</v>
      </c>
      <c r="D751">
        <v>0.6</v>
      </c>
      <c r="E751">
        <v>2</v>
      </c>
      <c r="F751">
        <v>5.8</v>
      </c>
      <c r="G751">
        <v>6.1</v>
      </c>
      <c r="H751">
        <v>1027</v>
      </c>
      <c r="I751">
        <v>44710</v>
      </c>
      <c r="J751">
        <v>3</v>
      </c>
      <c r="K751">
        <v>0</v>
      </c>
      <c r="L751">
        <v>0</v>
      </c>
      <c r="M751">
        <v>0</v>
      </c>
      <c r="N751">
        <v>0.1</v>
      </c>
      <c r="O751">
        <v>162.69999999999999</v>
      </c>
      <c r="P751">
        <v>28</v>
      </c>
      <c r="Q751">
        <v>5.6</v>
      </c>
      <c r="R751" s="54">
        <v>0.51527777777777795</v>
      </c>
      <c r="T751" s="93">
        <f t="shared" si="31"/>
        <v>28</v>
      </c>
      <c r="U751" s="96">
        <f t="shared" si="34"/>
        <v>21.3</v>
      </c>
      <c r="V751" s="92" t="str">
        <f t="shared" si="33"/>
        <v/>
      </c>
      <c r="W751" s="96">
        <f t="shared" si="32"/>
        <v>1</v>
      </c>
      <c r="X751" s="93"/>
      <c r="Z751" s="5"/>
      <c r="AA751"/>
      <c r="AC751" s="375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>
        <v>3.7</v>
      </c>
      <c r="C752">
        <v>80</v>
      </c>
      <c r="D752">
        <v>0.6</v>
      </c>
      <c r="E752">
        <v>2</v>
      </c>
      <c r="F752">
        <v>7.9</v>
      </c>
      <c r="G752">
        <v>9</v>
      </c>
      <c r="H752">
        <v>1026.8</v>
      </c>
      <c r="I752">
        <v>44770</v>
      </c>
      <c r="J752">
        <v>3</v>
      </c>
      <c r="K752">
        <v>0</v>
      </c>
      <c r="L752">
        <v>0</v>
      </c>
      <c r="M752">
        <v>0</v>
      </c>
      <c r="N752">
        <v>0.1</v>
      </c>
      <c r="O752">
        <v>162.69999999999999</v>
      </c>
      <c r="P752">
        <v>27.9</v>
      </c>
      <c r="Q752">
        <v>5.6</v>
      </c>
      <c r="R752" s="54">
        <v>0.51597222222222205</v>
      </c>
      <c r="T752" s="93">
        <f t="shared" si="31"/>
        <v>27.9</v>
      </c>
      <c r="U752" s="96">
        <f t="shared" si="34"/>
        <v>21.2</v>
      </c>
      <c r="V752" s="92" t="str">
        <f t="shared" si="33"/>
        <v/>
      </c>
      <c r="W752" s="96">
        <f t="shared" si="32"/>
        <v>1</v>
      </c>
      <c r="X752" s="93"/>
      <c r="Z752" s="5"/>
      <c r="AA752"/>
      <c r="AC752" s="375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>
        <v>3.7</v>
      </c>
      <c r="C753">
        <v>80</v>
      </c>
      <c r="D753">
        <v>0.6</v>
      </c>
      <c r="E753">
        <v>2</v>
      </c>
      <c r="F753">
        <v>6.1</v>
      </c>
      <c r="G753">
        <v>7.2</v>
      </c>
      <c r="H753">
        <v>1026.9000000000001</v>
      </c>
      <c r="I753">
        <v>44630</v>
      </c>
      <c r="J753">
        <v>3</v>
      </c>
      <c r="K753">
        <v>0</v>
      </c>
      <c r="L753">
        <v>0</v>
      </c>
      <c r="M753">
        <v>0</v>
      </c>
      <c r="N753">
        <v>0.1</v>
      </c>
      <c r="O753">
        <v>162.69999999999999</v>
      </c>
      <c r="P753">
        <v>27.8</v>
      </c>
      <c r="Q753">
        <v>5.6</v>
      </c>
      <c r="R753" s="54">
        <v>0.51666666666666705</v>
      </c>
      <c r="T753" s="93">
        <f t="shared" si="31"/>
        <v>27.8</v>
      </c>
      <c r="U753" s="96">
        <f t="shared" si="34"/>
        <v>21.1</v>
      </c>
      <c r="V753" s="92" t="str">
        <f t="shared" si="33"/>
        <v/>
      </c>
      <c r="W753" s="96">
        <f t="shared" si="32"/>
        <v>1</v>
      </c>
      <c r="X753" s="93"/>
      <c r="Z753" s="5"/>
      <c r="AA753"/>
      <c r="AC753" s="375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>
        <v>3.7</v>
      </c>
      <c r="C754">
        <v>80</v>
      </c>
      <c r="D754">
        <v>0.6</v>
      </c>
      <c r="E754">
        <v>2</v>
      </c>
      <c r="F754">
        <v>6.8</v>
      </c>
      <c r="G754">
        <v>7.6</v>
      </c>
      <c r="H754">
        <v>1026.9000000000001</v>
      </c>
      <c r="I754">
        <v>44670</v>
      </c>
      <c r="J754">
        <v>3</v>
      </c>
      <c r="K754">
        <v>0</v>
      </c>
      <c r="L754">
        <v>0</v>
      </c>
      <c r="M754">
        <v>0</v>
      </c>
      <c r="N754">
        <v>0.1</v>
      </c>
      <c r="O754">
        <v>162.69999999999999</v>
      </c>
      <c r="P754">
        <v>27.6</v>
      </c>
      <c r="Q754">
        <v>5.6</v>
      </c>
      <c r="R754" s="54">
        <v>0.51736111111111105</v>
      </c>
      <c r="T754" s="93">
        <f t="shared" ref="T754:T817" si="35">MAX($P754,$Q754)</f>
        <v>27.6</v>
      </c>
      <c r="U754" s="96">
        <f t="shared" si="34"/>
        <v>20.900000000000002</v>
      </c>
      <c r="V754" s="92" t="str">
        <f t="shared" si="33"/>
        <v/>
      </c>
      <c r="W754" s="96">
        <f t="shared" ref="W754:W817" si="36">IF($T754&gt;$B754+1,1,"")</f>
        <v>1</v>
      </c>
      <c r="X754" s="93"/>
      <c r="Z754" s="5"/>
      <c r="AA754"/>
      <c r="AC754" s="375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>
        <v>3.7</v>
      </c>
      <c r="C755">
        <v>80</v>
      </c>
      <c r="D755">
        <v>0.6</v>
      </c>
      <c r="E755">
        <v>2</v>
      </c>
      <c r="F755">
        <v>5</v>
      </c>
      <c r="G755">
        <v>5.8</v>
      </c>
      <c r="H755">
        <v>1027.0999999999999</v>
      </c>
      <c r="I755">
        <v>44710</v>
      </c>
      <c r="J755">
        <v>3</v>
      </c>
      <c r="K755">
        <v>0</v>
      </c>
      <c r="L755">
        <v>0</v>
      </c>
      <c r="M755">
        <v>0</v>
      </c>
      <c r="N755">
        <v>0.1</v>
      </c>
      <c r="O755">
        <v>162.69999999999999</v>
      </c>
      <c r="P755">
        <v>27.4</v>
      </c>
      <c r="Q755">
        <v>5.6</v>
      </c>
      <c r="R755" s="54">
        <v>0.51805555555555605</v>
      </c>
      <c r="T755" s="93">
        <f t="shared" si="35"/>
        <v>27.4</v>
      </c>
      <c r="U755" s="96">
        <f t="shared" si="34"/>
        <v>20.7</v>
      </c>
      <c r="V755" s="92" t="str">
        <f t="shared" si="33"/>
        <v/>
      </c>
      <c r="W755" s="96">
        <f t="shared" si="36"/>
        <v>1</v>
      </c>
      <c r="X755" s="93"/>
      <c r="Z755" s="5"/>
      <c r="AA755"/>
      <c r="AC755" s="375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>
        <v>3.7</v>
      </c>
      <c r="C756">
        <v>80</v>
      </c>
      <c r="D756">
        <v>0.6</v>
      </c>
      <c r="E756">
        <v>2</v>
      </c>
      <c r="F756">
        <v>8.3000000000000007</v>
      </c>
      <c r="G756">
        <v>9.6999999999999993</v>
      </c>
      <c r="H756">
        <v>1027.0999999999999</v>
      </c>
      <c r="I756">
        <v>44700</v>
      </c>
      <c r="J756">
        <v>3</v>
      </c>
      <c r="K756">
        <v>0</v>
      </c>
      <c r="L756">
        <v>0</v>
      </c>
      <c r="M756">
        <v>0</v>
      </c>
      <c r="N756">
        <v>0.1</v>
      </c>
      <c r="O756">
        <v>162.69999999999999</v>
      </c>
      <c r="P756">
        <v>27.2</v>
      </c>
      <c r="Q756">
        <v>5.6</v>
      </c>
      <c r="R756" s="54">
        <v>0.51875000000000004</v>
      </c>
      <c r="T756" s="93">
        <f t="shared" si="35"/>
        <v>27.2</v>
      </c>
      <c r="U756" s="96">
        <f t="shared" si="34"/>
        <v>20.5</v>
      </c>
      <c r="V756" s="92" t="str">
        <f t="shared" si="33"/>
        <v/>
      </c>
      <c r="W756" s="96">
        <f t="shared" si="36"/>
        <v>1</v>
      </c>
      <c r="X756" s="93"/>
      <c r="Z756" s="5"/>
      <c r="AA756"/>
      <c r="AC756" s="375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>
        <v>3.7</v>
      </c>
      <c r="C757">
        <v>80</v>
      </c>
      <c r="D757">
        <v>0.6</v>
      </c>
      <c r="E757">
        <v>2</v>
      </c>
      <c r="F757">
        <v>6.8</v>
      </c>
      <c r="G757">
        <v>8.3000000000000007</v>
      </c>
      <c r="H757">
        <v>1027</v>
      </c>
      <c r="I757">
        <v>44900</v>
      </c>
      <c r="J757">
        <v>3</v>
      </c>
      <c r="K757">
        <v>0</v>
      </c>
      <c r="L757">
        <v>0</v>
      </c>
      <c r="M757">
        <v>0</v>
      </c>
      <c r="N757">
        <v>0.1</v>
      </c>
      <c r="O757">
        <v>162.69999999999999</v>
      </c>
      <c r="P757">
        <v>27.1</v>
      </c>
      <c r="Q757">
        <v>5.6</v>
      </c>
      <c r="R757" s="54">
        <v>0.51944444444444404</v>
      </c>
      <c r="T757" s="93">
        <f t="shared" si="35"/>
        <v>27.1</v>
      </c>
      <c r="U757" s="96">
        <f t="shared" si="34"/>
        <v>20.400000000000002</v>
      </c>
      <c r="V757" s="92" t="str">
        <f t="shared" si="33"/>
        <v/>
      </c>
      <c r="W757" s="96">
        <f t="shared" si="36"/>
        <v>1</v>
      </c>
      <c r="X757" s="93"/>
      <c r="Z757" s="5"/>
      <c r="AA757"/>
      <c r="AC757" s="375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>
        <v>3.7</v>
      </c>
      <c r="C758">
        <v>80</v>
      </c>
      <c r="D758">
        <v>0.6</v>
      </c>
      <c r="E758">
        <v>2</v>
      </c>
      <c r="F758">
        <v>5.8</v>
      </c>
      <c r="G758">
        <v>6.8</v>
      </c>
      <c r="H758">
        <v>1026.9000000000001</v>
      </c>
      <c r="I758">
        <v>44880</v>
      </c>
      <c r="J758">
        <v>3</v>
      </c>
      <c r="K758">
        <v>0</v>
      </c>
      <c r="L758">
        <v>0</v>
      </c>
      <c r="M758">
        <v>0</v>
      </c>
      <c r="N758">
        <v>0.1</v>
      </c>
      <c r="O758">
        <v>162.69999999999999</v>
      </c>
      <c r="P758">
        <v>27</v>
      </c>
      <c r="Q758">
        <v>5.6</v>
      </c>
      <c r="R758" s="54">
        <v>0.52013888888888904</v>
      </c>
      <c r="T758" s="93">
        <f t="shared" si="35"/>
        <v>27</v>
      </c>
      <c r="U758" s="96">
        <f t="shared" si="34"/>
        <v>20.3</v>
      </c>
      <c r="V758" s="92" t="str">
        <f t="shared" si="33"/>
        <v/>
      </c>
      <c r="W758" s="96">
        <f t="shared" si="36"/>
        <v>1</v>
      </c>
      <c r="X758" s="93"/>
      <c r="Z758" s="5"/>
      <c r="AA758"/>
      <c r="AC758" s="375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>
        <v>3.7</v>
      </c>
      <c r="C759">
        <v>80</v>
      </c>
      <c r="D759">
        <v>0.6</v>
      </c>
      <c r="E759">
        <v>2</v>
      </c>
      <c r="F759">
        <v>9</v>
      </c>
      <c r="G759">
        <v>9.6999999999999993</v>
      </c>
      <c r="H759">
        <v>1027</v>
      </c>
      <c r="I759">
        <v>44810</v>
      </c>
      <c r="J759">
        <v>3</v>
      </c>
      <c r="K759">
        <v>0</v>
      </c>
      <c r="L759">
        <v>0</v>
      </c>
      <c r="M759">
        <v>0</v>
      </c>
      <c r="N759">
        <v>0.1</v>
      </c>
      <c r="O759">
        <v>162.69999999999999</v>
      </c>
      <c r="P759">
        <v>26.9</v>
      </c>
      <c r="Q759">
        <v>5.6</v>
      </c>
      <c r="R759" s="54">
        <v>0.52083333333333304</v>
      </c>
      <c r="T759" s="93">
        <f t="shared" si="35"/>
        <v>26.9</v>
      </c>
      <c r="U759" s="96">
        <f t="shared" si="34"/>
        <v>20.2</v>
      </c>
      <c r="V759" s="92" t="str">
        <f t="shared" si="33"/>
        <v/>
      </c>
      <c r="W759" s="96">
        <f t="shared" si="36"/>
        <v>1</v>
      </c>
      <c r="X759" s="93"/>
      <c r="Z759" s="5"/>
      <c r="AA759"/>
      <c r="AC759" s="375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>
        <v>3.7</v>
      </c>
      <c r="C760">
        <v>80</v>
      </c>
      <c r="D760">
        <v>0.6</v>
      </c>
      <c r="E760">
        <v>2</v>
      </c>
      <c r="F760">
        <v>7.6</v>
      </c>
      <c r="G760">
        <v>8.6</v>
      </c>
      <c r="H760">
        <v>1026.9000000000001</v>
      </c>
      <c r="I760">
        <v>44660</v>
      </c>
      <c r="J760">
        <v>3</v>
      </c>
      <c r="K760">
        <v>0</v>
      </c>
      <c r="L760">
        <v>0</v>
      </c>
      <c r="M760">
        <v>0</v>
      </c>
      <c r="N760">
        <v>0.1</v>
      </c>
      <c r="O760">
        <v>162.69999999999999</v>
      </c>
      <c r="P760">
        <v>26.8</v>
      </c>
      <c r="Q760">
        <v>5.6</v>
      </c>
      <c r="R760" s="54">
        <v>0.52152777777777803</v>
      </c>
      <c r="T760" s="93">
        <f t="shared" si="35"/>
        <v>26.8</v>
      </c>
      <c r="U760" s="96">
        <f t="shared" si="34"/>
        <v>20.100000000000001</v>
      </c>
      <c r="V760" s="92" t="str">
        <f t="shared" si="33"/>
        <v/>
      </c>
      <c r="W760" s="96">
        <f t="shared" si="36"/>
        <v>1</v>
      </c>
      <c r="X760" s="93"/>
      <c r="Z760" s="5"/>
      <c r="AA760"/>
      <c r="AC760" s="375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>
        <v>3.7</v>
      </c>
      <c r="C761">
        <v>80</v>
      </c>
      <c r="D761">
        <v>0.6</v>
      </c>
      <c r="E761">
        <v>2</v>
      </c>
      <c r="F761">
        <v>8.3000000000000007</v>
      </c>
      <c r="G761">
        <v>9</v>
      </c>
      <c r="H761">
        <v>1026.9000000000001</v>
      </c>
      <c r="I761">
        <v>44730</v>
      </c>
      <c r="J761">
        <v>3</v>
      </c>
      <c r="K761">
        <v>0</v>
      </c>
      <c r="L761">
        <v>0</v>
      </c>
      <c r="M761">
        <v>0</v>
      </c>
      <c r="N761">
        <v>0.1</v>
      </c>
      <c r="O761">
        <v>162.69999999999999</v>
      </c>
      <c r="P761">
        <v>26.7</v>
      </c>
      <c r="Q761">
        <v>5.6</v>
      </c>
      <c r="R761" s="54">
        <v>0.52222222222222203</v>
      </c>
      <c r="T761" s="93">
        <f t="shared" si="35"/>
        <v>26.7</v>
      </c>
      <c r="U761" s="96">
        <f t="shared" si="34"/>
        <v>20</v>
      </c>
      <c r="V761" s="92" t="str">
        <f t="shared" si="33"/>
        <v/>
      </c>
      <c r="W761" s="96">
        <f t="shared" si="36"/>
        <v>1</v>
      </c>
      <c r="X761" s="93"/>
      <c r="Z761" s="5"/>
      <c r="AA761"/>
      <c r="AC761" s="375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>
        <v>3.7</v>
      </c>
      <c r="C762">
        <v>80</v>
      </c>
      <c r="D762">
        <v>0.6</v>
      </c>
      <c r="E762">
        <v>2</v>
      </c>
      <c r="F762">
        <v>6.1</v>
      </c>
      <c r="G762">
        <v>6.8</v>
      </c>
      <c r="H762">
        <v>1027</v>
      </c>
      <c r="I762">
        <v>44660</v>
      </c>
      <c r="J762">
        <v>3</v>
      </c>
      <c r="K762">
        <v>0</v>
      </c>
      <c r="L762">
        <v>0</v>
      </c>
      <c r="M762">
        <v>0</v>
      </c>
      <c r="N762">
        <v>0.1</v>
      </c>
      <c r="O762">
        <v>162.69999999999999</v>
      </c>
      <c r="P762">
        <v>26.6</v>
      </c>
      <c r="Q762">
        <v>5.6</v>
      </c>
      <c r="R762" s="54">
        <v>0.52291666666666703</v>
      </c>
      <c r="T762" s="93">
        <f t="shared" si="35"/>
        <v>26.6</v>
      </c>
      <c r="U762" s="96">
        <f t="shared" si="34"/>
        <v>19.900000000000002</v>
      </c>
      <c r="V762" s="92" t="str">
        <f t="shared" si="33"/>
        <v/>
      </c>
      <c r="W762" s="96">
        <f t="shared" si="36"/>
        <v>1</v>
      </c>
      <c r="X762" s="93"/>
      <c r="Z762" s="5"/>
      <c r="AA762"/>
      <c r="AC762" s="375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>
        <v>3.7</v>
      </c>
      <c r="C763">
        <v>80</v>
      </c>
      <c r="D763">
        <v>0.6</v>
      </c>
      <c r="E763">
        <v>2</v>
      </c>
      <c r="F763">
        <v>8.3000000000000007</v>
      </c>
      <c r="G763">
        <v>8.3000000000000007</v>
      </c>
      <c r="H763">
        <v>1027.3</v>
      </c>
      <c r="I763">
        <v>44680</v>
      </c>
      <c r="J763">
        <v>3</v>
      </c>
      <c r="K763">
        <v>0</v>
      </c>
      <c r="L763">
        <v>0</v>
      </c>
      <c r="M763">
        <v>0</v>
      </c>
      <c r="N763">
        <v>0.1</v>
      </c>
      <c r="O763">
        <v>162.69999999999999</v>
      </c>
      <c r="P763">
        <v>26.6</v>
      </c>
      <c r="Q763">
        <v>5.6</v>
      </c>
      <c r="R763" s="54">
        <v>0.52361111111111103</v>
      </c>
      <c r="T763" s="93">
        <f t="shared" si="35"/>
        <v>26.6</v>
      </c>
      <c r="U763" s="96">
        <f t="shared" si="34"/>
        <v>19.900000000000002</v>
      </c>
      <c r="V763" s="92" t="str">
        <f t="shared" si="33"/>
        <v/>
      </c>
      <c r="W763" s="96">
        <f t="shared" si="36"/>
        <v>1</v>
      </c>
      <c r="X763" s="93"/>
      <c r="Z763" s="5"/>
      <c r="AA763"/>
      <c r="AC763" s="375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>
        <v>3.7</v>
      </c>
      <c r="C764">
        <v>80</v>
      </c>
      <c r="D764">
        <v>0.6</v>
      </c>
      <c r="E764">
        <v>2</v>
      </c>
      <c r="F764">
        <v>5</v>
      </c>
      <c r="G764">
        <v>6.1</v>
      </c>
      <c r="H764">
        <v>1027</v>
      </c>
      <c r="I764">
        <v>44630</v>
      </c>
      <c r="J764">
        <v>3</v>
      </c>
      <c r="K764">
        <v>0</v>
      </c>
      <c r="L764">
        <v>0</v>
      </c>
      <c r="M764">
        <v>0</v>
      </c>
      <c r="N764">
        <v>0.1</v>
      </c>
      <c r="O764">
        <v>162.69999999999999</v>
      </c>
      <c r="P764">
        <v>26.5</v>
      </c>
      <c r="Q764">
        <v>5.6</v>
      </c>
      <c r="R764" s="54">
        <v>0.52430555555555602</v>
      </c>
      <c r="T764" s="93">
        <f t="shared" si="35"/>
        <v>26.5</v>
      </c>
      <c r="U764" s="96">
        <f t="shared" si="34"/>
        <v>19.8</v>
      </c>
      <c r="V764" s="92" t="str">
        <f t="shared" si="33"/>
        <v/>
      </c>
      <c r="W764" s="96">
        <f t="shared" si="36"/>
        <v>1</v>
      </c>
      <c r="X764" s="93"/>
      <c r="Z764" s="5"/>
      <c r="AA764"/>
      <c r="AC764" s="375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>
        <v>3.7</v>
      </c>
      <c r="C765">
        <v>80</v>
      </c>
      <c r="D765">
        <v>0.6</v>
      </c>
      <c r="E765">
        <v>2</v>
      </c>
      <c r="F765">
        <v>5.4</v>
      </c>
      <c r="G765">
        <v>8.6</v>
      </c>
      <c r="H765">
        <v>1026.8</v>
      </c>
      <c r="I765">
        <v>44700</v>
      </c>
      <c r="J765">
        <v>3</v>
      </c>
      <c r="K765">
        <v>0</v>
      </c>
      <c r="L765">
        <v>0</v>
      </c>
      <c r="M765">
        <v>0</v>
      </c>
      <c r="N765">
        <v>0.1</v>
      </c>
      <c r="O765">
        <v>162.69999999999999</v>
      </c>
      <c r="P765">
        <v>26.4</v>
      </c>
      <c r="Q765">
        <v>5.6</v>
      </c>
      <c r="R765" s="54">
        <v>0.52500000000000002</v>
      </c>
      <c r="T765" s="93">
        <f t="shared" si="35"/>
        <v>26.4</v>
      </c>
      <c r="U765" s="96">
        <f t="shared" si="34"/>
        <v>19.7</v>
      </c>
      <c r="V765" s="92" t="str">
        <f t="shared" si="33"/>
        <v/>
      </c>
      <c r="W765" s="96">
        <f t="shared" si="36"/>
        <v>1</v>
      </c>
      <c r="X765" s="93"/>
      <c r="Z765" s="5"/>
      <c r="AA765"/>
      <c r="AC765" s="375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>
        <v>3.7</v>
      </c>
      <c r="C766">
        <v>80</v>
      </c>
      <c r="D766">
        <v>0.6</v>
      </c>
      <c r="E766">
        <v>2</v>
      </c>
      <c r="F766">
        <v>3.6</v>
      </c>
      <c r="G766">
        <v>6.5</v>
      </c>
      <c r="H766">
        <v>1026.8</v>
      </c>
      <c r="I766">
        <v>44700</v>
      </c>
      <c r="J766">
        <v>3</v>
      </c>
      <c r="K766">
        <v>0</v>
      </c>
      <c r="L766">
        <v>0</v>
      </c>
      <c r="M766">
        <v>0</v>
      </c>
      <c r="N766">
        <v>0.1</v>
      </c>
      <c r="O766">
        <v>162.69999999999999</v>
      </c>
      <c r="P766">
        <v>26.4</v>
      </c>
      <c r="Q766">
        <v>5.6</v>
      </c>
      <c r="R766" s="54">
        <v>0.52569444444444402</v>
      </c>
      <c r="T766" s="93">
        <f t="shared" si="35"/>
        <v>26.4</v>
      </c>
      <c r="U766" s="96">
        <f t="shared" si="34"/>
        <v>19.7</v>
      </c>
      <c r="V766" s="92" t="str">
        <f t="shared" si="33"/>
        <v/>
      </c>
      <c r="W766" s="96">
        <f t="shared" si="36"/>
        <v>1</v>
      </c>
      <c r="X766" s="93"/>
      <c r="Z766" s="5"/>
      <c r="AA766"/>
      <c r="AC766" s="375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>
        <v>3.7</v>
      </c>
      <c r="C767">
        <v>80</v>
      </c>
      <c r="D767">
        <v>0.6</v>
      </c>
      <c r="E767">
        <v>2</v>
      </c>
      <c r="F767">
        <v>9</v>
      </c>
      <c r="G767">
        <v>9.6999999999999993</v>
      </c>
      <c r="H767">
        <v>1026.9000000000001</v>
      </c>
      <c r="I767">
        <v>44710</v>
      </c>
      <c r="J767">
        <v>3</v>
      </c>
      <c r="K767">
        <v>0</v>
      </c>
      <c r="L767">
        <v>0</v>
      </c>
      <c r="M767">
        <v>0</v>
      </c>
      <c r="N767">
        <v>0.1</v>
      </c>
      <c r="O767">
        <v>162.69999999999999</v>
      </c>
      <c r="P767">
        <v>26.3</v>
      </c>
      <c r="Q767">
        <v>5.6</v>
      </c>
      <c r="R767" s="54">
        <v>0.52638888888888902</v>
      </c>
      <c r="T767" s="93">
        <f t="shared" si="35"/>
        <v>26.3</v>
      </c>
      <c r="U767" s="96">
        <f t="shared" si="34"/>
        <v>19.600000000000001</v>
      </c>
      <c r="V767" s="92" t="str">
        <f t="shared" si="33"/>
        <v/>
      </c>
      <c r="W767" s="96">
        <f t="shared" si="36"/>
        <v>1</v>
      </c>
      <c r="X767" s="93"/>
      <c r="Z767" s="5"/>
      <c r="AA767"/>
      <c r="AC767" s="375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>
        <v>3.7</v>
      </c>
      <c r="C768">
        <v>80</v>
      </c>
      <c r="D768">
        <v>0.6</v>
      </c>
      <c r="E768">
        <v>2</v>
      </c>
      <c r="F768">
        <v>6.5</v>
      </c>
      <c r="G768">
        <v>9.4</v>
      </c>
      <c r="H768">
        <v>1026.9000000000001</v>
      </c>
      <c r="I768">
        <v>44640</v>
      </c>
      <c r="J768">
        <v>3</v>
      </c>
      <c r="K768">
        <v>0</v>
      </c>
      <c r="L768">
        <v>0</v>
      </c>
      <c r="M768">
        <v>0</v>
      </c>
      <c r="N768">
        <v>0.1</v>
      </c>
      <c r="O768">
        <v>162.69999999999999</v>
      </c>
      <c r="P768">
        <v>26.4</v>
      </c>
      <c r="Q768">
        <v>5.6</v>
      </c>
      <c r="R768" s="54">
        <v>0.52708333333333302</v>
      </c>
      <c r="T768" s="93">
        <f t="shared" si="35"/>
        <v>26.4</v>
      </c>
      <c r="U768" s="96">
        <f t="shared" si="34"/>
        <v>19.7</v>
      </c>
      <c r="V768" s="92" t="str">
        <f t="shared" si="33"/>
        <v/>
      </c>
      <c r="W768" s="96">
        <f t="shared" si="36"/>
        <v>1</v>
      </c>
      <c r="X768" s="93"/>
      <c r="Z768" s="5"/>
      <c r="AA768"/>
      <c r="AC768" s="375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>
        <v>3.7</v>
      </c>
      <c r="C769">
        <v>80</v>
      </c>
      <c r="D769">
        <v>0.6</v>
      </c>
      <c r="E769">
        <v>2</v>
      </c>
      <c r="F769">
        <v>7.6</v>
      </c>
      <c r="G769">
        <v>8.6</v>
      </c>
      <c r="H769">
        <v>1027</v>
      </c>
      <c r="I769">
        <v>44540</v>
      </c>
      <c r="J769">
        <v>3</v>
      </c>
      <c r="K769">
        <v>0</v>
      </c>
      <c r="L769">
        <v>0</v>
      </c>
      <c r="M769">
        <v>0</v>
      </c>
      <c r="N769">
        <v>0.1</v>
      </c>
      <c r="O769">
        <v>162.69999999999999</v>
      </c>
      <c r="P769">
        <v>26.3</v>
      </c>
      <c r="Q769">
        <v>5.6</v>
      </c>
      <c r="R769" s="54">
        <v>0.52777777777777801</v>
      </c>
      <c r="T769" s="93">
        <f t="shared" si="35"/>
        <v>26.3</v>
      </c>
      <c r="U769" s="96">
        <f t="shared" si="34"/>
        <v>19.600000000000001</v>
      </c>
      <c r="V769" s="92" t="str">
        <f t="shared" si="33"/>
        <v/>
      </c>
      <c r="W769" s="96">
        <f t="shared" si="36"/>
        <v>1</v>
      </c>
      <c r="X769" s="93"/>
      <c r="Z769" s="5"/>
      <c r="AA769"/>
      <c r="AC769" s="375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>
        <v>3.7</v>
      </c>
      <c r="C770">
        <v>80</v>
      </c>
      <c r="D770">
        <v>0.6</v>
      </c>
      <c r="E770">
        <v>2</v>
      </c>
      <c r="F770">
        <v>8.3000000000000007</v>
      </c>
      <c r="G770">
        <v>9</v>
      </c>
      <c r="H770">
        <v>1026.9000000000001</v>
      </c>
      <c r="I770">
        <v>44620</v>
      </c>
      <c r="J770">
        <v>3</v>
      </c>
      <c r="K770">
        <v>0</v>
      </c>
      <c r="L770">
        <v>0</v>
      </c>
      <c r="M770">
        <v>0</v>
      </c>
      <c r="N770">
        <v>0.1</v>
      </c>
      <c r="O770">
        <v>162.69999999999999</v>
      </c>
      <c r="P770">
        <v>26.2</v>
      </c>
      <c r="Q770">
        <v>5.6</v>
      </c>
      <c r="R770" s="54">
        <v>0.52847222222222201</v>
      </c>
      <c r="T770" s="93">
        <f t="shared" si="35"/>
        <v>26.2</v>
      </c>
      <c r="U770" s="96">
        <f t="shared" si="34"/>
        <v>19.5</v>
      </c>
      <c r="V770" s="92" t="str">
        <f t="shared" si="33"/>
        <v/>
      </c>
      <c r="W770" s="96">
        <f t="shared" si="36"/>
        <v>1</v>
      </c>
      <c r="X770" s="93"/>
      <c r="Z770" s="5"/>
      <c r="AA770"/>
      <c r="AC770" s="375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>
        <v>3.7</v>
      </c>
      <c r="C771">
        <v>80</v>
      </c>
      <c r="D771">
        <v>0.6</v>
      </c>
      <c r="E771">
        <v>2</v>
      </c>
      <c r="F771">
        <v>5</v>
      </c>
      <c r="G771">
        <v>7.2</v>
      </c>
      <c r="H771">
        <v>1027</v>
      </c>
      <c r="I771">
        <v>44640</v>
      </c>
      <c r="J771">
        <v>3</v>
      </c>
      <c r="K771">
        <v>0</v>
      </c>
      <c r="L771">
        <v>0</v>
      </c>
      <c r="M771">
        <v>0</v>
      </c>
      <c r="N771">
        <v>0.1</v>
      </c>
      <c r="O771">
        <v>162.69999999999999</v>
      </c>
      <c r="P771">
        <v>26.1</v>
      </c>
      <c r="Q771">
        <v>5.6</v>
      </c>
      <c r="R771" s="54">
        <v>0.52916666666666701</v>
      </c>
      <c r="T771" s="93">
        <f t="shared" si="35"/>
        <v>26.1</v>
      </c>
      <c r="U771" s="96">
        <f t="shared" si="34"/>
        <v>19.400000000000002</v>
      </c>
      <c r="V771" s="92" t="str">
        <f t="shared" si="33"/>
        <v/>
      </c>
      <c r="W771" s="96">
        <f t="shared" si="36"/>
        <v>1</v>
      </c>
      <c r="X771" s="93"/>
      <c r="Z771" s="5"/>
      <c r="AA771"/>
      <c r="AC771" s="375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>
        <v>3.7</v>
      </c>
      <c r="C772">
        <v>80</v>
      </c>
      <c r="D772">
        <v>0.6</v>
      </c>
      <c r="E772">
        <v>2</v>
      </c>
      <c r="F772">
        <v>10.4</v>
      </c>
      <c r="G772">
        <v>11.2</v>
      </c>
      <c r="H772">
        <v>1026.9000000000001</v>
      </c>
      <c r="I772">
        <v>44690</v>
      </c>
      <c r="J772">
        <v>3</v>
      </c>
      <c r="K772">
        <v>0</v>
      </c>
      <c r="L772">
        <v>0</v>
      </c>
      <c r="M772">
        <v>0</v>
      </c>
      <c r="N772">
        <v>0.1</v>
      </c>
      <c r="O772">
        <v>162.69999999999999</v>
      </c>
      <c r="P772">
        <v>26</v>
      </c>
      <c r="Q772">
        <v>5.6</v>
      </c>
      <c r="R772" s="54">
        <v>0.52986111111111101</v>
      </c>
      <c r="T772" s="93">
        <f t="shared" si="35"/>
        <v>26</v>
      </c>
      <c r="U772" s="96">
        <f t="shared" si="34"/>
        <v>19.3</v>
      </c>
      <c r="V772" s="92" t="str">
        <f t="shared" si="33"/>
        <v/>
      </c>
      <c r="W772" s="96">
        <f t="shared" si="36"/>
        <v>1</v>
      </c>
      <c r="X772" s="93"/>
      <c r="Z772" s="5"/>
      <c r="AA772"/>
      <c r="AC772" s="375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>
        <v>3.7</v>
      </c>
      <c r="C773">
        <v>80</v>
      </c>
      <c r="D773">
        <v>0.6</v>
      </c>
      <c r="E773">
        <v>2</v>
      </c>
      <c r="F773">
        <v>8.6</v>
      </c>
      <c r="G773">
        <v>8.6</v>
      </c>
      <c r="H773">
        <v>1026.9000000000001</v>
      </c>
      <c r="I773">
        <v>44620</v>
      </c>
      <c r="J773">
        <v>3</v>
      </c>
      <c r="K773">
        <v>0</v>
      </c>
      <c r="L773">
        <v>0</v>
      </c>
      <c r="M773">
        <v>0</v>
      </c>
      <c r="N773">
        <v>0.1</v>
      </c>
      <c r="O773">
        <v>162.69999999999999</v>
      </c>
      <c r="P773">
        <v>26</v>
      </c>
      <c r="Q773">
        <v>5.6</v>
      </c>
      <c r="R773" s="54">
        <v>0.530555555555556</v>
      </c>
      <c r="T773" s="93">
        <f t="shared" si="35"/>
        <v>26</v>
      </c>
      <c r="U773" s="96">
        <f t="shared" si="34"/>
        <v>19.3</v>
      </c>
      <c r="V773" s="92" t="str">
        <f t="shared" si="33"/>
        <v/>
      </c>
      <c r="W773" s="96">
        <f t="shared" si="36"/>
        <v>1</v>
      </c>
      <c r="X773" s="93"/>
      <c r="Z773" s="5"/>
      <c r="AA773"/>
      <c r="AC773" s="375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>
        <v>3.7</v>
      </c>
      <c r="C774">
        <v>80</v>
      </c>
      <c r="D774">
        <v>0.6</v>
      </c>
      <c r="E774">
        <v>2</v>
      </c>
      <c r="F774">
        <v>11.9</v>
      </c>
      <c r="G774">
        <v>11.9</v>
      </c>
      <c r="H774">
        <v>1026.9000000000001</v>
      </c>
      <c r="I774">
        <v>44610</v>
      </c>
      <c r="J774">
        <v>3</v>
      </c>
      <c r="K774">
        <v>0</v>
      </c>
      <c r="L774">
        <v>0</v>
      </c>
      <c r="M774">
        <v>0</v>
      </c>
      <c r="N774">
        <v>0.1</v>
      </c>
      <c r="O774">
        <v>162.69999999999999</v>
      </c>
      <c r="P774">
        <v>25.9</v>
      </c>
      <c r="Q774">
        <v>5.6</v>
      </c>
      <c r="R774" s="54">
        <v>0.53125</v>
      </c>
      <c r="T774" s="93">
        <f t="shared" si="35"/>
        <v>25.9</v>
      </c>
      <c r="U774" s="96">
        <f t="shared" si="34"/>
        <v>19.2</v>
      </c>
      <c r="V774" s="92" t="str">
        <f t="shared" si="33"/>
        <v/>
      </c>
      <c r="W774" s="96">
        <f t="shared" si="36"/>
        <v>1</v>
      </c>
      <c r="X774" s="93"/>
      <c r="Z774" s="5"/>
      <c r="AA774"/>
      <c r="AC774" s="375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>
        <v>3.7</v>
      </c>
      <c r="C775">
        <v>80</v>
      </c>
      <c r="D775">
        <v>0.6</v>
      </c>
      <c r="E775">
        <v>2</v>
      </c>
      <c r="F775">
        <v>9.6999999999999993</v>
      </c>
      <c r="G775">
        <v>12.2</v>
      </c>
      <c r="H775">
        <v>1026.9000000000001</v>
      </c>
      <c r="I775">
        <v>44500</v>
      </c>
      <c r="J775">
        <v>3</v>
      </c>
      <c r="K775">
        <v>0</v>
      </c>
      <c r="L775">
        <v>0</v>
      </c>
      <c r="M775">
        <v>0</v>
      </c>
      <c r="N775">
        <v>0.1</v>
      </c>
      <c r="O775">
        <v>162.69999999999999</v>
      </c>
      <c r="P775">
        <v>25.8</v>
      </c>
      <c r="Q775">
        <v>5.6</v>
      </c>
      <c r="R775" s="54">
        <v>0.531944444444444</v>
      </c>
      <c r="T775" s="93">
        <f t="shared" si="35"/>
        <v>25.8</v>
      </c>
      <c r="U775" s="96">
        <f t="shared" si="34"/>
        <v>19.100000000000001</v>
      </c>
      <c r="V775" s="92" t="str">
        <f t="shared" si="33"/>
        <v/>
      </c>
      <c r="W775" s="96">
        <f t="shared" si="36"/>
        <v>1</v>
      </c>
      <c r="X775" s="93"/>
      <c r="Z775" s="5"/>
      <c r="AA775"/>
      <c r="AC775" s="375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>
        <v>3.7</v>
      </c>
      <c r="C776">
        <v>80</v>
      </c>
      <c r="D776">
        <v>0.6</v>
      </c>
      <c r="E776">
        <v>2</v>
      </c>
      <c r="F776">
        <v>7.9</v>
      </c>
      <c r="G776">
        <v>8.6</v>
      </c>
      <c r="H776">
        <v>1026.8</v>
      </c>
      <c r="I776">
        <v>44460</v>
      </c>
      <c r="J776">
        <v>3</v>
      </c>
      <c r="K776">
        <v>0</v>
      </c>
      <c r="L776">
        <v>0</v>
      </c>
      <c r="M776">
        <v>0</v>
      </c>
      <c r="N776">
        <v>0.1</v>
      </c>
      <c r="O776">
        <v>162.69999999999999</v>
      </c>
      <c r="P776">
        <v>25.7</v>
      </c>
      <c r="Q776">
        <v>5.6</v>
      </c>
      <c r="R776" s="54">
        <v>0.53263888888888899</v>
      </c>
      <c r="T776" s="93">
        <f t="shared" si="35"/>
        <v>25.7</v>
      </c>
      <c r="U776" s="96">
        <f t="shared" si="34"/>
        <v>19</v>
      </c>
      <c r="V776" s="92" t="str">
        <f t="shared" si="33"/>
        <v/>
      </c>
      <c r="W776" s="96">
        <f t="shared" si="36"/>
        <v>1</v>
      </c>
      <c r="X776" s="93"/>
      <c r="Z776" s="5"/>
      <c r="AA776"/>
      <c r="AC776" s="375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>
        <v>3.7</v>
      </c>
      <c r="C777">
        <v>80</v>
      </c>
      <c r="D777">
        <v>0.6</v>
      </c>
      <c r="E777">
        <v>2</v>
      </c>
      <c r="F777">
        <v>7.2</v>
      </c>
      <c r="G777">
        <v>10.1</v>
      </c>
      <c r="H777">
        <v>1027</v>
      </c>
      <c r="I777">
        <v>44430</v>
      </c>
      <c r="J777">
        <v>3</v>
      </c>
      <c r="K777">
        <v>0</v>
      </c>
      <c r="L777">
        <v>0</v>
      </c>
      <c r="M777">
        <v>0</v>
      </c>
      <c r="N777">
        <v>0.1</v>
      </c>
      <c r="O777">
        <v>162.69999999999999</v>
      </c>
      <c r="P777">
        <v>25.5</v>
      </c>
      <c r="Q777">
        <v>5.6</v>
      </c>
      <c r="R777" s="54">
        <v>0.53333333333333299</v>
      </c>
      <c r="T777" s="93">
        <f t="shared" si="35"/>
        <v>25.5</v>
      </c>
      <c r="U777" s="96">
        <f t="shared" si="34"/>
        <v>18.8</v>
      </c>
      <c r="V777" s="92" t="str">
        <f t="shared" si="33"/>
        <v/>
      </c>
      <c r="W777" s="96">
        <f t="shared" si="36"/>
        <v>1</v>
      </c>
      <c r="X777" s="93"/>
      <c r="Z777" s="5"/>
      <c r="AA777"/>
      <c r="AC777" s="375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>
        <v>3.7</v>
      </c>
      <c r="C778">
        <v>80</v>
      </c>
      <c r="D778">
        <v>0.6</v>
      </c>
      <c r="E778">
        <v>2</v>
      </c>
      <c r="F778">
        <v>11.5</v>
      </c>
      <c r="G778">
        <v>11.9</v>
      </c>
      <c r="H778">
        <v>1027.0999999999999</v>
      </c>
      <c r="I778">
        <v>44430</v>
      </c>
      <c r="J778">
        <v>3</v>
      </c>
      <c r="K778">
        <v>0</v>
      </c>
      <c r="L778">
        <v>0</v>
      </c>
      <c r="M778">
        <v>0</v>
      </c>
      <c r="N778">
        <v>0.1</v>
      </c>
      <c r="O778">
        <v>162.69999999999999</v>
      </c>
      <c r="P778">
        <v>25.4</v>
      </c>
      <c r="Q778">
        <v>5.6</v>
      </c>
      <c r="R778" s="54">
        <v>0.53402777777777799</v>
      </c>
      <c r="T778" s="93">
        <f t="shared" si="35"/>
        <v>25.4</v>
      </c>
      <c r="U778" s="96"/>
      <c r="V778" s="92" t="str">
        <f t="shared" si="33"/>
        <v/>
      </c>
      <c r="W778" s="96">
        <f t="shared" si="36"/>
        <v>1</v>
      </c>
      <c r="X778" s="93"/>
      <c r="Z778" s="5"/>
      <c r="AA778"/>
      <c r="AC778" s="375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>
        <v>3.7</v>
      </c>
      <c r="C779">
        <v>80</v>
      </c>
      <c r="D779">
        <v>0.6</v>
      </c>
      <c r="E779">
        <v>2</v>
      </c>
      <c r="F779">
        <v>9</v>
      </c>
      <c r="G779">
        <v>10.1</v>
      </c>
      <c r="H779">
        <v>1026.9000000000001</v>
      </c>
      <c r="I779">
        <v>44420</v>
      </c>
      <c r="J779">
        <v>3</v>
      </c>
      <c r="K779">
        <v>0</v>
      </c>
      <c r="L779">
        <v>0</v>
      </c>
      <c r="M779">
        <v>0</v>
      </c>
      <c r="N779">
        <v>0.1</v>
      </c>
      <c r="O779">
        <v>162.69999999999999</v>
      </c>
      <c r="P779">
        <v>25.2</v>
      </c>
      <c r="Q779">
        <v>5.6</v>
      </c>
      <c r="R779" s="54">
        <v>0.53472222222222199</v>
      </c>
      <c r="T779" s="93">
        <f t="shared" si="35"/>
        <v>25.2</v>
      </c>
      <c r="U779" s="96">
        <f t="shared" si="34"/>
        <v>18.5</v>
      </c>
      <c r="V779" s="92" t="str">
        <f t="shared" ref="V779:V842" si="37">IF($K779&gt;0,1,"")</f>
        <v/>
      </c>
      <c r="W779" s="96">
        <f t="shared" si="36"/>
        <v>1</v>
      </c>
      <c r="X779" s="93"/>
      <c r="Z779" s="5"/>
      <c r="AA779"/>
      <c r="AC779" s="375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>
        <v>3.7</v>
      </c>
      <c r="C780">
        <v>80</v>
      </c>
      <c r="D780">
        <v>0.6</v>
      </c>
      <c r="E780">
        <v>2</v>
      </c>
      <c r="F780">
        <v>10.4</v>
      </c>
      <c r="G780">
        <v>10.8</v>
      </c>
      <c r="H780">
        <v>1026.7</v>
      </c>
      <c r="I780">
        <v>44300</v>
      </c>
      <c r="J780">
        <v>3</v>
      </c>
      <c r="K780">
        <v>0</v>
      </c>
      <c r="L780">
        <v>0</v>
      </c>
      <c r="M780">
        <v>0</v>
      </c>
      <c r="N780">
        <v>0.1</v>
      </c>
      <c r="O780">
        <v>162.69999999999999</v>
      </c>
      <c r="P780">
        <v>25</v>
      </c>
      <c r="Q780">
        <v>5.6</v>
      </c>
      <c r="R780" s="54">
        <v>0.53541666666666698</v>
      </c>
      <c r="T780" s="93">
        <f t="shared" si="35"/>
        <v>25</v>
      </c>
      <c r="U780" s="96">
        <f t="shared" si="34"/>
        <v>18.3</v>
      </c>
      <c r="V780" s="92" t="str">
        <f t="shared" si="37"/>
        <v/>
      </c>
      <c r="W780" s="96">
        <f t="shared" si="36"/>
        <v>1</v>
      </c>
      <c r="X780" s="93"/>
      <c r="Z780" s="5"/>
      <c r="AA780"/>
      <c r="AC780" s="375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>
        <v>3.7</v>
      </c>
      <c r="C781">
        <v>80</v>
      </c>
      <c r="D781">
        <v>0.6</v>
      </c>
      <c r="E781">
        <v>2</v>
      </c>
      <c r="F781">
        <v>7.9</v>
      </c>
      <c r="G781">
        <v>8.3000000000000007</v>
      </c>
      <c r="H781">
        <v>1026.8</v>
      </c>
      <c r="I781">
        <v>44240</v>
      </c>
      <c r="J781">
        <v>3</v>
      </c>
      <c r="K781">
        <v>0</v>
      </c>
      <c r="L781">
        <v>0</v>
      </c>
      <c r="M781">
        <v>0</v>
      </c>
      <c r="N781">
        <v>0.1</v>
      </c>
      <c r="O781">
        <v>162.69999999999999</v>
      </c>
      <c r="P781">
        <v>24.8</v>
      </c>
      <c r="Q781">
        <v>5.6</v>
      </c>
      <c r="R781" s="54">
        <v>0.53611111111111098</v>
      </c>
      <c r="T781" s="93">
        <f t="shared" si="35"/>
        <v>24.8</v>
      </c>
      <c r="U781" s="96">
        <f t="shared" si="34"/>
        <v>18.100000000000001</v>
      </c>
      <c r="V781" s="92" t="str">
        <f t="shared" si="37"/>
        <v/>
      </c>
      <c r="W781" s="96">
        <f t="shared" si="36"/>
        <v>1</v>
      </c>
      <c r="X781" s="93"/>
      <c r="Z781" s="5"/>
      <c r="AA781"/>
      <c r="AC781" s="375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>
        <v>3.7</v>
      </c>
      <c r="C782">
        <v>80</v>
      </c>
      <c r="D782">
        <v>0.6</v>
      </c>
      <c r="E782">
        <v>2</v>
      </c>
      <c r="F782">
        <v>7.2</v>
      </c>
      <c r="G782">
        <v>8.6</v>
      </c>
      <c r="H782">
        <v>1026.5</v>
      </c>
      <c r="I782">
        <v>44300</v>
      </c>
      <c r="J782">
        <v>3</v>
      </c>
      <c r="K782">
        <v>0</v>
      </c>
      <c r="L782">
        <v>0</v>
      </c>
      <c r="M782">
        <v>0</v>
      </c>
      <c r="N782">
        <v>0.1</v>
      </c>
      <c r="O782">
        <v>162.69999999999999</v>
      </c>
      <c r="P782">
        <v>24.7</v>
      </c>
      <c r="Q782">
        <v>5.6</v>
      </c>
      <c r="R782" s="54">
        <v>0.53680555555555598</v>
      </c>
      <c r="T782" s="93">
        <f t="shared" si="35"/>
        <v>24.7</v>
      </c>
      <c r="U782" s="96">
        <f t="shared" si="34"/>
        <v>18</v>
      </c>
      <c r="V782" s="92" t="str">
        <f t="shared" si="37"/>
        <v/>
      </c>
      <c r="W782" s="96">
        <f t="shared" si="36"/>
        <v>1</v>
      </c>
      <c r="X782" s="93"/>
      <c r="Z782" s="5"/>
      <c r="AA782"/>
      <c r="AC782" s="375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>
        <v>3.7</v>
      </c>
      <c r="C783">
        <v>80</v>
      </c>
      <c r="D783">
        <v>0.6</v>
      </c>
      <c r="E783">
        <v>2</v>
      </c>
      <c r="F783">
        <v>13.3</v>
      </c>
      <c r="G783">
        <v>14</v>
      </c>
      <c r="H783">
        <v>1026.7</v>
      </c>
      <c r="I783">
        <v>44420</v>
      </c>
      <c r="J783">
        <v>3</v>
      </c>
      <c r="K783">
        <v>0</v>
      </c>
      <c r="L783">
        <v>0</v>
      </c>
      <c r="M783">
        <v>0</v>
      </c>
      <c r="N783">
        <v>0.1</v>
      </c>
      <c r="O783">
        <v>162.69999999999999</v>
      </c>
      <c r="P783">
        <v>24.6</v>
      </c>
      <c r="Q783">
        <v>5.6</v>
      </c>
      <c r="R783" s="54">
        <v>0.53749999999999998</v>
      </c>
      <c r="T783" s="93">
        <f t="shared" si="35"/>
        <v>24.6</v>
      </c>
      <c r="U783" s="96">
        <f t="shared" si="34"/>
        <v>17.900000000000002</v>
      </c>
      <c r="V783" s="92" t="str">
        <f t="shared" si="37"/>
        <v/>
      </c>
      <c r="W783" s="96">
        <f t="shared" si="36"/>
        <v>1</v>
      </c>
      <c r="X783" s="93"/>
      <c r="Z783" s="5"/>
      <c r="AA783"/>
      <c r="AC783" s="375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>
        <v>3.7</v>
      </c>
      <c r="C784">
        <v>80</v>
      </c>
      <c r="D784">
        <v>0.6</v>
      </c>
      <c r="E784">
        <v>2</v>
      </c>
      <c r="F784">
        <v>9.4</v>
      </c>
      <c r="G784">
        <v>11.9</v>
      </c>
      <c r="H784">
        <v>1026.9000000000001</v>
      </c>
      <c r="I784">
        <v>44350</v>
      </c>
      <c r="J784">
        <v>3</v>
      </c>
      <c r="K784">
        <v>0</v>
      </c>
      <c r="L784">
        <v>0</v>
      </c>
      <c r="M784">
        <v>0</v>
      </c>
      <c r="N784">
        <v>0.1</v>
      </c>
      <c r="O784">
        <v>162.69999999999999</v>
      </c>
      <c r="P784">
        <v>24.6</v>
      </c>
      <c r="Q784">
        <v>5.6</v>
      </c>
      <c r="R784" s="54">
        <v>0.53819444444444398</v>
      </c>
      <c r="T784" s="93">
        <f t="shared" si="35"/>
        <v>24.6</v>
      </c>
      <c r="U784" s="96">
        <f t="shared" ref="U784:U847" si="38">(T784-B784)-3</f>
        <v>17.900000000000002</v>
      </c>
      <c r="V784" s="92" t="str">
        <f t="shared" si="37"/>
        <v/>
      </c>
      <c r="W784" s="96">
        <f t="shared" si="36"/>
        <v>1</v>
      </c>
      <c r="X784" s="93"/>
      <c r="Z784" s="5"/>
      <c r="AA784"/>
      <c r="AC784" s="375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>
        <v>3.7</v>
      </c>
      <c r="C785">
        <v>80</v>
      </c>
      <c r="D785">
        <v>0.6</v>
      </c>
      <c r="E785">
        <v>2</v>
      </c>
      <c r="F785">
        <v>11.2</v>
      </c>
      <c r="G785">
        <v>11.9</v>
      </c>
      <c r="H785">
        <v>1026.9000000000001</v>
      </c>
      <c r="I785">
        <v>44370</v>
      </c>
      <c r="J785">
        <v>3</v>
      </c>
      <c r="K785">
        <v>0</v>
      </c>
      <c r="L785">
        <v>0</v>
      </c>
      <c r="M785">
        <v>0</v>
      </c>
      <c r="N785">
        <v>0.1</v>
      </c>
      <c r="O785">
        <v>162.69999999999999</v>
      </c>
      <c r="P785">
        <v>24.5</v>
      </c>
      <c r="Q785">
        <v>5.6</v>
      </c>
      <c r="R785" s="54">
        <v>0.53888888888888897</v>
      </c>
      <c r="T785" s="93">
        <f t="shared" si="35"/>
        <v>24.5</v>
      </c>
      <c r="U785" s="96">
        <f t="shared" si="38"/>
        <v>17.8</v>
      </c>
      <c r="V785" s="92" t="str">
        <f t="shared" si="37"/>
        <v/>
      </c>
      <c r="W785" s="96">
        <f t="shared" si="36"/>
        <v>1</v>
      </c>
      <c r="X785" s="93"/>
      <c r="Z785" s="5"/>
      <c r="AA785"/>
      <c r="AC785" s="375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>
        <v>3.7</v>
      </c>
      <c r="C786">
        <v>80</v>
      </c>
      <c r="D786">
        <v>0.6</v>
      </c>
      <c r="E786">
        <v>2</v>
      </c>
      <c r="F786">
        <v>6.1</v>
      </c>
      <c r="G786">
        <v>7.9</v>
      </c>
      <c r="H786">
        <v>1027</v>
      </c>
      <c r="I786">
        <v>44390</v>
      </c>
      <c r="J786">
        <v>3</v>
      </c>
      <c r="K786">
        <v>0</v>
      </c>
      <c r="L786">
        <v>0</v>
      </c>
      <c r="M786">
        <v>0</v>
      </c>
      <c r="N786">
        <v>0.1</v>
      </c>
      <c r="O786">
        <v>162.69999999999999</v>
      </c>
      <c r="P786">
        <v>24.4</v>
      </c>
      <c r="Q786" t="s">
        <v>251</v>
      </c>
      <c r="R786" s="54">
        <v>0.53958333333333297</v>
      </c>
      <c r="T786" s="93">
        <f t="shared" si="35"/>
        <v>24.4</v>
      </c>
      <c r="U786" s="96">
        <f t="shared" si="38"/>
        <v>17.7</v>
      </c>
      <c r="V786" s="92" t="str">
        <f t="shared" si="37"/>
        <v/>
      </c>
      <c r="W786" s="96">
        <f t="shared" si="36"/>
        <v>1</v>
      </c>
      <c r="X786" s="93"/>
      <c r="Z786" s="5"/>
      <c r="AA786"/>
      <c r="AC786" s="375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>
        <v>7.5</v>
      </c>
      <c r="C787">
        <v>75</v>
      </c>
      <c r="D787">
        <v>3.3</v>
      </c>
      <c r="E787">
        <v>6</v>
      </c>
      <c r="F787">
        <v>8.3000000000000007</v>
      </c>
      <c r="G787">
        <v>9.6999999999999993</v>
      </c>
      <c r="H787">
        <v>1026.8</v>
      </c>
      <c r="I787">
        <v>44390</v>
      </c>
      <c r="J787">
        <v>3</v>
      </c>
      <c r="K787">
        <v>0</v>
      </c>
      <c r="L787">
        <v>0</v>
      </c>
      <c r="M787">
        <v>0</v>
      </c>
      <c r="N787">
        <v>0.1</v>
      </c>
      <c r="O787">
        <v>162.69999999999999</v>
      </c>
      <c r="P787">
        <v>24.3</v>
      </c>
      <c r="Q787" t="s">
        <v>251</v>
      </c>
      <c r="R787" s="54">
        <v>0.54027777777777797</v>
      </c>
      <c r="T787" s="93">
        <f t="shared" si="35"/>
        <v>24.3</v>
      </c>
      <c r="U787" s="96">
        <f t="shared" si="38"/>
        <v>13.8</v>
      </c>
      <c r="V787" s="92"/>
      <c r="W787" s="96">
        <f t="shared" si="36"/>
        <v>1</v>
      </c>
      <c r="X787" s="93"/>
      <c r="Z787" s="5"/>
      <c r="AA787"/>
      <c r="AC787" s="375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>
        <v>7.5</v>
      </c>
      <c r="C788">
        <v>75</v>
      </c>
      <c r="D788">
        <v>3.3</v>
      </c>
      <c r="E788">
        <v>6.4</v>
      </c>
      <c r="F788">
        <v>6.5</v>
      </c>
      <c r="G788">
        <v>6.5</v>
      </c>
      <c r="H788">
        <v>1026.9000000000001</v>
      </c>
      <c r="I788">
        <v>44370</v>
      </c>
      <c r="J788">
        <v>3</v>
      </c>
      <c r="K788">
        <v>0</v>
      </c>
      <c r="L788">
        <v>0</v>
      </c>
      <c r="M788">
        <v>0</v>
      </c>
      <c r="N788">
        <v>0.1</v>
      </c>
      <c r="O788">
        <v>162.69999999999999</v>
      </c>
      <c r="P788">
        <v>24.2</v>
      </c>
      <c r="Q788" t="s">
        <v>251</v>
      </c>
      <c r="R788" s="54">
        <v>0.54097222222222197</v>
      </c>
      <c r="T788" s="93">
        <f t="shared" si="35"/>
        <v>24.2</v>
      </c>
      <c r="U788" s="96">
        <f t="shared" si="38"/>
        <v>13.7</v>
      </c>
      <c r="V788" s="92" t="str">
        <f t="shared" si="37"/>
        <v/>
      </c>
      <c r="W788" s="96">
        <f t="shared" si="36"/>
        <v>1</v>
      </c>
      <c r="X788" s="93"/>
      <c r="Z788" s="5"/>
      <c r="AA788"/>
      <c r="AC788" s="375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>
        <v>7.6</v>
      </c>
      <c r="C789">
        <v>74</v>
      </c>
      <c r="D789">
        <v>3.3</v>
      </c>
      <c r="E789">
        <v>7</v>
      </c>
      <c r="F789">
        <v>5</v>
      </c>
      <c r="G789">
        <v>6.8</v>
      </c>
      <c r="H789">
        <v>1026.9000000000001</v>
      </c>
      <c r="I789">
        <v>44390</v>
      </c>
      <c r="J789">
        <v>3</v>
      </c>
      <c r="K789">
        <v>0</v>
      </c>
      <c r="L789">
        <v>0</v>
      </c>
      <c r="M789">
        <v>0</v>
      </c>
      <c r="N789">
        <v>0.1</v>
      </c>
      <c r="O789">
        <v>162.69999999999999</v>
      </c>
      <c r="P789">
        <v>24.3</v>
      </c>
      <c r="Q789" t="s">
        <v>251</v>
      </c>
      <c r="R789" s="54">
        <v>0.54166666666666696</v>
      </c>
      <c r="T789" s="93">
        <f t="shared" si="35"/>
        <v>24.3</v>
      </c>
      <c r="U789" s="96">
        <f t="shared" si="38"/>
        <v>13.700000000000003</v>
      </c>
      <c r="V789" s="92" t="str">
        <f t="shared" si="37"/>
        <v/>
      </c>
      <c r="W789" s="96">
        <f t="shared" si="36"/>
        <v>1</v>
      </c>
      <c r="X789" s="93"/>
      <c r="Z789" s="5"/>
      <c r="AA789"/>
      <c r="AC789" s="375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>
        <v>7.7</v>
      </c>
      <c r="C790">
        <v>75</v>
      </c>
      <c r="D790">
        <v>3.5</v>
      </c>
      <c r="E790">
        <v>6.8</v>
      </c>
      <c r="F790">
        <v>6.1</v>
      </c>
      <c r="G790">
        <v>6.1</v>
      </c>
      <c r="H790">
        <v>1026.9000000000001</v>
      </c>
      <c r="I790">
        <v>44420</v>
      </c>
      <c r="J790">
        <v>3</v>
      </c>
      <c r="K790">
        <v>0</v>
      </c>
      <c r="L790">
        <v>0</v>
      </c>
      <c r="M790">
        <v>0</v>
      </c>
      <c r="N790">
        <v>0.1</v>
      </c>
      <c r="O790">
        <v>162.69999999999999</v>
      </c>
      <c r="P790">
        <v>24.4</v>
      </c>
      <c r="Q790" t="s">
        <v>251</v>
      </c>
      <c r="R790" s="54">
        <v>0.54236111111111096</v>
      </c>
      <c r="T790" s="93">
        <f t="shared" si="35"/>
        <v>24.4</v>
      </c>
      <c r="U790" s="96">
        <f t="shared" si="38"/>
        <v>13.7</v>
      </c>
      <c r="V790" s="92" t="str">
        <f t="shared" si="37"/>
        <v/>
      </c>
      <c r="W790" s="96">
        <f t="shared" si="36"/>
        <v>1</v>
      </c>
      <c r="X790" s="93"/>
      <c r="Z790" s="5"/>
      <c r="AA790"/>
      <c r="AC790" s="375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>
        <v>7.8</v>
      </c>
      <c r="C791">
        <v>74</v>
      </c>
      <c r="D791">
        <v>3.5</v>
      </c>
      <c r="E791">
        <v>7</v>
      </c>
      <c r="F791">
        <v>5.8</v>
      </c>
      <c r="G791">
        <v>7.9</v>
      </c>
      <c r="H791">
        <v>1026.5999999999999</v>
      </c>
      <c r="I791">
        <v>44540</v>
      </c>
      <c r="J791">
        <v>3</v>
      </c>
      <c r="K791">
        <v>0</v>
      </c>
      <c r="L791">
        <v>0</v>
      </c>
      <c r="M791">
        <v>0</v>
      </c>
      <c r="N791">
        <v>0.1</v>
      </c>
      <c r="O791">
        <v>162.69999999999999</v>
      </c>
      <c r="P791">
        <v>24.5</v>
      </c>
      <c r="Q791" t="s">
        <v>251</v>
      </c>
      <c r="R791" s="54">
        <v>0.54305555555555596</v>
      </c>
      <c r="T791" s="93">
        <f t="shared" si="35"/>
        <v>24.5</v>
      </c>
      <c r="U791" s="96">
        <f t="shared" si="38"/>
        <v>13.7</v>
      </c>
      <c r="V791" s="92" t="str">
        <f t="shared" si="37"/>
        <v/>
      </c>
      <c r="W791" s="96">
        <f t="shared" si="36"/>
        <v>1</v>
      </c>
      <c r="X791" s="93"/>
      <c r="Z791" s="5"/>
      <c r="AA791"/>
      <c r="AC791" s="375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>
        <v>7.6</v>
      </c>
      <c r="C792">
        <v>74</v>
      </c>
      <c r="D792">
        <v>3.3</v>
      </c>
      <c r="E792">
        <v>7.6</v>
      </c>
      <c r="F792">
        <v>4</v>
      </c>
      <c r="G792">
        <v>9</v>
      </c>
      <c r="H792">
        <v>1026.5999999999999</v>
      </c>
      <c r="I792">
        <v>44700</v>
      </c>
      <c r="J792">
        <v>3</v>
      </c>
      <c r="K792">
        <v>0</v>
      </c>
      <c r="L792">
        <v>0</v>
      </c>
      <c r="M792">
        <v>0</v>
      </c>
      <c r="N792">
        <v>0.1</v>
      </c>
      <c r="O792">
        <v>162.69999999999999</v>
      </c>
      <c r="P792">
        <v>24.6</v>
      </c>
      <c r="Q792" t="s">
        <v>251</v>
      </c>
      <c r="R792" s="54">
        <v>0.54374999999999996</v>
      </c>
      <c r="T792" s="93">
        <f t="shared" si="35"/>
        <v>24.6</v>
      </c>
      <c r="U792" s="96">
        <f t="shared" si="38"/>
        <v>14</v>
      </c>
      <c r="V792" s="92" t="str">
        <f t="shared" si="37"/>
        <v/>
      </c>
      <c r="W792" s="96">
        <f t="shared" si="36"/>
        <v>1</v>
      </c>
      <c r="X792" s="93"/>
      <c r="Z792" s="5"/>
      <c r="AA792"/>
      <c r="AC792" s="375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>
        <v>7.7</v>
      </c>
      <c r="C793">
        <v>75</v>
      </c>
      <c r="D793">
        <v>3.5</v>
      </c>
      <c r="E793">
        <v>6.3</v>
      </c>
      <c r="F793">
        <v>8.3000000000000007</v>
      </c>
      <c r="G793">
        <v>8.6</v>
      </c>
      <c r="H793">
        <v>1026.8</v>
      </c>
      <c r="I793">
        <v>44630</v>
      </c>
      <c r="J793">
        <v>3</v>
      </c>
      <c r="K793">
        <v>0</v>
      </c>
      <c r="L793">
        <v>0</v>
      </c>
      <c r="M793">
        <v>0</v>
      </c>
      <c r="N793">
        <v>0.1</v>
      </c>
      <c r="O793">
        <v>162.69999999999999</v>
      </c>
      <c r="P793">
        <v>24.7</v>
      </c>
      <c r="Q793" t="s">
        <v>251</v>
      </c>
      <c r="R793" s="54">
        <v>0.54444444444444495</v>
      </c>
      <c r="T793" s="93">
        <f t="shared" si="35"/>
        <v>24.7</v>
      </c>
      <c r="U793" s="96">
        <f t="shared" si="38"/>
        <v>14</v>
      </c>
      <c r="V793" s="92" t="str">
        <f t="shared" si="37"/>
        <v/>
      </c>
      <c r="W793" s="96">
        <f t="shared" si="36"/>
        <v>1</v>
      </c>
      <c r="X793" s="93"/>
      <c r="Z793" s="5"/>
      <c r="AA793"/>
      <c r="AC793" s="375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>
        <v>7.6</v>
      </c>
      <c r="C794">
        <v>75</v>
      </c>
      <c r="D794">
        <v>3.4</v>
      </c>
      <c r="E794">
        <v>5.8</v>
      </c>
      <c r="F794">
        <v>9.6999999999999993</v>
      </c>
      <c r="G794">
        <v>9.6999999999999993</v>
      </c>
      <c r="H794">
        <v>1026.5999999999999</v>
      </c>
      <c r="I794">
        <v>44750</v>
      </c>
      <c r="J794">
        <v>3</v>
      </c>
      <c r="K794">
        <v>0</v>
      </c>
      <c r="L794">
        <v>0</v>
      </c>
      <c r="M794">
        <v>0</v>
      </c>
      <c r="N794">
        <v>0.1</v>
      </c>
      <c r="O794">
        <v>162.69999999999999</v>
      </c>
      <c r="P794">
        <v>24.7</v>
      </c>
      <c r="Q794" t="s">
        <v>251</v>
      </c>
      <c r="R794" s="54">
        <v>0.54513888888888895</v>
      </c>
      <c r="T794" s="93">
        <f t="shared" si="35"/>
        <v>24.7</v>
      </c>
      <c r="U794" s="96">
        <f t="shared" si="38"/>
        <v>14.100000000000001</v>
      </c>
      <c r="V794" s="92" t="str">
        <f t="shared" si="37"/>
        <v/>
      </c>
      <c r="W794" s="96">
        <f t="shared" si="36"/>
        <v>1</v>
      </c>
      <c r="X794" s="93"/>
      <c r="Z794" s="5"/>
      <c r="AA794"/>
      <c r="AC794" s="375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>
        <v>7.6</v>
      </c>
      <c r="C795">
        <v>75</v>
      </c>
      <c r="D795">
        <v>3.4</v>
      </c>
      <c r="E795">
        <v>6.2</v>
      </c>
      <c r="F795">
        <v>8.3000000000000007</v>
      </c>
      <c r="G795">
        <v>13.3</v>
      </c>
      <c r="H795">
        <v>1026.7</v>
      </c>
      <c r="I795">
        <v>44660</v>
      </c>
      <c r="J795">
        <v>3</v>
      </c>
      <c r="K795">
        <v>0</v>
      </c>
      <c r="L795">
        <v>0</v>
      </c>
      <c r="M795">
        <v>0</v>
      </c>
      <c r="N795">
        <v>0.1</v>
      </c>
      <c r="O795">
        <v>162.69999999999999</v>
      </c>
      <c r="P795">
        <v>24.8</v>
      </c>
      <c r="Q795" t="s">
        <v>251</v>
      </c>
      <c r="R795" s="54">
        <v>0.54583333333333295</v>
      </c>
      <c r="T795" s="93">
        <f t="shared" si="35"/>
        <v>24.8</v>
      </c>
      <c r="U795" s="96">
        <f t="shared" si="38"/>
        <v>14.200000000000003</v>
      </c>
      <c r="V795" s="92" t="str">
        <f t="shared" si="37"/>
        <v/>
      </c>
      <c r="W795" s="96">
        <f t="shared" si="36"/>
        <v>1</v>
      </c>
      <c r="X795" s="93"/>
      <c r="Z795" s="5"/>
      <c r="AA795"/>
      <c r="AC795" s="375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>
        <v>7.4</v>
      </c>
      <c r="C796">
        <v>75</v>
      </c>
      <c r="D796">
        <v>3.3</v>
      </c>
      <c r="E796">
        <v>5.6</v>
      </c>
      <c r="F796">
        <v>10.1</v>
      </c>
      <c r="G796">
        <v>10.8</v>
      </c>
      <c r="H796">
        <v>1026.5999999999999</v>
      </c>
      <c r="I796">
        <v>44600</v>
      </c>
      <c r="J796">
        <v>3</v>
      </c>
      <c r="K796">
        <v>0</v>
      </c>
      <c r="L796">
        <v>0</v>
      </c>
      <c r="M796">
        <v>0</v>
      </c>
      <c r="N796">
        <v>0.1</v>
      </c>
      <c r="O796">
        <v>162.69999999999999</v>
      </c>
      <c r="P796">
        <v>24.8</v>
      </c>
      <c r="Q796" t="s">
        <v>251</v>
      </c>
      <c r="R796" s="54">
        <v>0.54652777777777795</v>
      </c>
      <c r="T796" s="93">
        <f t="shared" si="35"/>
        <v>24.8</v>
      </c>
      <c r="U796" s="96">
        <f t="shared" si="38"/>
        <v>14.399999999999999</v>
      </c>
      <c r="V796" s="92" t="str">
        <f t="shared" si="37"/>
        <v/>
      </c>
      <c r="W796" s="96">
        <f t="shared" si="36"/>
        <v>1</v>
      </c>
      <c r="X796" s="93"/>
      <c r="Z796" s="5"/>
      <c r="AA796"/>
      <c r="AC796" s="375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>
        <v>7.4</v>
      </c>
      <c r="C797">
        <v>75</v>
      </c>
      <c r="D797">
        <v>3.3</v>
      </c>
      <c r="E797">
        <v>5.4</v>
      </c>
      <c r="F797">
        <v>10.4</v>
      </c>
      <c r="G797">
        <v>11.9</v>
      </c>
      <c r="H797">
        <v>1026.7</v>
      </c>
      <c r="I797">
        <v>44410</v>
      </c>
      <c r="J797">
        <v>3</v>
      </c>
      <c r="K797">
        <v>0</v>
      </c>
      <c r="L797">
        <v>0</v>
      </c>
      <c r="M797">
        <v>0</v>
      </c>
      <c r="N797">
        <v>0.1</v>
      </c>
      <c r="O797">
        <v>162.69999999999999</v>
      </c>
      <c r="P797">
        <v>24.7</v>
      </c>
      <c r="Q797" t="s">
        <v>251</v>
      </c>
      <c r="R797" s="54">
        <v>0.54722222222222205</v>
      </c>
      <c r="T797" s="93">
        <f t="shared" si="35"/>
        <v>24.7</v>
      </c>
      <c r="U797" s="96">
        <f t="shared" si="38"/>
        <v>14.299999999999997</v>
      </c>
      <c r="V797" s="92" t="str">
        <f t="shared" si="37"/>
        <v/>
      </c>
      <c r="W797" s="96">
        <f t="shared" si="36"/>
        <v>1</v>
      </c>
      <c r="X797" s="93"/>
      <c r="Z797" s="5"/>
      <c r="AA797"/>
      <c r="AC797" s="375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>
        <v>7.4</v>
      </c>
      <c r="C798">
        <v>76</v>
      </c>
      <c r="D798">
        <v>3.4</v>
      </c>
      <c r="E798">
        <v>5.6</v>
      </c>
      <c r="F798">
        <v>10.1</v>
      </c>
      <c r="G798">
        <v>10.4</v>
      </c>
      <c r="H798">
        <v>1026.5</v>
      </c>
      <c r="I798">
        <v>44340</v>
      </c>
      <c r="J798">
        <v>3</v>
      </c>
      <c r="K798">
        <v>0</v>
      </c>
      <c r="L798">
        <v>0</v>
      </c>
      <c r="M798">
        <v>0</v>
      </c>
      <c r="N798">
        <v>0.1</v>
      </c>
      <c r="O798">
        <v>162.69999999999999</v>
      </c>
      <c r="P798">
        <v>24.6</v>
      </c>
      <c r="Q798">
        <v>23.4</v>
      </c>
      <c r="R798" s="54">
        <v>0.54791666666666705</v>
      </c>
      <c r="T798" s="93">
        <f t="shared" si="35"/>
        <v>24.6</v>
      </c>
      <c r="U798" s="96">
        <f t="shared" si="38"/>
        <v>14.200000000000003</v>
      </c>
      <c r="V798" s="92" t="str">
        <f t="shared" si="37"/>
        <v/>
      </c>
      <c r="W798" s="96">
        <f t="shared" si="36"/>
        <v>1</v>
      </c>
      <c r="X798" s="93"/>
      <c r="Z798" s="5"/>
      <c r="AA798"/>
      <c r="AC798" s="375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>
        <v>7.3</v>
      </c>
      <c r="C799">
        <v>76</v>
      </c>
      <c r="D799">
        <v>3.3</v>
      </c>
      <c r="E799">
        <v>5.2</v>
      </c>
      <c r="F799">
        <v>10.8</v>
      </c>
      <c r="G799">
        <v>14.8</v>
      </c>
      <c r="H799">
        <v>1026.7</v>
      </c>
      <c r="I799">
        <v>44120</v>
      </c>
      <c r="J799">
        <v>3</v>
      </c>
      <c r="K799">
        <v>0</v>
      </c>
      <c r="L799">
        <v>0</v>
      </c>
      <c r="M799">
        <v>0</v>
      </c>
      <c r="N799">
        <v>0.1</v>
      </c>
      <c r="O799">
        <v>162.69999999999999</v>
      </c>
      <c r="P799">
        <v>24.5</v>
      </c>
      <c r="Q799">
        <v>23.4</v>
      </c>
      <c r="R799" s="54">
        <v>0.54861111111111105</v>
      </c>
      <c r="T799" s="93">
        <f t="shared" si="35"/>
        <v>24.5</v>
      </c>
      <c r="U799" s="96">
        <f t="shared" si="38"/>
        <v>14.2</v>
      </c>
      <c r="V799" s="92" t="str">
        <f t="shared" si="37"/>
        <v/>
      </c>
      <c r="W799" s="96">
        <f t="shared" si="36"/>
        <v>1</v>
      </c>
      <c r="X799" s="93"/>
      <c r="Z799" s="5"/>
      <c r="AA799"/>
      <c r="AC799" s="375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>
        <v>7.3</v>
      </c>
      <c r="C800">
        <v>76</v>
      </c>
      <c r="D800">
        <v>3.3</v>
      </c>
      <c r="E800">
        <v>5.2</v>
      </c>
      <c r="F800">
        <v>10.8</v>
      </c>
      <c r="G800">
        <v>13.3</v>
      </c>
      <c r="H800">
        <v>1026.5999999999999</v>
      </c>
      <c r="I800">
        <v>44070</v>
      </c>
      <c r="J800">
        <v>3</v>
      </c>
      <c r="K800">
        <v>0</v>
      </c>
      <c r="L800">
        <v>0</v>
      </c>
      <c r="M800">
        <v>0</v>
      </c>
      <c r="N800">
        <v>0.1</v>
      </c>
      <c r="O800">
        <v>162.69999999999999</v>
      </c>
      <c r="P800">
        <v>24.4</v>
      </c>
      <c r="Q800">
        <v>23.4</v>
      </c>
      <c r="R800" s="54">
        <v>0.54930555555555605</v>
      </c>
      <c r="T800" s="93">
        <f t="shared" si="35"/>
        <v>24.4</v>
      </c>
      <c r="U800" s="96">
        <f t="shared" si="38"/>
        <v>14.099999999999998</v>
      </c>
      <c r="V800" s="92" t="str">
        <f t="shared" si="37"/>
        <v/>
      </c>
      <c r="W800" s="96">
        <f t="shared" si="36"/>
        <v>1</v>
      </c>
      <c r="X800" s="93"/>
      <c r="Z800" s="5"/>
      <c r="AA800"/>
      <c r="AC800" s="375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>
        <v>7.3</v>
      </c>
      <c r="C801">
        <v>76</v>
      </c>
      <c r="D801">
        <v>3.3</v>
      </c>
      <c r="E801">
        <v>5.5</v>
      </c>
      <c r="F801">
        <v>9.6999999999999993</v>
      </c>
      <c r="G801">
        <v>10.8</v>
      </c>
      <c r="H801">
        <v>1026.7</v>
      </c>
      <c r="I801">
        <v>44180</v>
      </c>
      <c r="J801">
        <v>3</v>
      </c>
      <c r="K801">
        <v>0</v>
      </c>
      <c r="L801">
        <v>0</v>
      </c>
      <c r="M801">
        <v>0</v>
      </c>
      <c r="N801">
        <v>0.1</v>
      </c>
      <c r="O801">
        <v>162.69999999999999</v>
      </c>
      <c r="P801">
        <v>24.3</v>
      </c>
      <c r="Q801">
        <v>23.5</v>
      </c>
      <c r="R801" s="54">
        <v>0.55000000000000004</v>
      </c>
      <c r="T801" s="93">
        <f t="shared" si="35"/>
        <v>24.3</v>
      </c>
      <c r="U801" s="96">
        <f t="shared" si="38"/>
        <v>14</v>
      </c>
      <c r="V801" s="92" t="str">
        <f t="shared" si="37"/>
        <v/>
      </c>
      <c r="W801" s="96">
        <f t="shared" si="36"/>
        <v>1</v>
      </c>
      <c r="X801" s="93"/>
      <c r="Z801" s="5"/>
      <c r="AA801"/>
      <c r="AC801" s="375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>
        <v>7.4</v>
      </c>
      <c r="C802">
        <v>76</v>
      </c>
      <c r="D802">
        <v>3.4</v>
      </c>
      <c r="E802">
        <v>5.8</v>
      </c>
      <c r="F802">
        <v>9</v>
      </c>
      <c r="G802">
        <v>11.9</v>
      </c>
      <c r="H802">
        <v>1026.5</v>
      </c>
      <c r="I802">
        <v>44160</v>
      </c>
      <c r="J802">
        <v>3</v>
      </c>
      <c r="K802">
        <v>0</v>
      </c>
      <c r="L802">
        <v>0</v>
      </c>
      <c r="M802">
        <v>0</v>
      </c>
      <c r="N802">
        <v>0.1</v>
      </c>
      <c r="O802">
        <v>162.69999999999999</v>
      </c>
      <c r="P802">
        <v>24.2</v>
      </c>
      <c r="Q802">
        <v>23.5</v>
      </c>
      <c r="R802" s="54">
        <v>0.55069444444444404</v>
      </c>
      <c r="T802" s="93">
        <f t="shared" si="35"/>
        <v>24.2</v>
      </c>
      <c r="U802" s="96">
        <f t="shared" si="38"/>
        <v>13.799999999999997</v>
      </c>
      <c r="V802" s="92" t="str">
        <f t="shared" si="37"/>
        <v/>
      </c>
      <c r="W802" s="96">
        <f t="shared" si="36"/>
        <v>1</v>
      </c>
      <c r="X802" s="93"/>
      <c r="Z802" s="5"/>
      <c r="AA802"/>
      <c r="AC802" s="375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>
        <v>7.5</v>
      </c>
      <c r="C803">
        <v>76</v>
      </c>
      <c r="D803">
        <v>3.5</v>
      </c>
      <c r="E803">
        <v>6.3</v>
      </c>
      <c r="F803">
        <v>6.8</v>
      </c>
      <c r="G803">
        <v>8.6</v>
      </c>
      <c r="H803">
        <v>1026.5999999999999</v>
      </c>
      <c r="I803">
        <v>44040</v>
      </c>
      <c r="J803">
        <v>3</v>
      </c>
      <c r="K803">
        <v>0</v>
      </c>
      <c r="L803">
        <v>0</v>
      </c>
      <c r="M803">
        <v>0</v>
      </c>
      <c r="N803">
        <v>0.1</v>
      </c>
      <c r="O803">
        <v>162.69999999999999</v>
      </c>
      <c r="P803">
        <v>24.1</v>
      </c>
      <c r="Q803">
        <v>23.5</v>
      </c>
      <c r="R803" s="54">
        <v>0.55138888888888904</v>
      </c>
      <c r="T803" s="93">
        <f t="shared" si="35"/>
        <v>24.1</v>
      </c>
      <c r="U803" s="96">
        <f t="shared" si="38"/>
        <v>13.600000000000001</v>
      </c>
      <c r="V803" s="92" t="str">
        <f t="shared" si="37"/>
        <v/>
      </c>
      <c r="W803" s="96">
        <f t="shared" si="36"/>
        <v>1</v>
      </c>
      <c r="X803" s="93"/>
      <c r="Z803" s="5"/>
      <c r="AA803"/>
      <c r="AC803" s="375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>
        <v>7.6</v>
      </c>
      <c r="C804">
        <v>76</v>
      </c>
      <c r="D804">
        <v>3.6</v>
      </c>
      <c r="E804">
        <v>5.8</v>
      </c>
      <c r="F804">
        <v>10.1</v>
      </c>
      <c r="G804">
        <v>11.2</v>
      </c>
      <c r="H804">
        <v>1026.5</v>
      </c>
      <c r="I804">
        <v>44010</v>
      </c>
      <c r="J804">
        <v>3</v>
      </c>
      <c r="K804">
        <v>0</v>
      </c>
      <c r="L804">
        <v>0</v>
      </c>
      <c r="M804">
        <v>0</v>
      </c>
      <c r="N804">
        <v>0.1</v>
      </c>
      <c r="O804">
        <v>162.69999999999999</v>
      </c>
      <c r="P804">
        <v>24.1</v>
      </c>
      <c r="Q804">
        <v>23.5</v>
      </c>
      <c r="R804" s="54">
        <v>0.55208333333333304</v>
      </c>
      <c r="T804" s="93">
        <f t="shared" si="35"/>
        <v>24.1</v>
      </c>
      <c r="U804" s="96">
        <f t="shared" si="38"/>
        <v>13.5</v>
      </c>
      <c r="V804" s="92" t="str">
        <f t="shared" si="37"/>
        <v/>
      </c>
      <c r="W804" s="96">
        <f t="shared" si="36"/>
        <v>1</v>
      </c>
      <c r="X804" s="93"/>
      <c r="Z804" s="5"/>
      <c r="AA804"/>
      <c r="AC804" s="375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>
        <v>7.6</v>
      </c>
      <c r="C805">
        <v>76</v>
      </c>
      <c r="D805">
        <v>3.6</v>
      </c>
      <c r="E805">
        <v>7</v>
      </c>
      <c r="F805">
        <v>5</v>
      </c>
      <c r="G805">
        <v>9</v>
      </c>
      <c r="H805">
        <v>1026.5999999999999</v>
      </c>
      <c r="I805">
        <v>43950</v>
      </c>
      <c r="J805">
        <v>3</v>
      </c>
      <c r="K805">
        <v>0</v>
      </c>
      <c r="L805">
        <v>0</v>
      </c>
      <c r="M805">
        <v>0</v>
      </c>
      <c r="N805">
        <v>0.1</v>
      </c>
      <c r="O805">
        <v>162.69999999999999</v>
      </c>
      <c r="P805">
        <v>24</v>
      </c>
      <c r="Q805">
        <v>23.5</v>
      </c>
      <c r="R805" s="54">
        <v>0.55277777777777803</v>
      </c>
      <c r="T805" s="93">
        <f t="shared" si="35"/>
        <v>24</v>
      </c>
      <c r="U805" s="96">
        <f t="shared" si="38"/>
        <v>13.399999999999999</v>
      </c>
      <c r="V805" s="92" t="str">
        <f t="shared" si="37"/>
        <v/>
      </c>
      <c r="W805" s="96">
        <f t="shared" si="36"/>
        <v>1</v>
      </c>
      <c r="X805" s="93"/>
      <c r="Z805" s="5"/>
      <c r="AA805"/>
      <c r="AC805" s="375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>
        <v>7.7</v>
      </c>
      <c r="C806">
        <v>76</v>
      </c>
      <c r="D806">
        <v>3.7</v>
      </c>
      <c r="E806">
        <v>6.1</v>
      </c>
      <c r="F806">
        <v>9</v>
      </c>
      <c r="G806">
        <v>9.6999999999999993</v>
      </c>
      <c r="H806">
        <v>1026.7</v>
      </c>
      <c r="I806">
        <v>44050</v>
      </c>
      <c r="J806">
        <v>3</v>
      </c>
      <c r="K806">
        <v>0</v>
      </c>
      <c r="L806">
        <v>0</v>
      </c>
      <c r="M806">
        <v>0</v>
      </c>
      <c r="N806">
        <v>0.1</v>
      </c>
      <c r="O806">
        <v>162.69999999999999</v>
      </c>
      <c r="P806">
        <v>24</v>
      </c>
      <c r="Q806">
        <v>23.5</v>
      </c>
      <c r="R806" s="54">
        <v>0.55347222222222203</v>
      </c>
      <c r="T806" s="93">
        <f t="shared" si="35"/>
        <v>24</v>
      </c>
      <c r="U806" s="96">
        <f t="shared" si="38"/>
        <v>13.3</v>
      </c>
      <c r="V806" s="92" t="str">
        <f t="shared" si="37"/>
        <v/>
      </c>
      <c r="W806" s="96">
        <f t="shared" si="36"/>
        <v>1</v>
      </c>
      <c r="X806" s="93"/>
      <c r="Z806" s="5"/>
      <c r="AA806"/>
      <c r="AC806" s="375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>
        <v>7.7</v>
      </c>
      <c r="C807">
        <v>76</v>
      </c>
      <c r="D807">
        <v>3.7</v>
      </c>
      <c r="E807">
        <v>6.2</v>
      </c>
      <c r="F807">
        <v>8.6</v>
      </c>
      <c r="G807">
        <v>10.1</v>
      </c>
      <c r="H807">
        <v>1026.7</v>
      </c>
      <c r="I807">
        <v>44130</v>
      </c>
      <c r="J807">
        <v>3</v>
      </c>
      <c r="K807">
        <v>0</v>
      </c>
      <c r="L807">
        <v>0</v>
      </c>
      <c r="M807">
        <v>0</v>
      </c>
      <c r="N807">
        <v>0.1</v>
      </c>
      <c r="O807">
        <v>162.69999999999999</v>
      </c>
      <c r="P807">
        <v>24.1</v>
      </c>
      <c r="Q807">
        <v>23.5</v>
      </c>
      <c r="R807" s="54">
        <v>0.55416666666666703</v>
      </c>
      <c r="T807" s="93">
        <f t="shared" si="35"/>
        <v>24.1</v>
      </c>
      <c r="U807" s="96">
        <f t="shared" si="38"/>
        <v>13.400000000000002</v>
      </c>
      <c r="V807" s="92" t="str">
        <f t="shared" si="37"/>
        <v/>
      </c>
      <c r="W807" s="96">
        <f t="shared" si="36"/>
        <v>1</v>
      </c>
      <c r="X807" s="93"/>
      <c r="Z807" s="5"/>
      <c r="AA807"/>
      <c r="AC807" s="375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>
        <v>7.7</v>
      </c>
      <c r="C808">
        <v>76</v>
      </c>
      <c r="D808">
        <v>3.7</v>
      </c>
      <c r="E808">
        <v>6.3</v>
      </c>
      <c r="F808">
        <v>8.3000000000000007</v>
      </c>
      <c r="G808">
        <v>9.4</v>
      </c>
      <c r="H808">
        <v>1026.5</v>
      </c>
      <c r="I808">
        <v>44130</v>
      </c>
      <c r="J808">
        <v>3</v>
      </c>
      <c r="K808">
        <v>0</v>
      </c>
      <c r="L808">
        <v>0</v>
      </c>
      <c r="M808">
        <v>0</v>
      </c>
      <c r="N808">
        <v>0.1</v>
      </c>
      <c r="O808">
        <v>162.69999999999999</v>
      </c>
      <c r="P808">
        <v>24.2</v>
      </c>
      <c r="Q808">
        <v>23.5</v>
      </c>
      <c r="R808" s="54">
        <v>0.55486111111111103</v>
      </c>
      <c r="T808" s="93">
        <f t="shared" si="35"/>
        <v>24.2</v>
      </c>
      <c r="U808" s="96">
        <f t="shared" si="38"/>
        <v>13.5</v>
      </c>
      <c r="V808" s="92" t="str">
        <f t="shared" si="37"/>
        <v/>
      </c>
      <c r="W808" s="96">
        <f t="shared" si="36"/>
        <v>1</v>
      </c>
      <c r="X808" s="93"/>
      <c r="Z808" s="5"/>
      <c r="AA808"/>
      <c r="AC808" s="375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>
        <v>7.7</v>
      </c>
      <c r="C809">
        <v>76</v>
      </c>
      <c r="D809">
        <v>3.7</v>
      </c>
      <c r="E809">
        <v>6.2</v>
      </c>
      <c r="F809">
        <v>8.6</v>
      </c>
      <c r="G809">
        <v>9.4</v>
      </c>
      <c r="H809">
        <v>1026.5999999999999</v>
      </c>
      <c r="I809">
        <v>44100</v>
      </c>
      <c r="J809">
        <v>3</v>
      </c>
      <c r="K809">
        <v>0</v>
      </c>
      <c r="L809">
        <v>0</v>
      </c>
      <c r="M809">
        <v>0</v>
      </c>
      <c r="N809">
        <v>0.1</v>
      </c>
      <c r="O809">
        <v>162.69999999999999</v>
      </c>
      <c r="P809">
        <v>24.2</v>
      </c>
      <c r="Q809">
        <v>23.5</v>
      </c>
      <c r="R809" s="54">
        <v>0.55555555555555602</v>
      </c>
      <c r="T809" s="93">
        <f t="shared" si="35"/>
        <v>24.2</v>
      </c>
      <c r="U809" s="96">
        <f t="shared" si="38"/>
        <v>13.5</v>
      </c>
      <c r="V809" s="92" t="str">
        <f t="shared" si="37"/>
        <v/>
      </c>
      <c r="W809" s="96">
        <f t="shared" si="36"/>
        <v>1</v>
      </c>
      <c r="X809" s="93"/>
      <c r="Z809" s="5"/>
      <c r="AA809"/>
      <c r="AC809" s="375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>
        <v>7.8</v>
      </c>
      <c r="C810">
        <v>75</v>
      </c>
      <c r="D810">
        <v>3.6</v>
      </c>
      <c r="E810">
        <v>5.8</v>
      </c>
      <c r="F810">
        <v>10.8</v>
      </c>
      <c r="G810">
        <v>10.8</v>
      </c>
      <c r="H810">
        <v>1026.5999999999999</v>
      </c>
      <c r="I810">
        <v>44050</v>
      </c>
      <c r="J810">
        <v>3</v>
      </c>
      <c r="K810">
        <v>0</v>
      </c>
      <c r="L810">
        <v>0</v>
      </c>
      <c r="M810">
        <v>0</v>
      </c>
      <c r="N810">
        <v>0.1</v>
      </c>
      <c r="O810">
        <v>162.69999999999999</v>
      </c>
      <c r="P810">
        <v>24.3</v>
      </c>
      <c r="Q810">
        <v>23.5</v>
      </c>
      <c r="R810" s="54">
        <v>0.55625000000000002</v>
      </c>
      <c r="T810" s="93">
        <f t="shared" si="35"/>
        <v>24.3</v>
      </c>
      <c r="U810" s="96">
        <f t="shared" si="38"/>
        <v>13.5</v>
      </c>
      <c r="V810" s="92" t="str">
        <f t="shared" si="37"/>
        <v/>
      </c>
      <c r="W810" s="96">
        <f t="shared" si="36"/>
        <v>1</v>
      </c>
      <c r="X810" s="93"/>
      <c r="Z810" s="5"/>
      <c r="AA810"/>
      <c r="AC810" s="375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>
        <v>7.7</v>
      </c>
      <c r="C811">
        <v>75</v>
      </c>
      <c r="D811">
        <v>3.5</v>
      </c>
      <c r="E811">
        <v>7</v>
      </c>
      <c r="F811">
        <v>5.4</v>
      </c>
      <c r="G811">
        <v>9.4</v>
      </c>
      <c r="H811">
        <v>1026.5999999999999</v>
      </c>
      <c r="I811">
        <v>44190</v>
      </c>
      <c r="J811">
        <v>3</v>
      </c>
      <c r="K811">
        <v>0</v>
      </c>
      <c r="L811">
        <v>0</v>
      </c>
      <c r="M811">
        <v>0</v>
      </c>
      <c r="N811">
        <v>0.1</v>
      </c>
      <c r="O811">
        <v>162.69999999999999</v>
      </c>
      <c r="P811">
        <v>24.3</v>
      </c>
      <c r="Q811">
        <v>23.5</v>
      </c>
      <c r="R811" s="54">
        <v>0.55694444444444402</v>
      </c>
      <c r="T811" s="93">
        <f t="shared" si="35"/>
        <v>24.3</v>
      </c>
      <c r="U811" s="96">
        <f t="shared" si="38"/>
        <v>13.600000000000001</v>
      </c>
      <c r="V811" s="92" t="str">
        <f t="shared" si="37"/>
        <v/>
      </c>
      <c r="W811" s="96">
        <f t="shared" si="36"/>
        <v>1</v>
      </c>
      <c r="X811" s="93"/>
      <c r="Z811" s="5"/>
      <c r="AA811"/>
      <c r="AC811" s="375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>
        <v>7.8</v>
      </c>
      <c r="C812">
        <v>75</v>
      </c>
      <c r="D812">
        <v>3.6</v>
      </c>
      <c r="E812">
        <v>6.3</v>
      </c>
      <c r="F812">
        <v>8.6</v>
      </c>
      <c r="G812">
        <v>8.6</v>
      </c>
      <c r="H812">
        <v>1026.5999999999999</v>
      </c>
      <c r="I812">
        <v>44290</v>
      </c>
      <c r="J812">
        <v>3</v>
      </c>
      <c r="K812">
        <v>0</v>
      </c>
      <c r="L812">
        <v>0</v>
      </c>
      <c r="M812">
        <v>0</v>
      </c>
      <c r="N812">
        <v>0.1</v>
      </c>
      <c r="O812">
        <v>162.69999999999999</v>
      </c>
      <c r="P812">
        <v>24.3</v>
      </c>
      <c r="Q812">
        <v>23.5</v>
      </c>
      <c r="R812" s="54">
        <v>0.55763888888888902</v>
      </c>
      <c r="T812" s="93">
        <f t="shared" si="35"/>
        <v>24.3</v>
      </c>
      <c r="U812" s="96">
        <f t="shared" si="38"/>
        <v>13.5</v>
      </c>
      <c r="V812" s="92" t="str">
        <f t="shared" si="37"/>
        <v/>
      </c>
      <c r="W812" s="96">
        <f t="shared" si="36"/>
        <v>1</v>
      </c>
      <c r="X812" s="93"/>
      <c r="Z812" s="5"/>
      <c r="AA812"/>
      <c r="AC812" s="375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>
        <v>7.8</v>
      </c>
      <c r="C813">
        <v>75</v>
      </c>
      <c r="D813">
        <v>3.6</v>
      </c>
      <c r="E813">
        <v>6.8</v>
      </c>
      <c r="F813">
        <v>6.5</v>
      </c>
      <c r="G813">
        <v>10.1</v>
      </c>
      <c r="H813">
        <v>1026.7</v>
      </c>
      <c r="I813">
        <v>44260</v>
      </c>
      <c r="J813">
        <v>3</v>
      </c>
      <c r="K813">
        <v>0</v>
      </c>
      <c r="L813">
        <v>0</v>
      </c>
      <c r="M813">
        <v>0</v>
      </c>
      <c r="N813">
        <v>0.1</v>
      </c>
      <c r="O813">
        <v>162.69999999999999</v>
      </c>
      <c r="P813">
        <v>24.3</v>
      </c>
      <c r="Q813">
        <v>23.5</v>
      </c>
      <c r="R813" s="54">
        <v>0.55833333333333302</v>
      </c>
      <c r="T813" s="93">
        <f t="shared" si="35"/>
        <v>24.3</v>
      </c>
      <c r="U813" s="96">
        <f t="shared" si="38"/>
        <v>13.5</v>
      </c>
      <c r="V813" s="92" t="str">
        <f t="shared" si="37"/>
        <v/>
      </c>
      <c r="W813" s="96">
        <f t="shared" si="36"/>
        <v>1</v>
      </c>
      <c r="X813" s="93"/>
      <c r="Z813" s="5"/>
      <c r="AA813"/>
      <c r="AC813" s="375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>
        <v>7.9</v>
      </c>
      <c r="C814">
        <v>75</v>
      </c>
      <c r="D814">
        <v>3.7</v>
      </c>
      <c r="E814">
        <v>6.5</v>
      </c>
      <c r="F814">
        <v>8.3000000000000007</v>
      </c>
      <c r="G814">
        <v>9</v>
      </c>
      <c r="H814">
        <v>1026.5</v>
      </c>
      <c r="I814">
        <v>44210</v>
      </c>
      <c r="J814">
        <v>3</v>
      </c>
      <c r="K814">
        <v>0</v>
      </c>
      <c r="L814">
        <v>0</v>
      </c>
      <c r="M814">
        <v>0</v>
      </c>
      <c r="N814">
        <v>0.1</v>
      </c>
      <c r="O814">
        <v>162.69999999999999</v>
      </c>
      <c r="P814">
        <v>24.3</v>
      </c>
      <c r="Q814">
        <v>23.5</v>
      </c>
      <c r="R814" s="54">
        <v>0.55902777777777801</v>
      </c>
      <c r="T814" s="93">
        <f t="shared" si="35"/>
        <v>24.3</v>
      </c>
      <c r="U814" s="96">
        <f t="shared" si="38"/>
        <v>13.399999999999999</v>
      </c>
      <c r="V814" s="92" t="str">
        <f t="shared" si="37"/>
        <v/>
      </c>
      <c r="W814" s="96">
        <f t="shared" si="36"/>
        <v>1</v>
      </c>
      <c r="X814" s="93"/>
      <c r="Z814" s="5"/>
      <c r="AA814"/>
      <c r="AC814" s="375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>
        <v>7.9</v>
      </c>
      <c r="C815">
        <v>75</v>
      </c>
      <c r="D815">
        <v>3.7</v>
      </c>
      <c r="E815">
        <v>6.4</v>
      </c>
      <c r="F815">
        <v>9</v>
      </c>
      <c r="G815">
        <v>10.1</v>
      </c>
      <c r="H815">
        <v>1026.5999999999999</v>
      </c>
      <c r="I815">
        <v>44190</v>
      </c>
      <c r="J815">
        <v>3</v>
      </c>
      <c r="K815">
        <v>0</v>
      </c>
      <c r="L815">
        <v>0</v>
      </c>
      <c r="M815">
        <v>0</v>
      </c>
      <c r="N815">
        <v>0.1</v>
      </c>
      <c r="O815">
        <v>162.69999999999999</v>
      </c>
      <c r="P815">
        <v>24.3</v>
      </c>
      <c r="Q815">
        <v>23.5</v>
      </c>
      <c r="R815" s="54">
        <v>0.55972222222222201</v>
      </c>
      <c r="T815" s="93">
        <f t="shared" si="35"/>
        <v>24.3</v>
      </c>
      <c r="U815" s="96">
        <f t="shared" si="38"/>
        <v>13.399999999999999</v>
      </c>
      <c r="V815" s="92" t="str">
        <f t="shared" si="37"/>
        <v/>
      </c>
      <c r="W815" s="96">
        <f t="shared" si="36"/>
        <v>1</v>
      </c>
      <c r="X815" s="93"/>
      <c r="Z815" s="5"/>
      <c r="AA815"/>
      <c r="AC815" s="375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>
        <v>7.9</v>
      </c>
      <c r="C816">
        <v>75</v>
      </c>
      <c r="D816">
        <v>3.7</v>
      </c>
      <c r="E816">
        <v>5.9</v>
      </c>
      <c r="F816">
        <v>11.2</v>
      </c>
      <c r="G816">
        <v>11.5</v>
      </c>
      <c r="H816">
        <v>1026.5</v>
      </c>
      <c r="I816">
        <v>44220</v>
      </c>
      <c r="J816">
        <v>3</v>
      </c>
      <c r="K816">
        <v>0</v>
      </c>
      <c r="L816">
        <v>0</v>
      </c>
      <c r="M816">
        <v>0</v>
      </c>
      <c r="N816">
        <v>0.1</v>
      </c>
      <c r="O816">
        <v>162.69999999999999</v>
      </c>
      <c r="P816">
        <v>24.4</v>
      </c>
      <c r="Q816">
        <v>23.5</v>
      </c>
      <c r="R816" s="54">
        <v>0.56041666666666701</v>
      </c>
      <c r="T816" s="93">
        <f t="shared" si="35"/>
        <v>24.4</v>
      </c>
      <c r="U816" s="96">
        <f t="shared" si="38"/>
        <v>13.5</v>
      </c>
      <c r="V816" s="92" t="str">
        <f t="shared" si="37"/>
        <v/>
      </c>
      <c r="W816" s="96">
        <f t="shared" si="36"/>
        <v>1</v>
      </c>
      <c r="X816" s="93"/>
      <c r="Z816" s="5"/>
      <c r="AA816"/>
      <c r="AC816" s="375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>
        <v>8</v>
      </c>
      <c r="C817">
        <v>75</v>
      </c>
      <c r="D817">
        <v>3.8</v>
      </c>
      <c r="E817">
        <v>6.3</v>
      </c>
      <c r="F817">
        <v>9.6999999999999993</v>
      </c>
      <c r="G817">
        <v>9.6999999999999993</v>
      </c>
      <c r="H817">
        <v>1026.5</v>
      </c>
      <c r="I817">
        <v>44380</v>
      </c>
      <c r="J817">
        <v>3</v>
      </c>
      <c r="K817">
        <v>0</v>
      </c>
      <c r="L817">
        <v>0</v>
      </c>
      <c r="M817">
        <v>0</v>
      </c>
      <c r="N817">
        <v>0.1</v>
      </c>
      <c r="O817">
        <v>162.69999999999999</v>
      </c>
      <c r="P817">
        <v>24.4</v>
      </c>
      <c r="Q817">
        <v>23.5</v>
      </c>
      <c r="R817" s="54">
        <v>0.56111111111111101</v>
      </c>
      <c r="T817" s="93">
        <f t="shared" si="35"/>
        <v>24.4</v>
      </c>
      <c r="U817" s="96">
        <f t="shared" si="38"/>
        <v>13.399999999999999</v>
      </c>
      <c r="V817" s="92" t="str">
        <f t="shared" si="37"/>
        <v/>
      </c>
      <c r="W817" s="96">
        <f t="shared" si="36"/>
        <v>1</v>
      </c>
      <c r="X817" s="93"/>
      <c r="Z817" s="5"/>
      <c r="AA817"/>
      <c r="AC817" s="375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>
        <v>8.1</v>
      </c>
      <c r="C818">
        <v>75</v>
      </c>
      <c r="D818">
        <v>3.9</v>
      </c>
      <c r="E818">
        <v>5.8</v>
      </c>
      <c r="F818">
        <v>13.7</v>
      </c>
      <c r="G818">
        <v>15.1</v>
      </c>
      <c r="H818">
        <v>1026.5</v>
      </c>
      <c r="I818">
        <v>44360</v>
      </c>
      <c r="J818">
        <v>3</v>
      </c>
      <c r="K818">
        <v>0</v>
      </c>
      <c r="L818">
        <v>0</v>
      </c>
      <c r="M818">
        <v>0</v>
      </c>
      <c r="N818">
        <v>0.1</v>
      </c>
      <c r="O818">
        <v>162.69999999999999</v>
      </c>
      <c r="P818">
        <v>24.4</v>
      </c>
      <c r="Q818">
        <v>23.5</v>
      </c>
      <c r="R818" s="54">
        <v>0.561805555555556</v>
      </c>
      <c r="T818" s="93">
        <f t="shared" ref="T818:T881" si="39">MAX($P818,$Q818)</f>
        <v>24.4</v>
      </c>
      <c r="U818" s="96">
        <f t="shared" si="38"/>
        <v>13.299999999999997</v>
      </c>
      <c r="V818" s="92" t="str">
        <f t="shared" si="37"/>
        <v/>
      </c>
      <c r="W818" s="96">
        <f t="shared" ref="W818:W881" si="40">IF($T818&gt;$B818+1,1,"")</f>
        <v>1</v>
      </c>
      <c r="X818" s="93"/>
      <c r="Z818" s="5"/>
      <c r="AA818"/>
      <c r="AC818" s="375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>
        <v>8</v>
      </c>
      <c r="C819">
        <v>75</v>
      </c>
      <c r="D819">
        <v>3.8</v>
      </c>
      <c r="E819">
        <v>6.3</v>
      </c>
      <c r="F819">
        <v>10.1</v>
      </c>
      <c r="G819">
        <v>10.8</v>
      </c>
      <c r="H819">
        <v>1026.4000000000001</v>
      </c>
      <c r="I819">
        <v>44350</v>
      </c>
      <c r="J819">
        <v>3</v>
      </c>
      <c r="K819">
        <v>0</v>
      </c>
      <c r="L819">
        <v>0</v>
      </c>
      <c r="M819">
        <v>0</v>
      </c>
      <c r="N819">
        <v>0.1</v>
      </c>
      <c r="O819">
        <v>162.69999999999999</v>
      </c>
      <c r="P819">
        <v>24.4</v>
      </c>
      <c r="Q819">
        <v>23.5</v>
      </c>
      <c r="R819" s="54">
        <v>0.5625</v>
      </c>
      <c r="T819" s="93">
        <f t="shared" si="39"/>
        <v>24.4</v>
      </c>
      <c r="U819" s="96">
        <f t="shared" si="38"/>
        <v>13.399999999999999</v>
      </c>
      <c r="V819" s="92" t="str">
        <f t="shared" si="37"/>
        <v/>
      </c>
      <c r="W819" s="96">
        <f t="shared" si="40"/>
        <v>1</v>
      </c>
      <c r="X819" s="93"/>
      <c r="Z819" s="5"/>
      <c r="AA819"/>
      <c r="AC819" s="375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>
        <v>8</v>
      </c>
      <c r="C820">
        <v>75</v>
      </c>
      <c r="D820">
        <v>3.8</v>
      </c>
      <c r="E820">
        <v>7.2</v>
      </c>
      <c r="F820">
        <v>6.1</v>
      </c>
      <c r="G820">
        <v>7.2</v>
      </c>
      <c r="H820">
        <v>1026.5999999999999</v>
      </c>
      <c r="I820">
        <v>44330</v>
      </c>
      <c r="J820">
        <v>3</v>
      </c>
      <c r="K820">
        <v>0</v>
      </c>
      <c r="L820">
        <v>0</v>
      </c>
      <c r="M820">
        <v>0</v>
      </c>
      <c r="N820">
        <v>0.1</v>
      </c>
      <c r="O820">
        <v>162.69999999999999</v>
      </c>
      <c r="P820">
        <v>24.4</v>
      </c>
      <c r="Q820">
        <v>23.5</v>
      </c>
      <c r="R820" s="54">
        <v>0.563194444444444</v>
      </c>
      <c r="T820" s="93">
        <f t="shared" si="39"/>
        <v>24.4</v>
      </c>
      <c r="U820" s="96">
        <f t="shared" si="38"/>
        <v>13.399999999999999</v>
      </c>
      <c r="V820" s="92" t="str">
        <f t="shared" si="37"/>
        <v/>
      </c>
      <c r="W820" s="96">
        <f t="shared" si="40"/>
        <v>1</v>
      </c>
      <c r="X820" s="93"/>
      <c r="Z820" s="5"/>
      <c r="AA820"/>
      <c r="AC820" s="375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>
        <v>8.1</v>
      </c>
      <c r="C821">
        <v>75</v>
      </c>
      <c r="D821">
        <v>3.9</v>
      </c>
      <c r="E821">
        <v>6.8</v>
      </c>
      <c r="F821">
        <v>7.9</v>
      </c>
      <c r="G821">
        <v>10.4</v>
      </c>
      <c r="H821">
        <v>1026.7</v>
      </c>
      <c r="I821">
        <v>44170</v>
      </c>
      <c r="J821">
        <v>3</v>
      </c>
      <c r="K821">
        <v>0</v>
      </c>
      <c r="L821">
        <v>0</v>
      </c>
      <c r="M821">
        <v>0</v>
      </c>
      <c r="N821">
        <v>0.1</v>
      </c>
      <c r="O821">
        <v>162.69999999999999</v>
      </c>
      <c r="P821">
        <v>24.4</v>
      </c>
      <c r="Q821">
        <v>23.5</v>
      </c>
      <c r="R821" s="54">
        <v>0.56388888888888899</v>
      </c>
      <c r="T821" s="93">
        <f t="shared" si="39"/>
        <v>24.4</v>
      </c>
      <c r="U821" s="96">
        <f t="shared" si="38"/>
        <v>13.299999999999997</v>
      </c>
      <c r="V821" s="92" t="str">
        <f t="shared" si="37"/>
        <v/>
      </c>
      <c r="W821" s="96">
        <f t="shared" si="40"/>
        <v>1</v>
      </c>
      <c r="X821" s="93"/>
      <c r="Z821" s="5"/>
      <c r="AA821"/>
      <c r="AC821" s="375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>
        <v>8</v>
      </c>
      <c r="C822">
        <v>75</v>
      </c>
      <c r="D822">
        <v>3.8</v>
      </c>
      <c r="E822">
        <v>6.1</v>
      </c>
      <c r="F822">
        <v>10.4</v>
      </c>
      <c r="G822">
        <v>14.8</v>
      </c>
      <c r="H822">
        <v>1026.5999999999999</v>
      </c>
      <c r="I822">
        <v>44190</v>
      </c>
      <c r="J822">
        <v>3</v>
      </c>
      <c r="K822">
        <v>0</v>
      </c>
      <c r="L822">
        <v>0</v>
      </c>
      <c r="M822">
        <v>0</v>
      </c>
      <c r="N822">
        <v>0.1</v>
      </c>
      <c r="O822">
        <v>162.69999999999999</v>
      </c>
      <c r="P822">
        <v>24.4</v>
      </c>
      <c r="Q822">
        <v>23.5</v>
      </c>
      <c r="R822" s="54">
        <v>0.56458333333333299</v>
      </c>
      <c r="T822" s="93">
        <f t="shared" si="39"/>
        <v>24.4</v>
      </c>
      <c r="U822" s="96">
        <f t="shared" si="38"/>
        <v>13.399999999999999</v>
      </c>
      <c r="V822" s="92" t="str">
        <f t="shared" si="37"/>
        <v/>
      </c>
      <c r="W822" s="96">
        <f t="shared" si="40"/>
        <v>1</v>
      </c>
      <c r="X822" s="93"/>
      <c r="Z822" s="5"/>
      <c r="AA822"/>
      <c r="AC822" s="375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>
        <v>8</v>
      </c>
      <c r="C823">
        <v>76</v>
      </c>
      <c r="D823">
        <v>4</v>
      </c>
      <c r="E823">
        <v>5.5</v>
      </c>
      <c r="F823">
        <v>14.8</v>
      </c>
      <c r="G823">
        <v>15.5</v>
      </c>
      <c r="H823">
        <v>1026.5999999999999</v>
      </c>
      <c r="I823">
        <v>44290</v>
      </c>
      <c r="J823">
        <v>3</v>
      </c>
      <c r="K823">
        <v>0</v>
      </c>
      <c r="L823">
        <v>0</v>
      </c>
      <c r="M823">
        <v>0</v>
      </c>
      <c r="N823">
        <v>0.1</v>
      </c>
      <c r="O823">
        <v>162.69999999999999</v>
      </c>
      <c r="P823">
        <v>24.4</v>
      </c>
      <c r="Q823">
        <v>23.5</v>
      </c>
      <c r="R823" s="54">
        <v>0.56527777777777799</v>
      </c>
      <c r="T823" s="93">
        <f t="shared" si="39"/>
        <v>24.4</v>
      </c>
      <c r="U823" s="96">
        <f t="shared" si="38"/>
        <v>13.399999999999999</v>
      </c>
      <c r="V823" s="92" t="str">
        <f t="shared" si="37"/>
        <v/>
      </c>
      <c r="W823" s="96">
        <f t="shared" si="40"/>
        <v>1</v>
      </c>
      <c r="X823" s="93"/>
      <c r="Z823" s="5"/>
      <c r="AA823"/>
      <c r="AC823" s="375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>
        <v>8</v>
      </c>
      <c r="C824">
        <v>76</v>
      </c>
      <c r="D824">
        <v>4</v>
      </c>
      <c r="E824">
        <v>6.9</v>
      </c>
      <c r="F824">
        <v>6.8</v>
      </c>
      <c r="G824">
        <v>8.3000000000000007</v>
      </c>
      <c r="H824">
        <v>1026.5</v>
      </c>
      <c r="I824">
        <v>44160</v>
      </c>
      <c r="J824">
        <v>3</v>
      </c>
      <c r="K824">
        <v>0</v>
      </c>
      <c r="L824">
        <v>0</v>
      </c>
      <c r="M824">
        <v>0</v>
      </c>
      <c r="N824">
        <v>0.1</v>
      </c>
      <c r="O824">
        <v>162.69999999999999</v>
      </c>
      <c r="P824">
        <v>24.3</v>
      </c>
      <c r="Q824">
        <v>23.5</v>
      </c>
      <c r="R824" s="54">
        <v>0.56597222222222199</v>
      </c>
      <c r="T824" s="93">
        <f t="shared" si="39"/>
        <v>24.3</v>
      </c>
      <c r="U824" s="96">
        <f t="shared" si="38"/>
        <v>13.3</v>
      </c>
      <c r="V824" s="92" t="str">
        <f t="shared" si="37"/>
        <v/>
      </c>
      <c r="W824" s="96">
        <f t="shared" si="40"/>
        <v>1</v>
      </c>
      <c r="X824" s="93"/>
      <c r="Z824" s="5"/>
      <c r="AA824"/>
      <c r="AC824" s="375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>
        <v>8.1</v>
      </c>
      <c r="C825">
        <v>76</v>
      </c>
      <c r="D825">
        <v>4.0999999999999996</v>
      </c>
      <c r="E825">
        <v>7.3</v>
      </c>
      <c r="F825">
        <v>5.8</v>
      </c>
      <c r="G825">
        <v>6.8</v>
      </c>
      <c r="H825">
        <v>1026.5999999999999</v>
      </c>
      <c r="I825">
        <v>44170</v>
      </c>
      <c r="J825">
        <v>3</v>
      </c>
      <c r="K825">
        <v>0</v>
      </c>
      <c r="L825">
        <v>0</v>
      </c>
      <c r="M825">
        <v>0</v>
      </c>
      <c r="N825">
        <v>0.1</v>
      </c>
      <c r="O825">
        <v>162.69999999999999</v>
      </c>
      <c r="P825">
        <v>24.2</v>
      </c>
      <c r="Q825">
        <v>23.5</v>
      </c>
      <c r="R825" s="54">
        <v>0.56666666666666698</v>
      </c>
      <c r="T825" s="93">
        <f t="shared" si="39"/>
        <v>24.2</v>
      </c>
      <c r="U825" s="96">
        <f t="shared" si="38"/>
        <v>13.100000000000001</v>
      </c>
      <c r="V825" s="92" t="str">
        <f t="shared" si="37"/>
        <v/>
      </c>
      <c r="W825" s="96">
        <f t="shared" si="40"/>
        <v>1</v>
      </c>
      <c r="X825" s="93"/>
      <c r="Z825" s="5"/>
      <c r="AA825"/>
      <c r="AC825" s="375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>
        <v>8.1999999999999993</v>
      </c>
      <c r="C826">
        <v>75</v>
      </c>
      <c r="D826">
        <v>4</v>
      </c>
      <c r="E826">
        <v>7.2</v>
      </c>
      <c r="F826">
        <v>6.5</v>
      </c>
      <c r="G826">
        <v>10.1</v>
      </c>
      <c r="H826">
        <v>1026.4000000000001</v>
      </c>
      <c r="I826">
        <v>44230</v>
      </c>
      <c r="J826">
        <v>3</v>
      </c>
      <c r="K826">
        <v>0</v>
      </c>
      <c r="L826">
        <v>0</v>
      </c>
      <c r="M826">
        <v>0</v>
      </c>
      <c r="N826">
        <v>0.1</v>
      </c>
      <c r="O826">
        <v>162.69999999999999</v>
      </c>
      <c r="P826">
        <v>24.2</v>
      </c>
      <c r="Q826">
        <v>23.5</v>
      </c>
      <c r="R826" s="54">
        <v>0.56736111111111098</v>
      </c>
      <c r="T826" s="93">
        <f t="shared" si="39"/>
        <v>24.2</v>
      </c>
      <c r="U826" s="96">
        <f t="shared" si="38"/>
        <v>13</v>
      </c>
      <c r="V826" s="92" t="str">
        <f t="shared" si="37"/>
        <v/>
      </c>
      <c r="W826" s="96">
        <f t="shared" si="40"/>
        <v>1</v>
      </c>
      <c r="X826" s="93"/>
      <c r="Z826" s="5"/>
      <c r="AA826"/>
      <c r="AC826" s="375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>
        <v>8.1999999999999993</v>
      </c>
      <c r="C827">
        <v>75</v>
      </c>
      <c r="D827">
        <v>4</v>
      </c>
      <c r="E827">
        <v>8.1999999999999993</v>
      </c>
      <c r="F827">
        <v>4</v>
      </c>
      <c r="G827">
        <v>7.9</v>
      </c>
      <c r="H827">
        <v>1026.4000000000001</v>
      </c>
      <c r="I827">
        <v>44140</v>
      </c>
      <c r="J827">
        <v>3</v>
      </c>
      <c r="K827">
        <v>0</v>
      </c>
      <c r="L827">
        <v>0</v>
      </c>
      <c r="M827">
        <v>0</v>
      </c>
      <c r="N827">
        <v>0.1</v>
      </c>
      <c r="O827">
        <v>162.69999999999999</v>
      </c>
      <c r="P827">
        <v>24.2</v>
      </c>
      <c r="Q827">
        <v>23.5</v>
      </c>
      <c r="R827" s="54">
        <v>0.56805555555555598</v>
      </c>
      <c r="T827" s="93">
        <f t="shared" si="39"/>
        <v>24.2</v>
      </c>
      <c r="U827" s="96">
        <f t="shared" si="38"/>
        <v>13</v>
      </c>
      <c r="V827" s="92" t="str">
        <f t="shared" si="37"/>
        <v/>
      </c>
      <c r="W827" s="96">
        <f t="shared" si="40"/>
        <v>1</v>
      </c>
      <c r="X827" s="93"/>
      <c r="Z827" s="5"/>
      <c r="AA827"/>
      <c r="AC827" s="375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>
        <v>8.3000000000000007</v>
      </c>
      <c r="C828">
        <v>75</v>
      </c>
      <c r="D828">
        <v>4.0999999999999996</v>
      </c>
      <c r="E828">
        <v>8.3000000000000007</v>
      </c>
      <c r="F828">
        <v>3.6</v>
      </c>
      <c r="G828">
        <v>4.3</v>
      </c>
      <c r="H828">
        <v>1026.5</v>
      </c>
      <c r="I828">
        <v>44240</v>
      </c>
      <c r="J828">
        <v>3</v>
      </c>
      <c r="K828">
        <v>0</v>
      </c>
      <c r="L828">
        <v>0</v>
      </c>
      <c r="M828">
        <v>0</v>
      </c>
      <c r="N828">
        <v>0.1</v>
      </c>
      <c r="O828">
        <v>162.69999999999999</v>
      </c>
      <c r="P828">
        <v>24.3</v>
      </c>
      <c r="Q828">
        <v>23.5</v>
      </c>
      <c r="R828" s="54">
        <v>0.56874999999999998</v>
      </c>
      <c r="T828" s="93">
        <f t="shared" si="39"/>
        <v>24.3</v>
      </c>
      <c r="U828" s="96">
        <f t="shared" si="38"/>
        <v>13</v>
      </c>
      <c r="V828" s="92" t="str">
        <f t="shared" si="37"/>
        <v/>
      </c>
      <c r="W828" s="96">
        <f t="shared" si="40"/>
        <v>1</v>
      </c>
      <c r="X828" s="93"/>
      <c r="Z828" s="5"/>
      <c r="AA828"/>
      <c r="AC828" s="375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>
        <v>8.6</v>
      </c>
      <c r="C829">
        <v>75</v>
      </c>
      <c r="D829">
        <v>4.4000000000000004</v>
      </c>
      <c r="E829">
        <v>7.6</v>
      </c>
      <c r="F829">
        <v>6.8</v>
      </c>
      <c r="G829">
        <v>7.6</v>
      </c>
      <c r="H829">
        <v>1026.5</v>
      </c>
      <c r="I829">
        <v>44310</v>
      </c>
      <c r="J829">
        <v>3</v>
      </c>
      <c r="K829">
        <v>0</v>
      </c>
      <c r="L829">
        <v>0</v>
      </c>
      <c r="M829">
        <v>0</v>
      </c>
      <c r="N829">
        <v>0.1</v>
      </c>
      <c r="O829">
        <v>162.69999999999999</v>
      </c>
      <c r="P829">
        <v>24.5</v>
      </c>
      <c r="Q829">
        <v>23.5</v>
      </c>
      <c r="R829" s="54">
        <v>0.56944444444444398</v>
      </c>
      <c r="T829" s="93">
        <f t="shared" si="39"/>
        <v>24.5</v>
      </c>
      <c r="U829" s="96">
        <f t="shared" si="38"/>
        <v>12.9</v>
      </c>
      <c r="V829" s="92" t="str">
        <f t="shared" si="37"/>
        <v/>
      </c>
      <c r="W829" s="96">
        <f t="shared" si="40"/>
        <v>1</v>
      </c>
      <c r="X829" s="93"/>
      <c r="Z829" s="5"/>
      <c r="AA829"/>
      <c r="AC829" s="375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>
        <v>8.5</v>
      </c>
      <c r="C830">
        <v>74</v>
      </c>
      <c r="D830">
        <v>4.0999999999999996</v>
      </c>
      <c r="E830">
        <v>7.2</v>
      </c>
      <c r="F830">
        <v>7.9</v>
      </c>
      <c r="G830">
        <v>10.1</v>
      </c>
      <c r="H830">
        <v>1026.5</v>
      </c>
      <c r="I830">
        <v>44350</v>
      </c>
      <c r="J830">
        <v>3</v>
      </c>
      <c r="K830">
        <v>0</v>
      </c>
      <c r="L830">
        <v>0</v>
      </c>
      <c r="M830">
        <v>0</v>
      </c>
      <c r="N830">
        <v>0.1</v>
      </c>
      <c r="O830">
        <v>162.69999999999999</v>
      </c>
      <c r="P830">
        <v>24.7</v>
      </c>
      <c r="Q830">
        <v>23.5</v>
      </c>
      <c r="R830" s="54">
        <v>0.57013888888888897</v>
      </c>
      <c r="T830" s="93">
        <f t="shared" si="39"/>
        <v>24.7</v>
      </c>
      <c r="U830" s="96">
        <f t="shared" si="38"/>
        <v>13.2</v>
      </c>
      <c r="V830" s="92" t="str">
        <f t="shared" si="37"/>
        <v/>
      </c>
      <c r="W830" s="96">
        <f t="shared" si="40"/>
        <v>1</v>
      </c>
      <c r="X830" s="93"/>
      <c r="Z830" s="5"/>
      <c r="AA830"/>
      <c r="AC830" s="375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>
        <v>8.4</v>
      </c>
      <c r="C831">
        <v>74</v>
      </c>
      <c r="D831">
        <v>4</v>
      </c>
      <c r="E831">
        <v>7.9</v>
      </c>
      <c r="F831">
        <v>5</v>
      </c>
      <c r="G831">
        <v>5</v>
      </c>
      <c r="H831">
        <v>1026.5</v>
      </c>
      <c r="I831">
        <v>44410</v>
      </c>
      <c r="J831">
        <v>3</v>
      </c>
      <c r="K831">
        <v>0</v>
      </c>
      <c r="L831">
        <v>0</v>
      </c>
      <c r="M831">
        <v>0</v>
      </c>
      <c r="N831">
        <v>0.1</v>
      </c>
      <c r="O831">
        <v>162.69999999999999</v>
      </c>
      <c r="P831">
        <v>25</v>
      </c>
      <c r="Q831">
        <v>23.5</v>
      </c>
      <c r="R831" s="54">
        <v>0.57083333333333297</v>
      </c>
      <c r="T831" s="93">
        <f t="shared" si="39"/>
        <v>25</v>
      </c>
      <c r="U831" s="96">
        <f t="shared" si="38"/>
        <v>13.600000000000001</v>
      </c>
      <c r="V831" s="92" t="str">
        <f t="shared" si="37"/>
        <v/>
      </c>
      <c r="W831" s="96">
        <f t="shared" si="40"/>
        <v>1</v>
      </c>
      <c r="X831" s="93"/>
      <c r="Z831" s="5"/>
      <c r="AA831"/>
      <c r="AC831" s="375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>
        <v>8.6</v>
      </c>
      <c r="C832">
        <v>74</v>
      </c>
      <c r="D832">
        <v>4.2</v>
      </c>
      <c r="E832">
        <v>8.6</v>
      </c>
      <c r="F832">
        <v>2.2000000000000002</v>
      </c>
      <c r="G832">
        <v>2.5</v>
      </c>
      <c r="H832">
        <v>1026.3</v>
      </c>
      <c r="I832">
        <v>44520</v>
      </c>
      <c r="J832">
        <v>3</v>
      </c>
      <c r="K832">
        <v>0</v>
      </c>
      <c r="L832">
        <v>0</v>
      </c>
      <c r="M832">
        <v>0</v>
      </c>
      <c r="N832">
        <v>0.1</v>
      </c>
      <c r="O832">
        <v>162.69999999999999</v>
      </c>
      <c r="P832">
        <v>25.2</v>
      </c>
      <c r="Q832">
        <v>23.5</v>
      </c>
      <c r="R832" s="54">
        <v>0.57152777777777797</v>
      </c>
      <c r="T832" s="93">
        <f t="shared" si="39"/>
        <v>25.2</v>
      </c>
      <c r="U832" s="96">
        <f t="shared" si="38"/>
        <v>13.600000000000001</v>
      </c>
      <c r="V832" s="92" t="str">
        <f t="shared" si="37"/>
        <v/>
      </c>
      <c r="W832" s="96">
        <f t="shared" si="40"/>
        <v>1</v>
      </c>
      <c r="X832" s="93"/>
      <c r="Z832" s="5"/>
      <c r="AA832"/>
      <c r="AC832" s="375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>
        <v>8.6999999999999993</v>
      </c>
      <c r="C833">
        <v>74</v>
      </c>
      <c r="D833">
        <v>4.3</v>
      </c>
      <c r="E833">
        <v>7.5</v>
      </c>
      <c r="F833">
        <v>7.9</v>
      </c>
      <c r="G833">
        <v>8.6</v>
      </c>
      <c r="H833">
        <v>1026.5</v>
      </c>
      <c r="I833">
        <v>44520</v>
      </c>
      <c r="J833">
        <v>3</v>
      </c>
      <c r="K833">
        <v>0</v>
      </c>
      <c r="L833">
        <v>0</v>
      </c>
      <c r="M833">
        <v>0</v>
      </c>
      <c r="N833">
        <v>0.1</v>
      </c>
      <c r="O833">
        <v>162.69999999999999</v>
      </c>
      <c r="P833">
        <v>25.4</v>
      </c>
      <c r="Q833">
        <v>23.5</v>
      </c>
      <c r="R833" s="54">
        <v>0.57222222222222197</v>
      </c>
      <c r="T833" s="93">
        <f t="shared" si="39"/>
        <v>25.4</v>
      </c>
      <c r="U833" s="96">
        <f t="shared" si="38"/>
        <v>13.7</v>
      </c>
      <c r="V833" s="92" t="str">
        <f t="shared" si="37"/>
        <v/>
      </c>
      <c r="W833" s="96">
        <f t="shared" si="40"/>
        <v>1</v>
      </c>
      <c r="X833" s="93"/>
      <c r="Z833" s="5"/>
      <c r="AA833"/>
      <c r="AC833" s="375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>
        <v>8.6</v>
      </c>
      <c r="C834">
        <v>74</v>
      </c>
      <c r="D834">
        <v>4.2</v>
      </c>
      <c r="E834">
        <v>7.6</v>
      </c>
      <c r="F834">
        <v>6.8</v>
      </c>
      <c r="G834">
        <v>8.3000000000000007</v>
      </c>
      <c r="H834">
        <v>1026.5</v>
      </c>
      <c r="I834">
        <v>44300</v>
      </c>
      <c r="J834">
        <v>3</v>
      </c>
      <c r="K834">
        <v>0</v>
      </c>
      <c r="L834">
        <v>0</v>
      </c>
      <c r="M834">
        <v>0</v>
      </c>
      <c r="N834">
        <v>0.1</v>
      </c>
      <c r="O834">
        <v>162.69999999999999</v>
      </c>
      <c r="P834">
        <v>25.7</v>
      </c>
      <c r="Q834">
        <v>23.5</v>
      </c>
      <c r="R834" s="54">
        <v>0.57291666666666696</v>
      </c>
      <c r="T834" s="93">
        <f t="shared" si="39"/>
        <v>25.7</v>
      </c>
      <c r="U834" s="96">
        <f t="shared" si="38"/>
        <v>14.100000000000001</v>
      </c>
      <c r="V834" s="92" t="str">
        <f t="shared" si="37"/>
        <v/>
      </c>
      <c r="W834" s="96">
        <f t="shared" si="40"/>
        <v>1</v>
      </c>
      <c r="X834" s="93"/>
      <c r="Z834" s="5"/>
      <c r="AA834"/>
      <c r="AC834" s="375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>
        <v>8.3000000000000007</v>
      </c>
      <c r="C835">
        <v>74</v>
      </c>
      <c r="D835">
        <v>3.9</v>
      </c>
      <c r="E835">
        <v>6.7</v>
      </c>
      <c r="F835">
        <v>9.6999999999999993</v>
      </c>
      <c r="G835">
        <v>13</v>
      </c>
      <c r="H835">
        <v>1026.3</v>
      </c>
      <c r="I835">
        <v>44090</v>
      </c>
      <c r="J835">
        <v>3</v>
      </c>
      <c r="K835">
        <v>0</v>
      </c>
      <c r="L835">
        <v>0</v>
      </c>
      <c r="M835">
        <v>0</v>
      </c>
      <c r="N835">
        <v>0.1</v>
      </c>
      <c r="O835">
        <v>162.69999999999999</v>
      </c>
      <c r="P835">
        <v>25.9</v>
      </c>
      <c r="Q835">
        <v>23.5</v>
      </c>
      <c r="R835" s="54">
        <v>0.57361111111111096</v>
      </c>
      <c r="T835" s="93">
        <f t="shared" si="39"/>
        <v>25.9</v>
      </c>
      <c r="U835" s="96">
        <f t="shared" si="38"/>
        <v>14.599999999999998</v>
      </c>
      <c r="V835" s="92" t="str">
        <f t="shared" si="37"/>
        <v/>
      </c>
      <c r="W835" s="96">
        <f t="shared" si="40"/>
        <v>1</v>
      </c>
      <c r="X835" s="93"/>
      <c r="Z835" s="5"/>
      <c r="AA835"/>
      <c r="AC835" s="375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>
        <v>8.1</v>
      </c>
      <c r="C836">
        <v>75</v>
      </c>
      <c r="D836">
        <v>3.9</v>
      </c>
      <c r="E836">
        <v>6.4</v>
      </c>
      <c r="F836">
        <v>9.6999999999999993</v>
      </c>
      <c r="G836">
        <v>9.6999999999999993</v>
      </c>
      <c r="H836">
        <v>1026.5999999999999</v>
      </c>
      <c r="I836">
        <v>44160</v>
      </c>
      <c r="J836">
        <v>3</v>
      </c>
      <c r="K836">
        <v>0</v>
      </c>
      <c r="L836">
        <v>0</v>
      </c>
      <c r="M836">
        <v>0</v>
      </c>
      <c r="N836">
        <v>0.1</v>
      </c>
      <c r="O836">
        <v>162.69999999999999</v>
      </c>
      <c r="P836">
        <v>26</v>
      </c>
      <c r="Q836">
        <v>23.5</v>
      </c>
      <c r="R836" s="54">
        <v>0.57430555555555596</v>
      </c>
      <c r="T836" s="93">
        <f t="shared" si="39"/>
        <v>26</v>
      </c>
      <c r="U836" s="96">
        <f t="shared" si="38"/>
        <v>14.899999999999999</v>
      </c>
      <c r="V836" s="92" t="str">
        <f t="shared" si="37"/>
        <v/>
      </c>
      <c r="W836" s="96">
        <f t="shared" si="40"/>
        <v>1</v>
      </c>
      <c r="X836" s="93"/>
      <c r="Z836" s="5"/>
      <c r="AA836"/>
      <c r="AC836" s="375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>
        <v>8.1999999999999993</v>
      </c>
      <c r="C837">
        <v>76</v>
      </c>
      <c r="D837">
        <v>4.2</v>
      </c>
      <c r="E837">
        <v>6.6</v>
      </c>
      <c r="F837">
        <v>9.4</v>
      </c>
      <c r="G837">
        <v>9.4</v>
      </c>
      <c r="H837">
        <v>1026.4000000000001</v>
      </c>
      <c r="I837">
        <v>44150</v>
      </c>
      <c r="J837">
        <v>3</v>
      </c>
      <c r="K837">
        <v>0</v>
      </c>
      <c r="L837">
        <v>0</v>
      </c>
      <c r="M837">
        <v>0</v>
      </c>
      <c r="N837">
        <v>0.1</v>
      </c>
      <c r="O837">
        <v>162.69999999999999</v>
      </c>
      <c r="P837">
        <v>26</v>
      </c>
      <c r="Q837">
        <v>23.5</v>
      </c>
      <c r="R837" s="54">
        <v>0.57499999999999996</v>
      </c>
      <c r="T837" s="93">
        <f t="shared" si="39"/>
        <v>26</v>
      </c>
      <c r="U837" s="96">
        <f t="shared" si="38"/>
        <v>14.8</v>
      </c>
      <c r="V837" s="92" t="str">
        <f t="shared" si="37"/>
        <v/>
      </c>
      <c r="W837" s="96">
        <f t="shared" si="40"/>
        <v>1</v>
      </c>
      <c r="X837" s="93"/>
      <c r="Z837" s="5"/>
      <c r="AA837"/>
      <c r="AC837" s="375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>
        <v>8.3000000000000007</v>
      </c>
      <c r="C838">
        <v>76</v>
      </c>
      <c r="D838">
        <v>4.3</v>
      </c>
      <c r="E838">
        <v>7.1</v>
      </c>
      <c r="F838">
        <v>7.6</v>
      </c>
      <c r="G838">
        <v>8.3000000000000007</v>
      </c>
      <c r="H838">
        <v>1026.4000000000001</v>
      </c>
      <c r="I838">
        <v>43830</v>
      </c>
      <c r="J838">
        <v>3</v>
      </c>
      <c r="K838">
        <v>0</v>
      </c>
      <c r="L838">
        <v>0</v>
      </c>
      <c r="M838">
        <v>0</v>
      </c>
      <c r="N838">
        <v>0.1</v>
      </c>
      <c r="O838">
        <v>162.69999999999999</v>
      </c>
      <c r="P838">
        <v>25.9</v>
      </c>
      <c r="Q838">
        <v>23.5</v>
      </c>
      <c r="R838" s="54">
        <v>0.57569444444444495</v>
      </c>
      <c r="T838" s="93">
        <f t="shared" si="39"/>
        <v>25.9</v>
      </c>
      <c r="U838" s="96">
        <f t="shared" si="38"/>
        <v>14.599999999999998</v>
      </c>
      <c r="V838" s="92" t="str">
        <f t="shared" si="37"/>
        <v/>
      </c>
      <c r="W838" s="96">
        <f t="shared" si="40"/>
        <v>1</v>
      </c>
      <c r="X838" s="93"/>
      <c r="Z838" s="5"/>
      <c r="AA838"/>
      <c r="AC838" s="375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>
        <v>8.1999999999999993</v>
      </c>
      <c r="C839">
        <v>76</v>
      </c>
      <c r="D839">
        <v>4.2</v>
      </c>
      <c r="E839">
        <v>7.7</v>
      </c>
      <c r="F839">
        <v>5</v>
      </c>
      <c r="G839">
        <v>7.2</v>
      </c>
      <c r="H839">
        <v>1026.4000000000001</v>
      </c>
      <c r="I839">
        <v>43590</v>
      </c>
      <c r="J839">
        <v>3</v>
      </c>
      <c r="K839">
        <v>0</v>
      </c>
      <c r="L839">
        <v>0</v>
      </c>
      <c r="M839">
        <v>0</v>
      </c>
      <c r="N839">
        <v>0.1</v>
      </c>
      <c r="O839">
        <v>162.69999999999999</v>
      </c>
      <c r="P839">
        <v>25.8</v>
      </c>
      <c r="Q839">
        <v>23.5</v>
      </c>
      <c r="R839" s="54">
        <v>0.57638888888888895</v>
      </c>
      <c r="T839" s="93">
        <f t="shared" si="39"/>
        <v>25.8</v>
      </c>
      <c r="U839" s="96">
        <f t="shared" si="38"/>
        <v>14.600000000000001</v>
      </c>
      <c r="V839" s="92" t="str">
        <f t="shared" si="37"/>
        <v/>
      </c>
      <c r="W839" s="96">
        <f t="shared" si="40"/>
        <v>1</v>
      </c>
      <c r="X839" s="93"/>
      <c r="Z839" s="5"/>
      <c r="AA839"/>
      <c r="AC839" s="375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>
        <v>8.4</v>
      </c>
      <c r="C840">
        <v>76</v>
      </c>
      <c r="D840">
        <v>4.4000000000000004</v>
      </c>
      <c r="E840">
        <v>8.4</v>
      </c>
      <c r="F840">
        <v>1.8</v>
      </c>
      <c r="G840">
        <v>2.9</v>
      </c>
      <c r="H840">
        <v>1026.5</v>
      </c>
      <c r="I840">
        <v>43560</v>
      </c>
      <c r="J840">
        <v>3</v>
      </c>
      <c r="K840">
        <v>0</v>
      </c>
      <c r="L840">
        <v>0</v>
      </c>
      <c r="M840">
        <v>0</v>
      </c>
      <c r="N840">
        <v>0.1</v>
      </c>
      <c r="O840">
        <v>162.69999999999999</v>
      </c>
      <c r="P840">
        <v>25.8</v>
      </c>
      <c r="Q840">
        <v>23.5</v>
      </c>
      <c r="R840" s="54">
        <v>0.57708333333333295</v>
      </c>
      <c r="T840" s="93">
        <f t="shared" si="39"/>
        <v>25.8</v>
      </c>
      <c r="U840" s="96">
        <f t="shared" si="38"/>
        <v>14.399999999999999</v>
      </c>
      <c r="V840" s="92" t="str">
        <f t="shared" si="37"/>
        <v/>
      </c>
      <c r="W840" s="96">
        <f t="shared" si="40"/>
        <v>1</v>
      </c>
      <c r="X840" s="93"/>
      <c r="Z840" s="5"/>
      <c r="AA840"/>
      <c r="AC840" s="375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>
        <v>8.6999999999999993</v>
      </c>
      <c r="C841">
        <v>76</v>
      </c>
      <c r="D841">
        <v>4.7</v>
      </c>
      <c r="E841">
        <v>8.6999999999999993</v>
      </c>
      <c r="F841">
        <v>4.7</v>
      </c>
      <c r="G841">
        <v>8.3000000000000007</v>
      </c>
      <c r="H841">
        <v>1026.5</v>
      </c>
      <c r="I841">
        <v>43810</v>
      </c>
      <c r="J841">
        <v>3</v>
      </c>
      <c r="K841">
        <v>0</v>
      </c>
      <c r="L841">
        <v>0</v>
      </c>
      <c r="M841">
        <v>0</v>
      </c>
      <c r="N841">
        <v>0.1</v>
      </c>
      <c r="O841">
        <v>162.69999999999999</v>
      </c>
      <c r="P841">
        <v>25.9</v>
      </c>
      <c r="Q841">
        <v>23.5</v>
      </c>
      <c r="R841" s="54">
        <v>0.57777777777777795</v>
      </c>
      <c r="T841" s="93">
        <f t="shared" si="39"/>
        <v>25.9</v>
      </c>
      <c r="U841" s="96">
        <f t="shared" si="38"/>
        <v>14.2</v>
      </c>
      <c r="V841" s="92" t="str">
        <f t="shared" si="37"/>
        <v/>
      </c>
      <c r="W841" s="96">
        <f t="shared" si="40"/>
        <v>1</v>
      </c>
      <c r="X841" s="93"/>
      <c r="Z841" s="5"/>
      <c r="AA841"/>
      <c r="AC841" s="375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>
        <v>8.8000000000000007</v>
      </c>
      <c r="C842">
        <v>75</v>
      </c>
      <c r="D842">
        <v>4.5999999999999996</v>
      </c>
      <c r="E842">
        <v>8.8000000000000007</v>
      </c>
      <c r="F842">
        <v>4.7</v>
      </c>
      <c r="G842">
        <v>7.2</v>
      </c>
      <c r="H842">
        <v>1026.5999999999999</v>
      </c>
      <c r="I842">
        <v>43980</v>
      </c>
      <c r="J842">
        <v>3</v>
      </c>
      <c r="K842">
        <v>0</v>
      </c>
      <c r="L842">
        <v>0</v>
      </c>
      <c r="M842">
        <v>0</v>
      </c>
      <c r="N842">
        <v>0.1</v>
      </c>
      <c r="O842">
        <v>162.69999999999999</v>
      </c>
      <c r="P842">
        <v>26.2</v>
      </c>
      <c r="Q842">
        <v>23.5</v>
      </c>
      <c r="R842" s="54">
        <v>0.57847222222222205</v>
      </c>
      <c r="T842" s="93">
        <f t="shared" si="39"/>
        <v>26.2</v>
      </c>
      <c r="U842" s="96">
        <f t="shared" si="38"/>
        <v>14.399999999999999</v>
      </c>
      <c r="V842" s="92" t="str">
        <f t="shared" si="37"/>
        <v/>
      </c>
      <c r="W842" s="96">
        <f t="shared" si="40"/>
        <v>1</v>
      </c>
      <c r="X842" s="93"/>
      <c r="Z842" s="5"/>
      <c r="AA842"/>
      <c r="AC842" s="375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>
        <v>8.8000000000000007</v>
      </c>
      <c r="C843">
        <v>75</v>
      </c>
      <c r="D843">
        <v>4.5999999999999996</v>
      </c>
      <c r="E843">
        <v>8.1</v>
      </c>
      <c r="F843">
        <v>6.1</v>
      </c>
      <c r="G843">
        <v>6.8</v>
      </c>
      <c r="H843">
        <v>1026.4000000000001</v>
      </c>
      <c r="I843">
        <v>44040</v>
      </c>
      <c r="J843">
        <v>3</v>
      </c>
      <c r="K843">
        <v>0</v>
      </c>
      <c r="L843">
        <v>0</v>
      </c>
      <c r="M843">
        <v>0</v>
      </c>
      <c r="N843">
        <v>0.1</v>
      </c>
      <c r="O843">
        <v>162.69999999999999</v>
      </c>
      <c r="P843">
        <v>26.4</v>
      </c>
      <c r="Q843">
        <v>23.5</v>
      </c>
      <c r="R843" s="54">
        <v>0.57916666666666705</v>
      </c>
      <c r="T843" s="93">
        <f t="shared" si="39"/>
        <v>26.4</v>
      </c>
      <c r="U843" s="96">
        <f t="shared" si="38"/>
        <v>14.599999999999998</v>
      </c>
      <c r="V843" s="92" t="str">
        <f t="shared" ref="V843:V906" si="41">IF($K843&gt;0,1,"")</f>
        <v/>
      </c>
      <c r="W843" s="96">
        <f t="shared" si="40"/>
        <v>1</v>
      </c>
      <c r="X843" s="93"/>
      <c r="Z843" s="5"/>
      <c r="AA843"/>
      <c r="AC843" s="375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>
        <v>8.8000000000000007</v>
      </c>
      <c r="C844">
        <v>75</v>
      </c>
      <c r="D844">
        <v>4.5999999999999996</v>
      </c>
      <c r="E844">
        <v>8.8000000000000007</v>
      </c>
      <c r="F844">
        <v>3.6</v>
      </c>
      <c r="G844">
        <v>6.5</v>
      </c>
      <c r="H844">
        <v>1026.4000000000001</v>
      </c>
      <c r="I844">
        <v>43620</v>
      </c>
      <c r="J844">
        <v>3</v>
      </c>
      <c r="K844">
        <v>0</v>
      </c>
      <c r="L844">
        <v>0</v>
      </c>
      <c r="M844">
        <v>0</v>
      </c>
      <c r="N844">
        <v>0.1</v>
      </c>
      <c r="O844">
        <v>162.69999999999999</v>
      </c>
      <c r="P844">
        <v>26.5</v>
      </c>
      <c r="Q844">
        <v>23.5</v>
      </c>
      <c r="R844" s="54">
        <v>0.57986111111111105</v>
      </c>
      <c r="T844" s="93">
        <f t="shared" si="39"/>
        <v>26.5</v>
      </c>
      <c r="U844" s="96">
        <f t="shared" si="38"/>
        <v>14.7</v>
      </c>
      <c r="V844" s="92" t="str">
        <f t="shared" si="41"/>
        <v/>
      </c>
      <c r="W844" s="96">
        <f t="shared" si="40"/>
        <v>1</v>
      </c>
      <c r="X844" s="93"/>
      <c r="Z844" s="5"/>
      <c r="AA844"/>
      <c r="AC844" s="375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>
        <v>8.9</v>
      </c>
      <c r="C845">
        <v>75</v>
      </c>
      <c r="D845">
        <v>4.7</v>
      </c>
      <c r="E845">
        <v>7.9</v>
      </c>
      <c r="F845">
        <v>7.2</v>
      </c>
      <c r="G845">
        <v>7.2</v>
      </c>
      <c r="H845">
        <v>1026.4000000000001</v>
      </c>
      <c r="I845">
        <v>43870</v>
      </c>
      <c r="J845">
        <v>3</v>
      </c>
      <c r="K845">
        <v>0</v>
      </c>
      <c r="L845">
        <v>0</v>
      </c>
      <c r="M845">
        <v>0</v>
      </c>
      <c r="N845">
        <v>0.1</v>
      </c>
      <c r="O845">
        <v>162.69999999999999</v>
      </c>
      <c r="P845">
        <v>26.6</v>
      </c>
      <c r="Q845">
        <v>23.5</v>
      </c>
      <c r="R845" s="54">
        <v>0.58055555555555605</v>
      </c>
      <c r="T845" s="93">
        <f t="shared" si="39"/>
        <v>26.6</v>
      </c>
      <c r="U845" s="96">
        <f t="shared" si="38"/>
        <v>14.700000000000003</v>
      </c>
      <c r="V845" s="92" t="str">
        <f t="shared" si="41"/>
        <v/>
      </c>
      <c r="W845" s="96">
        <f t="shared" si="40"/>
        <v>1</v>
      </c>
      <c r="X845" s="93"/>
      <c r="Z845" s="5"/>
      <c r="AA845"/>
      <c r="AC845" s="375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>
        <v>8.9</v>
      </c>
      <c r="C846">
        <v>75</v>
      </c>
      <c r="D846">
        <v>4.7</v>
      </c>
      <c r="E846">
        <v>8.9</v>
      </c>
      <c r="F846">
        <v>4.7</v>
      </c>
      <c r="G846">
        <v>5.4</v>
      </c>
      <c r="H846">
        <v>1026.4000000000001</v>
      </c>
      <c r="I846">
        <v>43800</v>
      </c>
      <c r="J846">
        <v>3</v>
      </c>
      <c r="K846">
        <v>0</v>
      </c>
      <c r="L846">
        <v>0</v>
      </c>
      <c r="M846">
        <v>0</v>
      </c>
      <c r="N846">
        <v>0.1</v>
      </c>
      <c r="O846">
        <v>162.69999999999999</v>
      </c>
      <c r="P846">
        <v>26.8</v>
      </c>
      <c r="Q846">
        <v>23.5</v>
      </c>
      <c r="R846" s="54">
        <v>0.58125000000000004</v>
      </c>
      <c r="T846" s="93">
        <f t="shared" si="39"/>
        <v>26.8</v>
      </c>
      <c r="U846" s="96">
        <f t="shared" si="38"/>
        <v>14.899999999999999</v>
      </c>
      <c r="V846" s="92" t="str">
        <f t="shared" si="41"/>
        <v/>
      </c>
      <c r="W846" s="96">
        <f t="shared" si="40"/>
        <v>1</v>
      </c>
      <c r="X846" s="93"/>
      <c r="Z846" s="5"/>
      <c r="AA846"/>
      <c r="AC846" s="375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>
        <v>9</v>
      </c>
      <c r="C847">
        <v>75</v>
      </c>
      <c r="D847">
        <v>4.8</v>
      </c>
      <c r="E847">
        <v>9</v>
      </c>
      <c r="F847">
        <v>3.6</v>
      </c>
      <c r="G847">
        <v>6.8</v>
      </c>
      <c r="H847">
        <v>1026.5</v>
      </c>
      <c r="I847">
        <v>43910</v>
      </c>
      <c r="J847">
        <v>3</v>
      </c>
      <c r="K847">
        <v>0</v>
      </c>
      <c r="L847">
        <v>0</v>
      </c>
      <c r="M847">
        <v>0</v>
      </c>
      <c r="N847">
        <v>0.1</v>
      </c>
      <c r="O847">
        <v>162.69999999999999</v>
      </c>
      <c r="P847">
        <v>26.9</v>
      </c>
      <c r="Q847">
        <v>23.5</v>
      </c>
      <c r="R847" s="54">
        <v>0.58194444444444404</v>
      </c>
      <c r="T847" s="93">
        <f t="shared" si="39"/>
        <v>26.9</v>
      </c>
      <c r="U847" s="96">
        <f t="shared" si="38"/>
        <v>14.899999999999999</v>
      </c>
      <c r="V847" s="92" t="str">
        <f t="shared" si="41"/>
        <v/>
      </c>
      <c r="W847" s="96">
        <f t="shared" si="40"/>
        <v>1</v>
      </c>
      <c r="X847" s="93"/>
      <c r="Z847" s="5"/>
      <c r="AA847"/>
      <c r="AC847" s="375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>
        <v>9</v>
      </c>
      <c r="C848">
        <v>75</v>
      </c>
      <c r="D848">
        <v>4.8</v>
      </c>
      <c r="E848">
        <v>8.6</v>
      </c>
      <c r="F848">
        <v>5</v>
      </c>
      <c r="G848">
        <v>6.5</v>
      </c>
      <c r="H848">
        <v>1026.5</v>
      </c>
      <c r="I848">
        <v>43800</v>
      </c>
      <c r="J848">
        <v>3</v>
      </c>
      <c r="K848">
        <v>0</v>
      </c>
      <c r="L848">
        <v>0</v>
      </c>
      <c r="M848">
        <v>0</v>
      </c>
      <c r="N848">
        <v>0.1</v>
      </c>
      <c r="O848">
        <v>162.69999999999999</v>
      </c>
      <c r="P848">
        <v>27.1</v>
      </c>
      <c r="Q848">
        <v>23.5</v>
      </c>
      <c r="R848" s="54">
        <v>0.58263888888888904</v>
      </c>
      <c r="T848" s="93">
        <f t="shared" si="39"/>
        <v>27.1</v>
      </c>
      <c r="U848" s="96">
        <f t="shared" ref="U848:U911" si="42">(T848-B848)-3</f>
        <v>15.100000000000001</v>
      </c>
      <c r="V848" s="92" t="str">
        <f t="shared" si="41"/>
        <v/>
      </c>
      <c r="W848" s="96">
        <f t="shared" si="40"/>
        <v>1</v>
      </c>
      <c r="X848" s="93"/>
      <c r="Z848" s="5"/>
      <c r="AA848"/>
      <c r="AC848" s="375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>
        <v>9.1</v>
      </c>
      <c r="C849">
        <v>75</v>
      </c>
      <c r="D849">
        <v>4.9000000000000004</v>
      </c>
      <c r="E849">
        <v>9.1</v>
      </c>
      <c r="F849">
        <v>1.8</v>
      </c>
      <c r="G849">
        <v>2.5</v>
      </c>
      <c r="H849">
        <v>1026.2</v>
      </c>
      <c r="I849">
        <v>43730</v>
      </c>
      <c r="J849">
        <v>3</v>
      </c>
      <c r="K849">
        <v>0</v>
      </c>
      <c r="L849">
        <v>0</v>
      </c>
      <c r="M849">
        <v>0</v>
      </c>
      <c r="N849">
        <v>0.1</v>
      </c>
      <c r="O849">
        <v>162.69999999999999</v>
      </c>
      <c r="P849">
        <v>27.3</v>
      </c>
      <c r="Q849">
        <v>23.5</v>
      </c>
      <c r="R849" s="54">
        <v>0.58333333333333304</v>
      </c>
      <c r="T849" s="93">
        <f t="shared" si="39"/>
        <v>27.3</v>
      </c>
      <c r="U849" s="96">
        <f t="shared" si="42"/>
        <v>15.200000000000003</v>
      </c>
      <c r="V849" s="92" t="str">
        <f t="shared" si="41"/>
        <v/>
      </c>
      <c r="W849" s="96">
        <f t="shared" si="40"/>
        <v>1</v>
      </c>
      <c r="X849" s="93"/>
      <c r="Z849" s="5"/>
      <c r="AA849"/>
      <c r="AC849" s="375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>
        <v>9.1999999999999993</v>
      </c>
      <c r="C850">
        <v>73</v>
      </c>
      <c r="D850">
        <v>4.5999999999999996</v>
      </c>
      <c r="E850">
        <v>8.1999999999999993</v>
      </c>
      <c r="F850">
        <v>7.2</v>
      </c>
      <c r="G850">
        <v>9</v>
      </c>
      <c r="H850">
        <v>1026.3</v>
      </c>
      <c r="I850">
        <v>43690</v>
      </c>
      <c r="J850">
        <v>3</v>
      </c>
      <c r="K850">
        <v>0</v>
      </c>
      <c r="L850">
        <v>0</v>
      </c>
      <c r="M850">
        <v>0</v>
      </c>
      <c r="N850">
        <v>0.1</v>
      </c>
      <c r="O850">
        <v>162.69999999999999</v>
      </c>
      <c r="P850">
        <v>27.4</v>
      </c>
      <c r="Q850">
        <v>23.5</v>
      </c>
      <c r="R850" s="54">
        <v>0.58402777777777803</v>
      </c>
      <c r="T850" s="93">
        <f t="shared" si="39"/>
        <v>27.4</v>
      </c>
      <c r="U850" s="96">
        <f t="shared" si="42"/>
        <v>15.2</v>
      </c>
      <c r="V850" s="92" t="str">
        <f t="shared" si="41"/>
        <v/>
      </c>
      <c r="W850" s="96">
        <f t="shared" si="40"/>
        <v>1</v>
      </c>
      <c r="X850" s="93"/>
      <c r="Z850" s="5"/>
      <c r="AA850"/>
      <c r="AC850" s="375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>
        <v>9.1</v>
      </c>
      <c r="C851">
        <v>73</v>
      </c>
      <c r="D851">
        <v>4.5</v>
      </c>
      <c r="E851">
        <v>8.3000000000000007</v>
      </c>
      <c r="F851">
        <v>6.5</v>
      </c>
      <c r="G851">
        <v>6.5</v>
      </c>
      <c r="H851">
        <v>1026.5</v>
      </c>
      <c r="I851">
        <v>43730</v>
      </c>
      <c r="J851">
        <v>3</v>
      </c>
      <c r="K851">
        <v>0</v>
      </c>
      <c r="L851">
        <v>0</v>
      </c>
      <c r="M851">
        <v>0</v>
      </c>
      <c r="N851">
        <v>0.1</v>
      </c>
      <c r="O851">
        <v>162.69999999999999</v>
      </c>
      <c r="P851">
        <v>27.6</v>
      </c>
      <c r="Q851">
        <v>23.5</v>
      </c>
      <c r="R851" s="54">
        <v>0.58472222222222203</v>
      </c>
      <c r="T851" s="93">
        <f t="shared" si="39"/>
        <v>27.6</v>
      </c>
      <c r="U851" s="96">
        <f t="shared" si="42"/>
        <v>15.5</v>
      </c>
      <c r="V851" s="92" t="str">
        <f t="shared" si="41"/>
        <v/>
      </c>
      <c r="W851" s="96">
        <f t="shared" si="40"/>
        <v>1</v>
      </c>
      <c r="X851" s="93"/>
      <c r="Z851" s="5"/>
      <c r="AA851"/>
      <c r="AC851" s="375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>
        <v>9</v>
      </c>
      <c r="C852">
        <v>73</v>
      </c>
      <c r="D852">
        <v>4.4000000000000004</v>
      </c>
      <c r="E852">
        <v>8.6</v>
      </c>
      <c r="F852">
        <v>5</v>
      </c>
      <c r="G852">
        <v>5.4</v>
      </c>
      <c r="H852">
        <v>1026.5</v>
      </c>
      <c r="I852">
        <v>43400</v>
      </c>
      <c r="J852">
        <v>3</v>
      </c>
      <c r="K852">
        <v>0</v>
      </c>
      <c r="L852">
        <v>0</v>
      </c>
      <c r="M852">
        <v>0</v>
      </c>
      <c r="N852">
        <v>0.1</v>
      </c>
      <c r="O852">
        <v>162.69999999999999</v>
      </c>
      <c r="P852">
        <v>27.6</v>
      </c>
      <c r="Q852">
        <v>23.5</v>
      </c>
      <c r="R852" s="54">
        <v>0.58541666666666703</v>
      </c>
      <c r="T852" s="93">
        <f t="shared" si="39"/>
        <v>27.6</v>
      </c>
      <c r="U852" s="96">
        <f t="shared" si="42"/>
        <v>15.600000000000001</v>
      </c>
      <c r="V852" s="92" t="str">
        <f t="shared" si="41"/>
        <v/>
      </c>
      <c r="W852" s="96">
        <f t="shared" si="40"/>
        <v>1</v>
      </c>
      <c r="X852" s="93"/>
      <c r="Z852" s="5"/>
      <c r="AA852"/>
      <c r="AC852" s="375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>
        <v>8.9</v>
      </c>
      <c r="C853">
        <v>73</v>
      </c>
      <c r="D853">
        <v>4.3</v>
      </c>
      <c r="E853">
        <v>8.5</v>
      </c>
      <c r="F853">
        <v>5</v>
      </c>
      <c r="G853">
        <v>5</v>
      </c>
      <c r="H853">
        <v>1026.0999999999999</v>
      </c>
      <c r="I853">
        <v>43230</v>
      </c>
      <c r="J853">
        <v>3</v>
      </c>
      <c r="K853">
        <v>0</v>
      </c>
      <c r="L853">
        <v>0</v>
      </c>
      <c r="M853">
        <v>0</v>
      </c>
      <c r="N853">
        <v>0.1</v>
      </c>
      <c r="O853">
        <v>162.69999999999999</v>
      </c>
      <c r="P853">
        <v>27.7</v>
      </c>
      <c r="Q853">
        <v>23.5</v>
      </c>
      <c r="R853" s="54">
        <v>0.58611111111111103</v>
      </c>
      <c r="T853" s="93">
        <f t="shared" si="39"/>
        <v>27.7</v>
      </c>
      <c r="U853" s="96">
        <f t="shared" si="42"/>
        <v>15.799999999999997</v>
      </c>
      <c r="V853" s="92" t="str">
        <f t="shared" si="41"/>
        <v/>
      </c>
      <c r="W853" s="96">
        <f t="shared" si="40"/>
        <v>1</v>
      </c>
      <c r="X853" s="93"/>
      <c r="Z853" s="5"/>
      <c r="AA853"/>
      <c r="AC853" s="375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>
        <v>8.9</v>
      </c>
      <c r="C854">
        <v>73</v>
      </c>
      <c r="D854">
        <v>4.3</v>
      </c>
      <c r="E854">
        <v>8.1999999999999993</v>
      </c>
      <c r="F854">
        <v>6.1</v>
      </c>
      <c r="G854">
        <v>7.6</v>
      </c>
      <c r="H854">
        <v>1026.0999999999999</v>
      </c>
      <c r="I854">
        <v>43010</v>
      </c>
      <c r="J854">
        <v>3</v>
      </c>
      <c r="K854">
        <v>0</v>
      </c>
      <c r="L854">
        <v>0</v>
      </c>
      <c r="M854">
        <v>0</v>
      </c>
      <c r="N854">
        <v>0.1</v>
      </c>
      <c r="O854">
        <v>162.69999999999999</v>
      </c>
      <c r="P854">
        <v>27.7</v>
      </c>
      <c r="Q854">
        <v>23.5</v>
      </c>
      <c r="R854" s="54">
        <v>0.58680555555555602</v>
      </c>
      <c r="T854" s="93">
        <f t="shared" si="39"/>
        <v>27.7</v>
      </c>
      <c r="U854" s="96">
        <f t="shared" si="42"/>
        <v>15.799999999999997</v>
      </c>
      <c r="V854" s="92" t="str">
        <f t="shared" si="41"/>
        <v/>
      </c>
      <c r="W854" s="96">
        <f t="shared" si="40"/>
        <v>1</v>
      </c>
      <c r="X854" s="93"/>
      <c r="Z854" s="5"/>
      <c r="AA854"/>
      <c r="AC854" s="375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>
        <v>8.9</v>
      </c>
      <c r="C855">
        <v>73</v>
      </c>
      <c r="D855">
        <v>4.3</v>
      </c>
      <c r="E855">
        <v>7.4</v>
      </c>
      <c r="F855">
        <v>9.4</v>
      </c>
      <c r="G855">
        <v>10.4</v>
      </c>
      <c r="H855">
        <v>1026.3</v>
      </c>
      <c r="I855">
        <v>42740</v>
      </c>
      <c r="J855">
        <v>3</v>
      </c>
      <c r="K855">
        <v>0</v>
      </c>
      <c r="L855">
        <v>0</v>
      </c>
      <c r="M855">
        <v>0</v>
      </c>
      <c r="N855">
        <v>0.1</v>
      </c>
      <c r="O855">
        <v>162.69999999999999</v>
      </c>
      <c r="P855">
        <v>27.7</v>
      </c>
      <c r="Q855">
        <v>23.5</v>
      </c>
      <c r="R855" s="54">
        <v>0.58750000000000002</v>
      </c>
      <c r="T855" s="93">
        <f t="shared" si="39"/>
        <v>27.7</v>
      </c>
      <c r="U855" s="96">
        <f t="shared" si="42"/>
        <v>15.799999999999997</v>
      </c>
      <c r="V855" s="92" t="str">
        <f t="shared" si="41"/>
        <v/>
      </c>
      <c r="W855" s="96">
        <f t="shared" si="40"/>
        <v>1</v>
      </c>
      <c r="X855" s="93"/>
      <c r="Z855" s="5"/>
      <c r="AA855"/>
      <c r="AC855" s="375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>
        <v>8.6999999999999993</v>
      </c>
      <c r="C856">
        <v>73</v>
      </c>
      <c r="D856">
        <v>4.0999999999999996</v>
      </c>
      <c r="E856">
        <v>8.3000000000000007</v>
      </c>
      <c r="F856">
        <v>5</v>
      </c>
      <c r="G856">
        <v>9</v>
      </c>
      <c r="H856">
        <v>1026.5</v>
      </c>
      <c r="I856">
        <v>42630</v>
      </c>
      <c r="J856">
        <v>3</v>
      </c>
      <c r="K856">
        <v>0</v>
      </c>
      <c r="L856">
        <v>0</v>
      </c>
      <c r="M856">
        <v>0</v>
      </c>
      <c r="N856">
        <v>0.1</v>
      </c>
      <c r="O856">
        <v>162.69999999999999</v>
      </c>
      <c r="P856">
        <v>27.7</v>
      </c>
      <c r="Q856">
        <v>23.5</v>
      </c>
      <c r="R856" s="54">
        <v>0.58819444444444402</v>
      </c>
      <c r="T856" s="93">
        <f t="shared" si="39"/>
        <v>27.7</v>
      </c>
      <c r="U856" s="96">
        <f t="shared" si="42"/>
        <v>16</v>
      </c>
      <c r="V856" s="92" t="str">
        <f t="shared" si="41"/>
        <v/>
      </c>
      <c r="W856" s="96">
        <f t="shared" si="40"/>
        <v>1</v>
      </c>
      <c r="X856" s="93"/>
      <c r="Z856" s="5"/>
      <c r="AA856"/>
      <c r="AC856" s="375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>
        <v>8.8000000000000007</v>
      </c>
      <c r="C857">
        <v>73</v>
      </c>
      <c r="D857">
        <v>4.2</v>
      </c>
      <c r="E857">
        <v>8.8000000000000007</v>
      </c>
      <c r="F857">
        <v>4</v>
      </c>
      <c r="G857">
        <v>4.3</v>
      </c>
      <c r="H857">
        <v>1026.5</v>
      </c>
      <c r="I857">
        <v>42420</v>
      </c>
      <c r="J857">
        <v>3</v>
      </c>
      <c r="K857">
        <v>0</v>
      </c>
      <c r="L857">
        <v>0</v>
      </c>
      <c r="M857">
        <v>0</v>
      </c>
      <c r="N857">
        <v>0.1</v>
      </c>
      <c r="O857">
        <v>162.69999999999999</v>
      </c>
      <c r="P857">
        <v>27.6</v>
      </c>
      <c r="Q857">
        <v>23.5</v>
      </c>
      <c r="R857" s="54">
        <v>0.58888888888888902</v>
      </c>
      <c r="T857" s="93">
        <f t="shared" si="39"/>
        <v>27.6</v>
      </c>
      <c r="U857" s="96">
        <f t="shared" si="42"/>
        <v>15.8</v>
      </c>
      <c r="V857" s="92" t="str">
        <f t="shared" si="41"/>
        <v/>
      </c>
      <c r="W857" s="96">
        <f t="shared" si="40"/>
        <v>1</v>
      </c>
      <c r="X857" s="93"/>
      <c r="Z857" s="5"/>
      <c r="AA857"/>
      <c r="AC857" s="375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>
        <v>9</v>
      </c>
      <c r="C858">
        <v>73</v>
      </c>
      <c r="D858">
        <v>4.4000000000000004</v>
      </c>
      <c r="E858">
        <v>8</v>
      </c>
      <c r="F858">
        <v>7.2</v>
      </c>
      <c r="G858">
        <v>9</v>
      </c>
      <c r="H858">
        <v>1026.5999999999999</v>
      </c>
      <c r="I858">
        <v>42210</v>
      </c>
      <c r="J858">
        <v>3</v>
      </c>
      <c r="K858">
        <v>0</v>
      </c>
      <c r="L858">
        <v>0</v>
      </c>
      <c r="M858">
        <v>0</v>
      </c>
      <c r="N858">
        <v>0.1</v>
      </c>
      <c r="O858">
        <v>162.69999999999999</v>
      </c>
      <c r="P858">
        <v>27.5</v>
      </c>
      <c r="Q858">
        <v>23.5</v>
      </c>
      <c r="R858" s="54">
        <v>0.58958333333333302</v>
      </c>
      <c r="T858" s="93">
        <f t="shared" si="39"/>
        <v>27.5</v>
      </c>
      <c r="U858" s="96">
        <f t="shared" si="42"/>
        <v>15.5</v>
      </c>
      <c r="V858" s="92" t="str">
        <f t="shared" si="41"/>
        <v/>
      </c>
      <c r="W858" s="96">
        <f t="shared" si="40"/>
        <v>1</v>
      </c>
      <c r="X858" s="93"/>
      <c r="Z858" s="5"/>
      <c r="AA858"/>
      <c r="AC858" s="375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>
        <v>8.9</v>
      </c>
      <c r="C859">
        <v>73</v>
      </c>
      <c r="D859">
        <v>4.3</v>
      </c>
      <c r="E859">
        <v>7.7</v>
      </c>
      <c r="F859">
        <v>8.3000000000000007</v>
      </c>
      <c r="G859">
        <v>9.4</v>
      </c>
      <c r="H859">
        <v>1026.5</v>
      </c>
      <c r="I859">
        <v>42040</v>
      </c>
      <c r="J859">
        <v>3</v>
      </c>
      <c r="K859">
        <v>0</v>
      </c>
      <c r="L859">
        <v>0</v>
      </c>
      <c r="M859">
        <v>0</v>
      </c>
      <c r="N859">
        <v>0.1</v>
      </c>
      <c r="O859">
        <v>162.69999999999999</v>
      </c>
      <c r="P859">
        <v>27.4</v>
      </c>
      <c r="Q859">
        <v>23.5</v>
      </c>
      <c r="R859" s="54">
        <v>0.59027777777777801</v>
      </c>
      <c r="T859" s="93">
        <f t="shared" si="39"/>
        <v>27.4</v>
      </c>
      <c r="U859" s="96">
        <f t="shared" si="42"/>
        <v>15.5</v>
      </c>
      <c r="V859" s="92" t="str">
        <f t="shared" si="41"/>
        <v/>
      </c>
      <c r="W859" s="96">
        <f t="shared" si="40"/>
        <v>1</v>
      </c>
      <c r="X859" s="93"/>
      <c r="Z859" s="5"/>
      <c r="AA859"/>
      <c r="AC859" s="375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>
        <v>8.9</v>
      </c>
      <c r="C860">
        <v>73</v>
      </c>
      <c r="D860">
        <v>4.3</v>
      </c>
      <c r="E860">
        <v>8.9</v>
      </c>
      <c r="F860">
        <v>4.7</v>
      </c>
      <c r="G860">
        <v>7.9</v>
      </c>
      <c r="H860">
        <v>1026.3</v>
      </c>
      <c r="I860">
        <v>41750</v>
      </c>
      <c r="J860">
        <v>3</v>
      </c>
      <c r="K860">
        <v>0</v>
      </c>
      <c r="L860">
        <v>0</v>
      </c>
      <c r="M860">
        <v>0</v>
      </c>
      <c r="N860">
        <v>0.1</v>
      </c>
      <c r="O860">
        <v>162.69999999999999</v>
      </c>
      <c r="P860">
        <v>27.4</v>
      </c>
      <c r="Q860">
        <v>23.5</v>
      </c>
      <c r="R860" s="54">
        <v>0.59097222222222201</v>
      </c>
      <c r="T860" s="93">
        <f t="shared" si="39"/>
        <v>27.4</v>
      </c>
      <c r="U860" s="96">
        <f t="shared" si="42"/>
        <v>15.5</v>
      </c>
      <c r="V860" s="92" t="str">
        <f t="shared" si="41"/>
        <v/>
      </c>
      <c r="W860" s="96">
        <f t="shared" si="40"/>
        <v>1</v>
      </c>
      <c r="X860" s="93"/>
      <c r="Z860" s="5"/>
      <c r="AA860"/>
      <c r="AC860" s="375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>
        <v>9</v>
      </c>
      <c r="C861">
        <v>72</v>
      </c>
      <c r="D861">
        <v>4.2</v>
      </c>
      <c r="E861">
        <v>8</v>
      </c>
      <c r="F861">
        <v>7.2</v>
      </c>
      <c r="G861">
        <v>9</v>
      </c>
      <c r="H861">
        <v>1026.4000000000001</v>
      </c>
      <c r="I861">
        <v>41470</v>
      </c>
      <c r="J861">
        <v>3</v>
      </c>
      <c r="K861">
        <v>0</v>
      </c>
      <c r="L861">
        <v>0</v>
      </c>
      <c r="M861">
        <v>0</v>
      </c>
      <c r="N861">
        <v>0.1</v>
      </c>
      <c r="O861">
        <v>162.69999999999999</v>
      </c>
      <c r="P861">
        <v>27.3</v>
      </c>
      <c r="Q861">
        <v>23.5</v>
      </c>
      <c r="R861" s="54">
        <v>0.59166666666666701</v>
      </c>
      <c r="T861" s="93">
        <f t="shared" si="39"/>
        <v>27.3</v>
      </c>
      <c r="U861" s="96">
        <f t="shared" si="42"/>
        <v>15.3</v>
      </c>
      <c r="V861" s="92" t="str">
        <f t="shared" si="41"/>
        <v/>
      </c>
      <c r="W861" s="96">
        <f t="shared" si="40"/>
        <v>1</v>
      </c>
      <c r="X861" s="93"/>
      <c r="Z861" s="5"/>
      <c r="AA861"/>
      <c r="AC861" s="375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>
        <v>9</v>
      </c>
      <c r="C862">
        <v>72</v>
      </c>
      <c r="D862">
        <v>4.2</v>
      </c>
      <c r="E862">
        <v>8.5</v>
      </c>
      <c r="F862">
        <v>5.4</v>
      </c>
      <c r="G862">
        <v>7.6</v>
      </c>
      <c r="H862">
        <v>1026.4000000000001</v>
      </c>
      <c r="I862">
        <v>41260</v>
      </c>
      <c r="J862">
        <v>3</v>
      </c>
      <c r="K862">
        <v>0</v>
      </c>
      <c r="L862">
        <v>0</v>
      </c>
      <c r="M862">
        <v>0</v>
      </c>
      <c r="N862">
        <v>0.1</v>
      </c>
      <c r="O862">
        <v>162.69999999999999</v>
      </c>
      <c r="P862">
        <v>27.3</v>
      </c>
      <c r="Q862" t="s">
        <v>251</v>
      </c>
      <c r="R862" s="54">
        <v>0.59236111111111101</v>
      </c>
      <c r="T862" s="93">
        <f t="shared" si="39"/>
        <v>27.3</v>
      </c>
      <c r="U862" s="96">
        <f t="shared" si="42"/>
        <v>15.3</v>
      </c>
      <c r="V862" s="92" t="str">
        <f t="shared" si="41"/>
        <v/>
      </c>
      <c r="W862" s="96">
        <f t="shared" si="40"/>
        <v>1</v>
      </c>
      <c r="X862" s="93"/>
      <c r="Z862" s="5"/>
      <c r="AA862"/>
      <c r="AC862" s="375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>
        <v>9.1</v>
      </c>
      <c r="C863">
        <v>72</v>
      </c>
      <c r="D863">
        <v>4.3</v>
      </c>
      <c r="E863">
        <v>7.4</v>
      </c>
      <c r="F863">
        <v>11.2</v>
      </c>
      <c r="G863">
        <v>11.2</v>
      </c>
      <c r="H863">
        <v>1026.2</v>
      </c>
      <c r="I863">
        <v>41270</v>
      </c>
      <c r="J863">
        <v>3</v>
      </c>
      <c r="K863">
        <v>0</v>
      </c>
      <c r="L863">
        <v>0</v>
      </c>
      <c r="M863">
        <v>0</v>
      </c>
      <c r="N863">
        <v>0.1</v>
      </c>
      <c r="O863">
        <v>162.69999999999999</v>
      </c>
      <c r="P863">
        <v>27.3</v>
      </c>
      <c r="Q863" t="s">
        <v>251</v>
      </c>
      <c r="R863" s="54">
        <v>0.593055555555556</v>
      </c>
      <c r="T863" s="93">
        <f t="shared" si="39"/>
        <v>27.3</v>
      </c>
      <c r="U863" s="96">
        <f t="shared" si="42"/>
        <v>15.200000000000003</v>
      </c>
      <c r="V863" s="92" t="str">
        <f t="shared" si="41"/>
        <v/>
      </c>
      <c r="W863" s="96">
        <f t="shared" si="40"/>
        <v>1</v>
      </c>
      <c r="X863" s="93"/>
      <c r="Z863" s="5"/>
      <c r="AA863"/>
      <c r="AC863" s="375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>
        <v>9</v>
      </c>
      <c r="C864">
        <v>72</v>
      </c>
      <c r="D864">
        <v>4.2</v>
      </c>
      <c r="E864">
        <v>7.9</v>
      </c>
      <c r="F864">
        <v>7.6</v>
      </c>
      <c r="G864">
        <v>7.6</v>
      </c>
      <c r="H864">
        <v>1026.4000000000001</v>
      </c>
      <c r="I864">
        <v>40920</v>
      </c>
      <c r="J864">
        <v>3</v>
      </c>
      <c r="K864">
        <v>0</v>
      </c>
      <c r="L864">
        <v>0</v>
      </c>
      <c r="M864">
        <v>0</v>
      </c>
      <c r="N864">
        <v>0.1</v>
      </c>
      <c r="O864">
        <v>162.69999999999999</v>
      </c>
      <c r="P864">
        <v>27.2</v>
      </c>
      <c r="Q864" t="s">
        <v>251</v>
      </c>
      <c r="R864" s="54">
        <v>0.59375</v>
      </c>
      <c r="T864" s="93">
        <f t="shared" si="39"/>
        <v>27.2</v>
      </c>
      <c r="U864" s="96">
        <f t="shared" si="42"/>
        <v>15.2</v>
      </c>
      <c r="V864" s="92" t="str">
        <f t="shared" si="41"/>
        <v/>
      </c>
      <c r="W864" s="96">
        <f t="shared" si="40"/>
        <v>1</v>
      </c>
      <c r="X864" s="93"/>
      <c r="Z864" s="5"/>
      <c r="AA864"/>
      <c r="AC864" s="375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>
        <v>8.9</v>
      </c>
      <c r="C865">
        <v>71</v>
      </c>
      <c r="D865">
        <v>3.9</v>
      </c>
      <c r="E865">
        <v>8.1999999999999993</v>
      </c>
      <c r="F865">
        <v>5.8</v>
      </c>
      <c r="G865">
        <v>7.9</v>
      </c>
      <c r="H865">
        <v>1026.4000000000001</v>
      </c>
      <c r="I865">
        <v>40780</v>
      </c>
      <c r="J865">
        <v>2</v>
      </c>
      <c r="K865">
        <v>0</v>
      </c>
      <c r="L865">
        <v>0</v>
      </c>
      <c r="M865">
        <v>0</v>
      </c>
      <c r="N865">
        <v>0.1</v>
      </c>
      <c r="O865">
        <v>162.69999999999999</v>
      </c>
      <c r="P865">
        <v>27.2</v>
      </c>
      <c r="Q865" t="s">
        <v>251</v>
      </c>
      <c r="R865" s="54">
        <v>0.594444444444444</v>
      </c>
      <c r="T865" s="93">
        <f t="shared" si="39"/>
        <v>27.2</v>
      </c>
      <c r="U865" s="96">
        <f t="shared" si="42"/>
        <v>15.299999999999997</v>
      </c>
      <c r="V865" s="92" t="str">
        <f t="shared" si="41"/>
        <v/>
      </c>
      <c r="W865" s="96">
        <f t="shared" si="40"/>
        <v>1</v>
      </c>
      <c r="X865" s="93"/>
      <c r="Z865" s="5"/>
      <c r="AA865"/>
      <c r="AC865" s="375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>
        <v>9</v>
      </c>
      <c r="C866">
        <v>72</v>
      </c>
      <c r="D866">
        <v>4.2</v>
      </c>
      <c r="E866">
        <v>8.5</v>
      </c>
      <c r="F866">
        <v>5.4</v>
      </c>
      <c r="G866">
        <v>5.4</v>
      </c>
      <c r="H866">
        <v>1026.2</v>
      </c>
      <c r="I866">
        <v>40670</v>
      </c>
      <c r="J866">
        <v>2</v>
      </c>
      <c r="K866">
        <v>0</v>
      </c>
      <c r="L866">
        <v>0</v>
      </c>
      <c r="M866">
        <v>0</v>
      </c>
      <c r="N866">
        <v>0.1</v>
      </c>
      <c r="O866">
        <v>162.69999999999999</v>
      </c>
      <c r="P866">
        <v>27.1</v>
      </c>
      <c r="Q866" t="s">
        <v>251</v>
      </c>
      <c r="R866" s="54">
        <v>0.59513888888888899</v>
      </c>
      <c r="T866" s="93">
        <f t="shared" si="39"/>
        <v>27.1</v>
      </c>
      <c r="U866" s="96">
        <f t="shared" si="42"/>
        <v>15.100000000000001</v>
      </c>
      <c r="V866" s="92" t="str">
        <f t="shared" si="41"/>
        <v/>
      </c>
      <c r="W866" s="96">
        <f t="shared" si="40"/>
        <v>1</v>
      </c>
      <c r="X866" s="93"/>
      <c r="Z866" s="5"/>
      <c r="AA866"/>
      <c r="AC866" s="375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>
        <v>9.1</v>
      </c>
      <c r="C867">
        <v>71</v>
      </c>
      <c r="D867">
        <v>4.0999999999999996</v>
      </c>
      <c r="E867">
        <v>8.5</v>
      </c>
      <c r="F867">
        <v>5.8</v>
      </c>
      <c r="G867">
        <v>7.9</v>
      </c>
      <c r="H867">
        <v>1026.3</v>
      </c>
      <c r="I867">
        <v>40640</v>
      </c>
      <c r="J867">
        <v>2</v>
      </c>
      <c r="K867">
        <v>0</v>
      </c>
      <c r="L867">
        <v>0</v>
      </c>
      <c r="M867">
        <v>0</v>
      </c>
      <c r="N867">
        <v>0.1</v>
      </c>
      <c r="O867">
        <v>162.69999999999999</v>
      </c>
      <c r="P867">
        <v>27</v>
      </c>
      <c r="Q867" t="s">
        <v>251</v>
      </c>
      <c r="R867" s="54">
        <v>0.59583333333333299</v>
      </c>
      <c r="T867" s="93">
        <f t="shared" si="39"/>
        <v>27</v>
      </c>
      <c r="U867" s="96">
        <f t="shared" si="42"/>
        <v>14.899999999999999</v>
      </c>
      <c r="V867" s="92" t="str">
        <f t="shared" si="41"/>
        <v/>
      </c>
      <c r="W867" s="96">
        <f t="shared" si="40"/>
        <v>1</v>
      </c>
      <c r="X867" s="93"/>
      <c r="Z867" s="5"/>
      <c r="AA867"/>
      <c r="AC867" s="375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>
        <v>9.1</v>
      </c>
      <c r="C868">
        <v>70</v>
      </c>
      <c r="D868">
        <v>3.9</v>
      </c>
      <c r="E868">
        <v>8.6</v>
      </c>
      <c r="F868">
        <v>5.4</v>
      </c>
      <c r="G868">
        <v>6.5</v>
      </c>
      <c r="H868">
        <v>1026.3</v>
      </c>
      <c r="I868">
        <v>40570</v>
      </c>
      <c r="J868">
        <v>2</v>
      </c>
      <c r="K868">
        <v>0</v>
      </c>
      <c r="L868">
        <v>0</v>
      </c>
      <c r="M868">
        <v>0</v>
      </c>
      <c r="N868">
        <v>0.1</v>
      </c>
      <c r="O868">
        <v>162.69999999999999</v>
      </c>
      <c r="P868">
        <v>27</v>
      </c>
      <c r="Q868" t="s">
        <v>251</v>
      </c>
      <c r="R868" s="54">
        <v>0.59652777777777799</v>
      </c>
      <c r="T868" s="93">
        <f t="shared" si="39"/>
        <v>27</v>
      </c>
      <c r="U868" s="96">
        <f t="shared" si="42"/>
        <v>14.899999999999999</v>
      </c>
      <c r="V868" s="92" t="str">
        <f t="shared" si="41"/>
        <v/>
      </c>
      <c r="W868" s="96">
        <f t="shared" si="40"/>
        <v>1</v>
      </c>
      <c r="X868" s="93"/>
      <c r="Z868" s="5"/>
      <c r="AA868"/>
      <c r="AC868" s="375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>
        <v>9.1</v>
      </c>
      <c r="C869">
        <v>70</v>
      </c>
      <c r="D869">
        <v>3.9</v>
      </c>
      <c r="E869">
        <v>8.1</v>
      </c>
      <c r="F869">
        <v>7.2</v>
      </c>
      <c r="G869">
        <v>8.3000000000000007</v>
      </c>
      <c r="H869">
        <v>1026.3</v>
      </c>
      <c r="I869">
        <v>40460</v>
      </c>
      <c r="J869">
        <v>2</v>
      </c>
      <c r="K869">
        <v>0</v>
      </c>
      <c r="L869">
        <v>0</v>
      </c>
      <c r="M869">
        <v>0</v>
      </c>
      <c r="N869">
        <v>0.1</v>
      </c>
      <c r="O869">
        <v>162.69999999999999</v>
      </c>
      <c r="P869">
        <v>27.1</v>
      </c>
      <c r="Q869" t="s">
        <v>251</v>
      </c>
      <c r="R869" s="54">
        <v>0.59722222222222199</v>
      </c>
      <c r="T869" s="93">
        <f t="shared" si="39"/>
        <v>27.1</v>
      </c>
      <c r="U869" s="96">
        <f t="shared" si="42"/>
        <v>15</v>
      </c>
      <c r="V869" s="92" t="str">
        <f t="shared" si="41"/>
        <v/>
      </c>
      <c r="W869" s="96">
        <f t="shared" si="40"/>
        <v>1</v>
      </c>
      <c r="X869" s="93"/>
      <c r="Z869" s="5"/>
      <c r="AA869"/>
      <c r="AC869" s="375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>
        <v>9.1</v>
      </c>
      <c r="C870">
        <v>71</v>
      </c>
      <c r="D870">
        <v>4.0999999999999996</v>
      </c>
      <c r="E870">
        <v>9.1</v>
      </c>
      <c r="F870">
        <v>4.7</v>
      </c>
      <c r="G870">
        <v>8.6</v>
      </c>
      <c r="H870">
        <v>1026.4000000000001</v>
      </c>
      <c r="I870">
        <v>40320</v>
      </c>
      <c r="J870">
        <v>2</v>
      </c>
      <c r="K870">
        <v>0</v>
      </c>
      <c r="L870">
        <v>0</v>
      </c>
      <c r="M870">
        <v>0</v>
      </c>
      <c r="N870">
        <v>0.1</v>
      </c>
      <c r="O870">
        <v>162.69999999999999</v>
      </c>
      <c r="P870">
        <v>27.1</v>
      </c>
      <c r="Q870" t="s">
        <v>251</v>
      </c>
      <c r="R870" s="54">
        <v>0.59791666666666698</v>
      </c>
      <c r="T870" s="93">
        <f t="shared" si="39"/>
        <v>27.1</v>
      </c>
      <c r="U870" s="96">
        <f t="shared" si="42"/>
        <v>15</v>
      </c>
      <c r="V870" s="92" t="str">
        <f t="shared" si="41"/>
        <v/>
      </c>
      <c r="W870" s="96">
        <f t="shared" si="40"/>
        <v>1</v>
      </c>
      <c r="X870" s="93"/>
      <c r="Z870" s="5"/>
      <c r="AA870"/>
      <c r="AC870" s="375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>
        <v>9.1</v>
      </c>
      <c r="C871">
        <v>70</v>
      </c>
      <c r="D871">
        <v>3.9</v>
      </c>
      <c r="E871">
        <v>8.1</v>
      </c>
      <c r="F871">
        <v>7.2</v>
      </c>
      <c r="G871">
        <v>7.2</v>
      </c>
      <c r="H871">
        <v>1026.5</v>
      </c>
      <c r="I871">
        <v>40120</v>
      </c>
      <c r="J871">
        <v>2</v>
      </c>
      <c r="K871">
        <v>0</v>
      </c>
      <c r="L871">
        <v>0</v>
      </c>
      <c r="M871">
        <v>0</v>
      </c>
      <c r="N871">
        <v>0.1</v>
      </c>
      <c r="O871">
        <v>162.69999999999999</v>
      </c>
      <c r="P871">
        <v>27.2</v>
      </c>
      <c r="Q871" t="s">
        <v>251</v>
      </c>
      <c r="R871" s="54">
        <v>0.59861111111111098</v>
      </c>
      <c r="T871" s="93">
        <f t="shared" si="39"/>
        <v>27.2</v>
      </c>
      <c r="U871" s="96">
        <f t="shared" si="42"/>
        <v>15.100000000000001</v>
      </c>
      <c r="V871" s="92" t="str">
        <f t="shared" si="41"/>
        <v/>
      </c>
      <c r="W871" s="96">
        <f t="shared" si="40"/>
        <v>1</v>
      </c>
      <c r="X871" s="93"/>
      <c r="Z871" s="5"/>
      <c r="AA871"/>
      <c r="AC871" s="375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>
        <v>9.1999999999999993</v>
      </c>
      <c r="C872">
        <v>71</v>
      </c>
      <c r="D872">
        <v>4.2</v>
      </c>
      <c r="E872">
        <v>7.7</v>
      </c>
      <c r="F872">
        <v>9.6999999999999993</v>
      </c>
      <c r="G872">
        <v>9.6999999999999993</v>
      </c>
      <c r="H872">
        <v>1026.4000000000001</v>
      </c>
      <c r="I872">
        <v>39750</v>
      </c>
      <c r="J872">
        <v>2</v>
      </c>
      <c r="K872">
        <v>0</v>
      </c>
      <c r="L872">
        <v>0</v>
      </c>
      <c r="M872">
        <v>0</v>
      </c>
      <c r="N872">
        <v>0.1</v>
      </c>
      <c r="O872">
        <v>162.69999999999999</v>
      </c>
      <c r="P872">
        <v>27.1</v>
      </c>
      <c r="Q872" t="s">
        <v>251</v>
      </c>
      <c r="R872" s="54">
        <v>0.59930555555555598</v>
      </c>
      <c r="T872" s="93">
        <f t="shared" si="39"/>
        <v>27.1</v>
      </c>
      <c r="U872" s="96">
        <f t="shared" si="42"/>
        <v>14.900000000000002</v>
      </c>
      <c r="V872" s="92" t="str">
        <f t="shared" si="41"/>
        <v/>
      </c>
      <c r="W872" s="96">
        <f t="shared" si="40"/>
        <v>1</v>
      </c>
      <c r="X872" s="93"/>
      <c r="Z872" s="5"/>
      <c r="AA872"/>
      <c r="AC872" s="375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>
        <v>9.1</v>
      </c>
      <c r="C873">
        <v>71</v>
      </c>
      <c r="D873">
        <v>4.0999999999999996</v>
      </c>
      <c r="E873">
        <v>7.2</v>
      </c>
      <c r="F873">
        <v>11.9</v>
      </c>
      <c r="G873">
        <v>13.3</v>
      </c>
      <c r="H873">
        <v>1026.5999999999999</v>
      </c>
      <c r="I873">
        <v>39730</v>
      </c>
      <c r="J873">
        <v>2</v>
      </c>
      <c r="K873">
        <v>0</v>
      </c>
      <c r="L873">
        <v>0</v>
      </c>
      <c r="M873">
        <v>0</v>
      </c>
      <c r="N873">
        <v>0.1</v>
      </c>
      <c r="O873">
        <v>162.69999999999999</v>
      </c>
      <c r="P873">
        <v>27.1</v>
      </c>
      <c r="Q873" t="s">
        <v>251</v>
      </c>
      <c r="R873" s="54">
        <v>0.6</v>
      </c>
      <c r="T873" s="93">
        <f t="shared" si="39"/>
        <v>27.1</v>
      </c>
      <c r="U873" s="96">
        <f t="shared" si="42"/>
        <v>15</v>
      </c>
      <c r="V873" s="92" t="str">
        <f t="shared" si="41"/>
        <v/>
      </c>
      <c r="W873" s="96">
        <f t="shared" si="40"/>
        <v>1</v>
      </c>
      <c r="X873" s="93"/>
      <c r="Z873" s="5"/>
      <c r="AA873"/>
      <c r="AC873" s="375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>
        <v>9</v>
      </c>
      <c r="C874">
        <v>70</v>
      </c>
      <c r="D874">
        <v>3.8</v>
      </c>
      <c r="E874">
        <v>7.2</v>
      </c>
      <c r="F874">
        <v>11.5</v>
      </c>
      <c r="G874">
        <v>11.5</v>
      </c>
      <c r="H874">
        <v>1026.5</v>
      </c>
      <c r="I874">
        <v>39670</v>
      </c>
      <c r="J874">
        <v>2</v>
      </c>
      <c r="K874">
        <v>0</v>
      </c>
      <c r="L874">
        <v>0</v>
      </c>
      <c r="M874">
        <v>0</v>
      </c>
      <c r="N874">
        <v>0.1</v>
      </c>
      <c r="O874">
        <v>162.69999999999999</v>
      </c>
      <c r="P874">
        <v>27</v>
      </c>
      <c r="Q874" t="s">
        <v>251</v>
      </c>
      <c r="R874" s="54">
        <v>0.60069444444444398</v>
      </c>
      <c r="T874" s="93">
        <f t="shared" si="39"/>
        <v>27</v>
      </c>
      <c r="U874" s="96">
        <f t="shared" si="42"/>
        <v>15</v>
      </c>
      <c r="V874" s="92" t="str">
        <f t="shared" si="41"/>
        <v/>
      </c>
      <c r="W874" s="96">
        <f t="shared" si="40"/>
        <v>1</v>
      </c>
      <c r="X874" s="93"/>
      <c r="Z874" s="5"/>
      <c r="AA874"/>
      <c r="AC874" s="375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>
        <v>8.9</v>
      </c>
      <c r="C875">
        <v>71</v>
      </c>
      <c r="D875">
        <v>3.9</v>
      </c>
      <c r="E875">
        <v>8.1999999999999993</v>
      </c>
      <c r="F875">
        <v>6.1</v>
      </c>
      <c r="G875">
        <v>10.1</v>
      </c>
      <c r="H875">
        <v>1026.5</v>
      </c>
      <c r="I875">
        <v>39380</v>
      </c>
      <c r="J875">
        <v>2</v>
      </c>
      <c r="K875">
        <v>0</v>
      </c>
      <c r="L875">
        <v>0</v>
      </c>
      <c r="M875">
        <v>0</v>
      </c>
      <c r="N875">
        <v>0.1</v>
      </c>
      <c r="O875">
        <v>162.69999999999999</v>
      </c>
      <c r="P875">
        <v>26.8</v>
      </c>
      <c r="Q875" t="s">
        <v>251</v>
      </c>
      <c r="R875" s="54">
        <v>0.60138888888888897</v>
      </c>
      <c r="T875" s="93">
        <f t="shared" si="39"/>
        <v>26.8</v>
      </c>
      <c r="U875" s="96">
        <f t="shared" si="42"/>
        <v>14.899999999999999</v>
      </c>
      <c r="V875" s="92" t="str">
        <f t="shared" si="41"/>
        <v/>
      </c>
      <c r="W875" s="96">
        <f t="shared" si="40"/>
        <v>1</v>
      </c>
      <c r="X875" s="93"/>
      <c r="Z875" s="5"/>
      <c r="AA875"/>
      <c r="AC875" s="375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>
        <v>9</v>
      </c>
      <c r="C876">
        <v>71</v>
      </c>
      <c r="D876">
        <v>4</v>
      </c>
      <c r="E876">
        <v>8</v>
      </c>
      <c r="F876">
        <v>7.2</v>
      </c>
      <c r="G876">
        <v>8.3000000000000007</v>
      </c>
      <c r="H876">
        <v>1026.5999999999999</v>
      </c>
      <c r="I876">
        <v>39060</v>
      </c>
      <c r="J876">
        <v>2</v>
      </c>
      <c r="K876">
        <v>0</v>
      </c>
      <c r="L876">
        <v>0</v>
      </c>
      <c r="M876">
        <v>0</v>
      </c>
      <c r="N876">
        <v>0.1</v>
      </c>
      <c r="O876">
        <v>162.69999999999999</v>
      </c>
      <c r="P876">
        <v>26.6</v>
      </c>
      <c r="Q876" t="s">
        <v>251</v>
      </c>
      <c r="R876" s="54">
        <v>0.60208333333333297</v>
      </c>
      <c r="T876" s="93">
        <f t="shared" si="39"/>
        <v>26.6</v>
      </c>
      <c r="U876" s="96">
        <f t="shared" si="42"/>
        <v>14.600000000000001</v>
      </c>
      <c r="V876" s="92" t="str">
        <f t="shared" si="41"/>
        <v/>
      </c>
      <c r="W876" s="96">
        <f t="shared" si="40"/>
        <v>1</v>
      </c>
      <c r="X876" s="93"/>
      <c r="Z876" s="5"/>
      <c r="AA876"/>
      <c r="AC876" s="375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>
        <v>9.1999999999999993</v>
      </c>
      <c r="C877">
        <v>71</v>
      </c>
      <c r="D877">
        <v>4.2</v>
      </c>
      <c r="E877">
        <v>9.1999999999999993</v>
      </c>
      <c r="F877">
        <v>3.2</v>
      </c>
      <c r="G877">
        <v>5.4</v>
      </c>
      <c r="H877">
        <v>1026.5</v>
      </c>
      <c r="I877">
        <v>39020</v>
      </c>
      <c r="J877">
        <v>2</v>
      </c>
      <c r="K877">
        <v>0</v>
      </c>
      <c r="L877">
        <v>0</v>
      </c>
      <c r="M877">
        <v>0</v>
      </c>
      <c r="N877">
        <v>0.1</v>
      </c>
      <c r="O877">
        <v>162.69999999999999</v>
      </c>
      <c r="P877">
        <v>26.5</v>
      </c>
      <c r="Q877" t="s">
        <v>251</v>
      </c>
      <c r="R877" s="54">
        <v>0.60277777777777797</v>
      </c>
      <c r="T877" s="93">
        <f t="shared" si="39"/>
        <v>26.5</v>
      </c>
      <c r="U877" s="96">
        <f t="shared" si="42"/>
        <v>14.3</v>
      </c>
      <c r="V877" s="92" t="str">
        <f t="shared" si="41"/>
        <v/>
      </c>
      <c r="W877" s="96">
        <f t="shared" si="40"/>
        <v>1</v>
      </c>
      <c r="X877" s="93"/>
      <c r="Z877" s="5"/>
      <c r="AA877"/>
      <c r="AC877" s="375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>
        <v>9.3000000000000007</v>
      </c>
      <c r="C878">
        <v>70</v>
      </c>
      <c r="D878">
        <v>4.0999999999999996</v>
      </c>
      <c r="E878">
        <v>9.3000000000000007</v>
      </c>
      <c r="F878">
        <v>2.2000000000000002</v>
      </c>
      <c r="G878">
        <v>6.8</v>
      </c>
      <c r="H878">
        <v>1026.5</v>
      </c>
      <c r="I878">
        <v>39020</v>
      </c>
      <c r="J878">
        <v>2</v>
      </c>
      <c r="K878">
        <v>0</v>
      </c>
      <c r="L878">
        <v>0</v>
      </c>
      <c r="M878">
        <v>0</v>
      </c>
      <c r="N878">
        <v>0.1</v>
      </c>
      <c r="O878">
        <v>162.69999999999999</v>
      </c>
      <c r="P878">
        <v>26.4</v>
      </c>
      <c r="Q878" t="s">
        <v>251</v>
      </c>
      <c r="R878" s="54">
        <v>0.60347222222222197</v>
      </c>
      <c r="T878" s="93">
        <f t="shared" si="39"/>
        <v>26.4</v>
      </c>
      <c r="U878" s="96">
        <f t="shared" si="42"/>
        <v>14.099999999999998</v>
      </c>
      <c r="V878" s="92" t="str">
        <f t="shared" si="41"/>
        <v/>
      </c>
      <c r="W878" s="96">
        <f t="shared" si="40"/>
        <v>1</v>
      </c>
      <c r="X878" s="93"/>
      <c r="Z878" s="5"/>
      <c r="AA878"/>
      <c r="AC878" s="375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>
        <v>9.4</v>
      </c>
      <c r="C879">
        <v>71</v>
      </c>
      <c r="D879">
        <v>4.4000000000000004</v>
      </c>
      <c r="E879">
        <v>9.1</v>
      </c>
      <c r="F879">
        <v>5</v>
      </c>
      <c r="G879">
        <v>5.8</v>
      </c>
      <c r="H879">
        <v>1026.5</v>
      </c>
      <c r="I879">
        <v>38950</v>
      </c>
      <c r="J879">
        <v>2</v>
      </c>
      <c r="K879">
        <v>0</v>
      </c>
      <c r="L879">
        <v>0</v>
      </c>
      <c r="M879">
        <v>0</v>
      </c>
      <c r="N879">
        <v>0.1</v>
      </c>
      <c r="O879">
        <v>162.69999999999999</v>
      </c>
      <c r="P879">
        <v>26.5</v>
      </c>
      <c r="Q879" t="s">
        <v>251</v>
      </c>
      <c r="R879" s="54">
        <v>0.60416666666666696</v>
      </c>
      <c r="T879" s="93">
        <f t="shared" si="39"/>
        <v>26.5</v>
      </c>
      <c r="U879" s="96">
        <f t="shared" si="42"/>
        <v>14.100000000000001</v>
      </c>
      <c r="V879" s="92" t="str">
        <f t="shared" si="41"/>
        <v/>
      </c>
      <c r="W879" s="96">
        <f t="shared" si="40"/>
        <v>1</v>
      </c>
      <c r="X879" s="93"/>
      <c r="Z879" s="5"/>
      <c r="AA879"/>
      <c r="AC879" s="375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>
        <v>9.6</v>
      </c>
      <c r="C880">
        <v>69</v>
      </c>
      <c r="D880">
        <v>4.2</v>
      </c>
      <c r="E880">
        <v>9.6</v>
      </c>
      <c r="F880">
        <v>2.9</v>
      </c>
      <c r="G880">
        <v>4.3</v>
      </c>
      <c r="H880">
        <v>1026.4000000000001</v>
      </c>
      <c r="I880">
        <v>38940</v>
      </c>
      <c r="J880">
        <v>2</v>
      </c>
      <c r="K880">
        <v>0</v>
      </c>
      <c r="L880">
        <v>0</v>
      </c>
      <c r="M880">
        <v>0</v>
      </c>
      <c r="N880">
        <v>0.1</v>
      </c>
      <c r="O880">
        <v>162.69999999999999</v>
      </c>
      <c r="P880">
        <v>26.6</v>
      </c>
      <c r="Q880" t="s">
        <v>251</v>
      </c>
      <c r="R880" s="54">
        <v>0.60486111111111096</v>
      </c>
      <c r="T880" s="93">
        <f t="shared" si="39"/>
        <v>26.6</v>
      </c>
      <c r="U880" s="96">
        <f t="shared" si="42"/>
        <v>14</v>
      </c>
      <c r="V880" s="92" t="str">
        <f t="shared" si="41"/>
        <v/>
      </c>
      <c r="W880" s="96">
        <f t="shared" si="40"/>
        <v>1</v>
      </c>
      <c r="X880" s="93"/>
      <c r="Z880" s="5"/>
      <c r="AA880"/>
      <c r="AC880" s="375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>
        <v>9.6</v>
      </c>
      <c r="C881">
        <v>69</v>
      </c>
      <c r="D881">
        <v>4.2</v>
      </c>
      <c r="E881">
        <v>8.8000000000000007</v>
      </c>
      <c r="F881">
        <v>6.5</v>
      </c>
      <c r="G881">
        <v>7.9</v>
      </c>
      <c r="H881">
        <v>1026.5</v>
      </c>
      <c r="I881">
        <v>38770</v>
      </c>
      <c r="J881">
        <v>2</v>
      </c>
      <c r="K881">
        <v>0</v>
      </c>
      <c r="L881">
        <v>0</v>
      </c>
      <c r="M881">
        <v>0</v>
      </c>
      <c r="N881">
        <v>0.1</v>
      </c>
      <c r="O881">
        <v>162.69999999999999</v>
      </c>
      <c r="P881">
        <v>26.8</v>
      </c>
      <c r="Q881" t="s">
        <v>251</v>
      </c>
      <c r="R881" s="54">
        <v>0.60555555555555596</v>
      </c>
      <c r="T881" s="93">
        <f t="shared" si="39"/>
        <v>26.8</v>
      </c>
      <c r="U881" s="96">
        <f t="shared" si="42"/>
        <v>14.200000000000003</v>
      </c>
      <c r="V881" s="92" t="str">
        <f t="shared" si="41"/>
        <v/>
      </c>
      <c r="W881" s="96">
        <f t="shared" si="40"/>
        <v>1</v>
      </c>
      <c r="X881" s="93"/>
      <c r="Z881" s="5"/>
      <c r="AA881"/>
      <c r="AC881" s="375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>
        <v>9.6</v>
      </c>
      <c r="C882">
        <v>69</v>
      </c>
      <c r="D882">
        <v>4.2</v>
      </c>
      <c r="E882">
        <v>9.6</v>
      </c>
      <c r="F882">
        <v>3.6</v>
      </c>
      <c r="G882">
        <v>4</v>
      </c>
      <c r="H882">
        <v>1026.5</v>
      </c>
      <c r="I882">
        <v>38580</v>
      </c>
      <c r="J882">
        <v>2</v>
      </c>
      <c r="K882">
        <v>0</v>
      </c>
      <c r="L882">
        <v>0</v>
      </c>
      <c r="M882">
        <v>0</v>
      </c>
      <c r="N882">
        <v>0.1</v>
      </c>
      <c r="O882">
        <v>162.69999999999999</v>
      </c>
      <c r="P882">
        <v>27</v>
      </c>
      <c r="Q882" t="s">
        <v>251</v>
      </c>
      <c r="R882" s="54">
        <v>0.60624999999999996</v>
      </c>
      <c r="T882" s="93">
        <f t="shared" ref="T882:T945" si="43">MAX($P882,$Q882)</f>
        <v>27</v>
      </c>
      <c r="U882" s="96">
        <f t="shared" si="42"/>
        <v>14.399999999999999</v>
      </c>
      <c r="V882" s="92" t="str">
        <f t="shared" si="41"/>
        <v/>
      </c>
      <c r="W882" s="96">
        <f t="shared" ref="W882:W945" si="44">IF($T882&gt;$B882+1,1,"")</f>
        <v>1</v>
      </c>
      <c r="X882" s="93"/>
      <c r="Z882" s="5"/>
      <c r="AA882"/>
      <c r="AC882" s="375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>
        <v>9.6999999999999993</v>
      </c>
      <c r="C883">
        <v>68</v>
      </c>
      <c r="D883">
        <v>4.0999999999999996</v>
      </c>
      <c r="E883">
        <v>9.6999999999999993</v>
      </c>
      <c r="F883">
        <v>4</v>
      </c>
      <c r="G883">
        <v>5</v>
      </c>
      <c r="H883">
        <v>1026.4000000000001</v>
      </c>
      <c r="I883">
        <v>38260</v>
      </c>
      <c r="J883">
        <v>2</v>
      </c>
      <c r="K883">
        <v>0</v>
      </c>
      <c r="L883">
        <v>0</v>
      </c>
      <c r="M883">
        <v>0</v>
      </c>
      <c r="N883">
        <v>0.1</v>
      </c>
      <c r="O883">
        <v>162.69999999999999</v>
      </c>
      <c r="P883">
        <v>27.1</v>
      </c>
      <c r="Q883" t="s">
        <v>251</v>
      </c>
      <c r="R883" s="54">
        <v>0.60694444444444495</v>
      </c>
      <c r="T883" s="93">
        <f t="shared" si="43"/>
        <v>27.1</v>
      </c>
      <c r="U883" s="96">
        <f t="shared" si="42"/>
        <v>14.400000000000002</v>
      </c>
      <c r="V883" s="92" t="str">
        <f t="shared" si="41"/>
        <v/>
      </c>
      <c r="W883" s="96">
        <f t="shared" si="44"/>
        <v>1</v>
      </c>
      <c r="X883" s="93"/>
      <c r="Z883" s="5"/>
      <c r="AA883"/>
      <c r="AC883" s="375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>
        <v>9.8000000000000007</v>
      </c>
      <c r="C884">
        <v>68</v>
      </c>
      <c r="D884">
        <v>4.2</v>
      </c>
      <c r="E884">
        <v>9.8000000000000007</v>
      </c>
      <c r="F884">
        <v>4.3</v>
      </c>
      <c r="G884">
        <v>5.4</v>
      </c>
      <c r="H884">
        <v>1026.3</v>
      </c>
      <c r="I884">
        <v>38040</v>
      </c>
      <c r="J884">
        <v>2</v>
      </c>
      <c r="K884">
        <v>0</v>
      </c>
      <c r="L884">
        <v>0</v>
      </c>
      <c r="M884">
        <v>0</v>
      </c>
      <c r="N884">
        <v>0.1</v>
      </c>
      <c r="O884">
        <v>162.69999999999999</v>
      </c>
      <c r="P884">
        <v>27.2</v>
      </c>
      <c r="Q884" t="s">
        <v>251</v>
      </c>
      <c r="R884" s="54">
        <v>0.60763888888888895</v>
      </c>
      <c r="T884" s="93">
        <f t="shared" si="43"/>
        <v>27.2</v>
      </c>
      <c r="U884" s="96">
        <f t="shared" si="42"/>
        <v>14.399999999999999</v>
      </c>
      <c r="V884" s="92" t="str">
        <f t="shared" si="41"/>
        <v/>
      </c>
      <c r="W884" s="96">
        <f t="shared" si="44"/>
        <v>1</v>
      </c>
      <c r="X884" s="93"/>
      <c r="Z884" s="5"/>
      <c r="AA884"/>
      <c r="AC884" s="375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>
        <v>9.8000000000000007</v>
      </c>
      <c r="C885">
        <v>68</v>
      </c>
      <c r="D885">
        <v>4.2</v>
      </c>
      <c r="E885">
        <v>9</v>
      </c>
      <c r="F885">
        <v>6.8</v>
      </c>
      <c r="G885">
        <v>6.8</v>
      </c>
      <c r="H885">
        <v>1026.5</v>
      </c>
      <c r="I885">
        <v>37720</v>
      </c>
      <c r="J885">
        <v>2</v>
      </c>
      <c r="K885">
        <v>0</v>
      </c>
      <c r="L885">
        <v>0</v>
      </c>
      <c r="M885">
        <v>0</v>
      </c>
      <c r="N885">
        <v>0.1</v>
      </c>
      <c r="O885">
        <v>162.69999999999999</v>
      </c>
      <c r="P885">
        <v>27.3</v>
      </c>
      <c r="Q885" t="s">
        <v>251</v>
      </c>
      <c r="R885" s="54">
        <v>0.60833333333333295</v>
      </c>
      <c r="T885" s="93">
        <f t="shared" si="43"/>
        <v>27.3</v>
      </c>
      <c r="U885" s="96">
        <f t="shared" si="42"/>
        <v>14.5</v>
      </c>
      <c r="V885" s="92" t="str">
        <f t="shared" si="41"/>
        <v/>
      </c>
      <c r="W885" s="96">
        <f t="shared" si="44"/>
        <v>1</v>
      </c>
      <c r="X885" s="93"/>
      <c r="Z885" s="5"/>
      <c r="AA885"/>
      <c r="AC885" s="375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>
        <v>9.6999999999999993</v>
      </c>
      <c r="C886">
        <v>69</v>
      </c>
      <c r="D886">
        <v>4.3</v>
      </c>
      <c r="E886">
        <v>9.6999999999999993</v>
      </c>
      <c r="F886">
        <v>3.6</v>
      </c>
      <c r="G886">
        <v>7.6</v>
      </c>
      <c r="H886">
        <v>1026.4000000000001</v>
      </c>
      <c r="I886">
        <v>37390</v>
      </c>
      <c r="J886">
        <v>2</v>
      </c>
      <c r="K886">
        <v>0</v>
      </c>
      <c r="L886">
        <v>0</v>
      </c>
      <c r="M886">
        <v>0</v>
      </c>
      <c r="N886">
        <v>0.1</v>
      </c>
      <c r="O886">
        <v>162.69999999999999</v>
      </c>
      <c r="P886">
        <v>27.4</v>
      </c>
      <c r="Q886" t="s">
        <v>251</v>
      </c>
      <c r="R886" s="54">
        <v>0.60902777777777795</v>
      </c>
      <c r="T886" s="93">
        <f t="shared" si="43"/>
        <v>27.4</v>
      </c>
      <c r="U886" s="96">
        <f t="shared" si="42"/>
        <v>14.7</v>
      </c>
      <c r="V886" s="92" t="str">
        <f t="shared" si="41"/>
        <v/>
      </c>
      <c r="W886" s="96">
        <f t="shared" si="44"/>
        <v>1</v>
      </c>
      <c r="X886" s="93"/>
      <c r="Z886" s="5"/>
      <c r="AA886"/>
      <c r="AC886" s="375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>
        <v>9.8000000000000007</v>
      </c>
      <c r="C887">
        <v>69</v>
      </c>
      <c r="D887">
        <v>4.4000000000000004</v>
      </c>
      <c r="E887">
        <v>9.1999999999999993</v>
      </c>
      <c r="F887">
        <v>6.1</v>
      </c>
      <c r="G887">
        <v>6.5</v>
      </c>
      <c r="H887">
        <v>1026.3</v>
      </c>
      <c r="I887">
        <v>37120</v>
      </c>
      <c r="J887">
        <v>2</v>
      </c>
      <c r="K887">
        <v>0</v>
      </c>
      <c r="L887">
        <v>0</v>
      </c>
      <c r="M887">
        <v>0</v>
      </c>
      <c r="N887">
        <v>0.1</v>
      </c>
      <c r="O887">
        <v>162.69999999999999</v>
      </c>
      <c r="P887">
        <v>27.5</v>
      </c>
      <c r="Q887" t="s">
        <v>251</v>
      </c>
      <c r="R887" s="54">
        <v>0.60972222222222205</v>
      </c>
      <c r="T887" s="93">
        <f t="shared" si="43"/>
        <v>27.5</v>
      </c>
      <c r="U887" s="96">
        <f t="shared" si="42"/>
        <v>14.7</v>
      </c>
      <c r="V887" s="92" t="str">
        <f t="shared" si="41"/>
        <v/>
      </c>
      <c r="W887" s="96">
        <f t="shared" si="44"/>
        <v>1</v>
      </c>
      <c r="X887" s="93"/>
      <c r="Z887" s="5"/>
      <c r="AA887"/>
      <c r="AC887" s="375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>
        <v>9.8000000000000007</v>
      </c>
      <c r="C888">
        <v>68</v>
      </c>
      <c r="D888">
        <v>4.2</v>
      </c>
      <c r="E888">
        <v>8.6999999999999993</v>
      </c>
      <c r="F888">
        <v>7.9</v>
      </c>
      <c r="G888">
        <v>7.9</v>
      </c>
      <c r="H888">
        <v>1026.4000000000001</v>
      </c>
      <c r="I888">
        <v>36880</v>
      </c>
      <c r="J888">
        <v>2</v>
      </c>
      <c r="K888">
        <v>0</v>
      </c>
      <c r="L888">
        <v>0</v>
      </c>
      <c r="M888">
        <v>0</v>
      </c>
      <c r="N888">
        <v>0.1</v>
      </c>
      <c r="O888">
        <v>162.69999999999999</v>
      </c>
      <c r="P888">
        <v>27.6</v>
      </c>
      <c r="Q888" t="s">
        <v>251</v>
      </c>
      <c r="R888" s="54">
        <v>0.61041666666666705</v>
      </c>
      <c r="T888" s="93">
        <f t="shared" si="43"/>
        <v>27.6</v>
      </c>
      <c r="U888" s="96">
        <f t="shared" si="42"/>
        <v>14.8</v>
      </c>
      <c r="V888" s="92" t="str">
        <f t="shared" si="41"/>
        <v/>
      </c>
      <c r="W888" s="96">
        <f t="shared" si="44"/>
        <v>1</v>
      </c>
      <c r="X888" s="93"/>
      <c r="Z888" s="5"/>
      <c r="AA888"/>
      <c r="AC888" s="375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>
        <v>9.8000000000000007</v>
      </c>
      <c r="C889">
        <v>69</v>
      </c>
      <c r="D889">
        <v>4.4000000000000004</v>
      </c>
      <c r="E889">
        <v>9.5</v>
      </c>
      <c r="F889">
        <v>5</v>
      </c>
      <c r="G889">
        <v>5.4</v>
      </c>
      <c r="H889">
        <v>1026.5</v>
      </c>
      <c r="I889">
        <v>36680</v>
      </c>
      <c r="J889">
        <v>2</v>
      </c>
      <c r="K889">
        <v>0</v>
      </c>
      <c r="L889">
        <v>0</v>
      </c>
      <c r="M889">
        <v>0</v>
      </c>
      <c r="N889">
        <v>0.1</v>
      </c>
      <c r="O889">
        <v>162.69999999999999</v>
      </c>
      <c r="P889">
        <v>27.7</v>
      </c>
      <c r="Q889" t="s">
        <v>251</v>
      </c>
      <c r="R889" s="54">
        <v>0.61111111111111105</v>
      </c>
      <c r="T889" s="93">
        <f t="shared" si="43"/>
        <v>27.7</v>
      </c>
      <c r="U889" s="96">
        <f t="shared" si="42"/>
        <v>14.899999999999999</v>
      </c>
      <c r="V889" s="92" t="str">
        <f t="shared" si="41"/>
        <v/>
      </c>
      <c r="W889" s="96">
        <f t="shared" si="44"/>
        <v>1</v>
      </c>
      <c r="X889" s="93"/>
      <c r="Z889" s="5"/>
      <c r="AA889"/>
      <c r="AC889" s="375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>
        <v>9.8000000000000007</v>
      </c>
      <c r="C890">
        <v>68</v>
      </c>
      <c r="D890">
        <v>4.2</v>
      </c>
      <c r="E890">
        <v>9.8000000000000007</v>
      </c>
      <c r="F890">
        <v>3.2</v>
      </c>
      <c r="G890">
        <v>6.1</v>
      </c>
      <c r="H890">
        <v>1026.3</v>
      </c>
      <c r="I890">
        <v>36440</v>
      </c>
      <c r="J890">
        <v>2</v>
      </c>
      <c r="K890">
        <v>0</v>
      </c>
      <c r="L890">
        <v>0</v>
      </c>
      <c r="M890">
        <v>0</v>
      </c>
      <c r="N890">
        <v>0.1</v>
      </c>
      <c r="O890">
        <v>162.69999999999999</v>
      </c>
      <c r="P890">
        <v>27.8</v>
      </c>
      <c r="Q890" t="s">
        <v>251</v>
      </c>
      <c r="R890" s="54">
        <v>0.61180555555555605</v>
      </c>
      <c r="T890" s="93">
        <f t="shared" si="43"/>
        <v>27.8</v>
      </c>
      <c r="U890" s="96">
        <f t="shared" si="42"/>
        <v>15</v>
      </c>
      <c r="V890" s="92" t="str">
        <f t="shared" si="41"/>
        <v/>
      </c>
      <c r="W890" s="96">
        <f t="shared" si="44"/>
        <v>1</v>
      </c>
      <c r="X890" s="93"/>
      <c r="Z890" s="5"/>
      <c r="AA890"/>
      <c r="AC890" s="375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>
        <v>10</v>
      </c>
      <c r="C891">
        <v>68</v>
      </c>
      <c r="D891">
        <v>4.4000000000000004</v>
      </c>
      <c r="E891">
        <v>10</v>
      </c>
      <c r="F891">
        <v>4.7</v>
      </c>
      <c r="G891">
        <v>4.7</v>
      </c>
      <c r="H891">
        <v>1026.4000000000001</v>
      </c>
      <c r="I891">
        <v>36210</v>
      </c>
      <c r="J891">
        <v>2</v>
      </c>
      <c r="K891">
        <v>0</v>
      </c>
      <c r="L891">
        <v>0</v>
      </c>
      <c r="M891">
        <v>0</v>
      </c>
      <c r="N891">
        <v>0.1</v>
      </c>
      <c r="O891">
        <v>162.69999999999999</v>
      </c>
      <c r="P891">
        <v>27.8</v>
      </c>
      <c r="Q891" t="s">
        <v>251</v>
      </c>
      <c r="R891" s="54">
        <v>0.61250000000000004</v>
      </c>
      <c r="T891" s="93">
        <f t="shared" si="43"/>
        <v>27.8</v>
      </c>
      <c r="U891" s="96">
        <f t="shared" si="42"/>
        <v>14.8</v>
      </c>
      <c r="V891" s="92" t="str">
        <f t="shared" si="41"/>
        <v/>
      </c>
      <c r="W891" s="96">
        <f t="shared" si="44"/>
        <v>1</v>
      </c>
      <c r="X891" s="93"/>
      <c r="Z891" s="5"/>
      <c r="AA891"/>
      <c r="AC891" s="375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>
        <v>10</v>
      </c>
      <c r="C892">
        <v>68</v>
      </c>
      <c r="D892">
        <v>4.4000000000000004</v>
      </c>
      <c r="E892">
        <v>10</v>
      </c>
      <c r="F892">
        <v>6.8</v>
      </c>
      <c r="G892">
        <v>6.8</v>
      </c>
      <c r="H892">
        <v>1026.5</v>
      </c>
      <c r="I892">
        <v>35910</v>
      </c>
      <c r="J892">
        <v>2</v>
      </c>
      <c r="K892">
        <v>0</v>
      </c>
      <c r="L892">
        <v>0</v>
      </c>
      <c r="M892">
        <v>0</v>
      </c>
      <c r="N892">
        <v>0.1</v>
      </c>
      <c r="O892">
        <v>162.69999999999999</v>
      </c>
      <c r="P892">
        <v>27.9</v>
      </c>
      <c r="Q892" t="s">
        <v>251</v>
      </c>
      <c r="R892" s="54">
        <v>0.61319444444444404</v>
      </c>
      <c r="T892" s="93">
        <f t="shared" si="43"/>
        <v>27.9</v>
      </c>
      <c r="U892" s="96">
        <f t="shared" si="42"/>
        <v>14.899999999999999</v>
      </c>
      <c r="V892" s="92" t="str">
        <f t="shared" si="41"/>
        <v/>
      </c>
      <c r="W892" s="96">
        <f t="shared" si="44"/>
        <v>1</v>
      </c>
      <c r="X892" s="93"/>
      <c r="Z892" s="5"/>
      <c r="AA892"/>
      <c r="AC892" s="375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>
        <v>10.1</v>
      </c>
      <c r="C893">
        <v>68</v>
      </c>
      <c r="D893">
        <v>4.5</v>
      </c>
      <c r="E893">
        <v>10.1</v>
      </c>
      <c r="F893">
        <v>2.5</v>
      </c>
      <c r="G893">
        <v>4</v>
      </c>
      <c r="H893">
        <v>1026.5</v>
      </c>
      <c r="I893">
        <v>35710</v>
      </c>
      <c r="J893">
        <v>2</v>
      </c>
      <c r="K893">
        <v>0</v>
      </c>
      <c r="L893">
        <v>0</v>
      </c>
      <c r="M893">
        <v>0</v>
      </c>
      <c r="N893">
        <v>0.1</v>
      </c>
      <c r="O893">
        <v>162.69999999999999</v>
      </c>
      <c r="P893">
        <v>28.1</v>
      </c>
      <c r="Q893" t="s">
        <v>251</v>
      </c>
      <c r="R893" s="54">
        <v>0.61388888888888904</v>
      </c>
      <c r="T893" s="93">
        <f t="shared" si="43"/>
        <v>28.1</v>
      </c>
      <c r="U893" s="96">
        <f t="shared" si="42"/>
        <v>15</v>
      </c>
      <c r="V893" s="92" t="str">
        <f t="shared" si="41"/>
        <v/>
      </c>
      <c r="W893" s="96">
        <f t="shared" si="44"/>
        <v>1</v>
      </c>
      <c r="X893" s="93"/>
      <c r="Z893" s="5"/>
      <c r="AA893"/>
      <c r="AC893" s="375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>
        <v>10.199999999999999</v>
      </c>
      <c r="C894">
        <v>68</v>
      </c>
      <c r="D894">
        <v>4.5</v>
      </c>
      <c r="E894">
        <v>10.199999999999999</v>
      </c>
      <c r="F894">
        <v>4.3</v>
      </c>
      <c r="G894">
        <v>4.3</v>
      </c>
      <c r="H894">
        <v>1026.0999999999999</v>
      </c>
      <c r="I894">
        <v>35380</v>
      </c>
      <c r="J894">
        <v>2</v>
      </c>
      <c r="K894">
        <v>0</v>
      </c>
      <c r="L894">
        <v>0</v>
      </c>
      <c r="M894">
        <v>0</v>
      </c>
      <c r="N894">
        <v>0.1</v>
      </c>
      <c r="O894">
        <v>162.69999999999999</v>
      </c>
      <c r="P894">
        <v>28.2</v>
      </c>
      <c r="Q894" t="s">
        <v>251</v>
      </c>
      <c r="R894" s="54">
        <v>0.61458333333333304</v>
      </c>
      <c r="T894" s="93">
        <f t="shared" si="43"/>
        <v>28.2</v>
      </c>
      <c r="U894" s="96">
        <f t="shared" si="42"/>
        <v>15</v>
      </c>
      <c r="V894" s="92" t="str">
        <f t="shared" si="41"/>
        <v/>
      </c>
      <c r="W894" s="96">
        <f t="shared" si="44"/>
        <v>1</v>
      </c>
      <c r="X894" s="93"/>
      <c r="Z894" s="5"/>
      <c r="AA894"/>
      <c r="AC894" s="375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>
        <v>10.3</v>
      </c>
      <c r="C895">
        <v>68</v>
      </c>
      <c r="D895">
        <v>4.5999999999999996</v>
      </c>
      <c r="E895">
        <v>10.3</v>
      </c>
      <c r="F895">
        <v>3.2</v>
      </c>
      <c r="G895">
        <v>4</v>
      </c>
      <c r="H895">
        <v>1026.4000000000001</v>
      </c>
      <c r="I895">
        <v>35160</v>
      </c>
      <c r="J895">
        <v>2</v>
      </c>
      <c r="K895">
        <v>0</v>
      </c>
      <c r="L895">
        <v>0</v>
      </c>
      <c r="M895">
        <v>0</v>
      </c>
      <c r="N895">
        <v>0.1</v>
      </c>
      <c r="O895">
        <v>162.69999999999999</v>
      </c>
      <c r="P895">
        <v>28.4</v>
      </c>
      <c r="Q895" t="s">
        <v>251</v>
      </c>
      <c r="R895" s="54">
        <v>0.61527777777777803</v>
      </c>
      <c r="T895" s="93">
        <f t="shared" si="43"/>
        <v>28.4</v>
      </c>
      <c r="U895" s="96">
        <f t="shared" si="42"/>
        <v>15.099999999999998</v>
      </c>
      <c r="V895" s="92" t="str">
        <f t="shared" si="41"/>
        <v/>
      </c>
      <c r="W895" s="96">
        <f t="shared" si="44"/>
        <v>1</v>
      </c>
      <c r="X895" s="93"/>
      <c r="Z895" s="5"/>
      <c r="AA895"/>
      <c r="AC895" s="375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>
        <v>10.3</v>
      </c>
      <c r="C896">
        <v>68</v>
      </c>
      <c r="D896">
        <v>4.5999999999999996</v>
      </c>
      <c r="E896">
        <v>10.3</v>
      </c>
      <c r="F896">
        <v>6.5</v>
      </c>
      <c r="G896">
        <v>6.5</v>
      </c>
      <c r="H896">
        <v>1026.3</v>
      </c>
      <c r="I896">
        <v>35000</v>
      </c>
      <c r="J896">
        <v>2</v>
      </c>
      <c r="K896">
        <v>0</v>
      </c>
      <c r="L896">
        <v>0</v>
      </c>
      <c r="M896">
        <v>0</v>
      </c>
      <c r="N896">
        <v>0.1</v>
      </c>
      <c r="O896">
        <v>162.69999999999999</v>
      </c>
      <c r="P896">
        <v>28.6</v>
      </c>
      <c r="Q896" t="s">
        <v>251</v>
      </c>
      <c r="R896" s="54">
        <v>0.61597222222222203</v>
      </c>
      <c r="T896" s="93">
        <f t="shared" si="43"/>
        <v>28.6</v>
      </c>
      <c r="U896" s="96">
        <f t="shared" si="42"/>
        <v>15.3</v>
      </c>
      <c r="V896" s="92" t="str">
        <f t="shared" si="41"/>
        <v/>
      </c>
      <c r="W896" s="96">
        <f t="shared" si="44"/>
        <v>1</v>
      </c>
      <c r="X896" s="93"/>
      <c r="Z896" s="5"/>
      <c r="AA896"/>
      <c r="AC896" s="375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>
        <v>10.3</v>
      </c>
      <c r="C897">
        <v>68</v>
      </c>
      <c r="D897">
        <v>4.5999999999999996</v>
      </c>
      <c r="E897">
        <v>10.3</v>
      </c>
      <c r="F897">
        <v>6.1</v>
      </c>
      <c r="G897">
        <v>6.1</v>
      </c>
      <c r="H897">
        <v>1026.5</v>
      </c>
      <c r="I897">
        <v>34720</v>
      </c>
      <c r="J897">
        <v>2</v>
      </c>
      <c r="K897">
        <v>0</v>
      </c>
      <c r="L897">
        <v>0</v>
      </c>
      <c r="M897">
        <v>0</v>
      </c>
      <c r="N897">
        <v>0.1</v>
      </c>
      <c r="O897">
        <v>162.69999999999999</v>
      </c>
      <c r="P897">
        <v>28.7</v>
      </c>
      <c r="Q897" t="s">
        <v>251</v>
      </c>
      <c r="R897" s="54">
        <v>0.61666666666666703</v>
      </c>
      <c r="T897" s="93">
        <f t="shared" si="43"/>
        <v>28.7</v>
      </c>
      <c r="U897" s="96">
        <f t="shared" si="42"/>
        <v>15.399999999999999</v>
      </c>
      <c r="V897" s="92" t="str">
        <f t="shared" si="41"/>
        <v/>
      </c>
      <c r="W897" s="96">
        <f t="shared" si="44"/>
        <v>1</v>
      </c>
      <c r="X897" s="93"/>
      <c r="Z897" s="5"/>
      <c r="AA897"/>
      <c r="AC897" s="375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>
        <v>10.3</v>
      </c>
      <c r="C898">
        <v>68</v>
      </c>
      <c r="D898">
        <v>4.5999999999999996</v>
      </c>
      <c r="E898">
        <v>10.3</v>
      </c>
      <c r="F898">
        <v>6.1</v>
      </c>
      <c r="G898">
        <v>6.1</v>
      </c>
      <c r="H898">
        <v>1026.4000000000001</v>
      </c>
      <c r="I898">
        <v>34390</v>
      </c>
      <c r="J898">
        <v>2</v>
      </c>
      <c r="K898">
        <v>0</v>
      </c>
      <c r="L898">
        <v>0</v>
      </c>
      <c r="M898">
        <v>0</v>
      </c>
      <c r="N898">
        <v>0.1</v>
      </c>
      <c r="O898">
        <v>162.69999999999999</v>
      </c>
      <c r="P898">
        <v>28.8</v>
      </c>
      <c r="Q898" t="s">
        <v>251</v>
      </c>
      <c r="R898" s="54">
        <v>0.61736111111111103</v>
      </c>
      <c r="T898" s="93">
        <f t="shared" si="43"/>
        <v>28.8</v>
      </c>
      <c r="U898" s="96">
        <f t="shared" si="42"/>
        <v>15.5</v>
      </c>
      <c r="V898" s="92" t="str">
        <f t="shared" si="41"/>
        <v/>
      </c>
      <c r="W898" s="96">
        <f t="shared" si="44"/>
        <v>1</v>
      </c>
      <c r="X898" s="93"/>
      <c r="Z898" s="5"/>
      <c r="AA898"/>
      <c r="AC898" s="375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>
        <v>10.199999999999999</v>
      </c>
      <c r="C899">
        <v>68</v>
      </c>
      <c r="D899">
        <v>4.5</v>
      </c>
      <c r="E899">
        <v>10.199999999999999</v>
      </c>
      <c r="F899">
        <v>6.8</v>
      </c>
      <c r="G899">
        <v>9.4</v>
      </c>
      <c r="H899">
        <v>1026.5</v>
      </c>
      <c r="I899">
        <v>34060</v>
      </c>
      <c r="J899">
        <v>2</v>
      </c>
      <c r="K899">
        <v>0</v>
      </c>
      <c r="L899">
        <v>0</v>
      </c>
      <c r="M899">
        <v>0</v>
      </c>
      <c r="N899">
        <v>0.1</v>
      </c>
      <c r="O899">
        <v>162.69999999999999</v>
      </c>
      <c r="P899">
        <v>28.8</v>
      </c>
      <c r="Q899" t="s">
        <v>251</v>
      </c>
      <c r="R899" s="54">
        <v>0.61805555555555602</v>
      </c>
      <c r="T899" s="93">
        <f t="shared" si="43"/>
        <v>28.8</v>
      </c>
      <c r="U899" s="96">
        <f t="shared" si="42"/>
        <v>15.600000000000001</v>
      </c>
      <c r="V899" s="92" t="str">
        <f t="shared" si="41"/>
        <v/>
      </c>
      <c r="W899" s="96">
        <f t="shared" si="44"/>
        <v>1</v>
      </c>
      <c r="X899" s="93"/>
      <c r="Z899" s="5"/>
      <c r="AA899"/>
      <c r="AC899" s="375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>
        <v>9.8000000000000007</v>
      </c>
      <c r="C900">
        <v>70</v>
      </c>
      <c r="D900">
        <v>4.5999999999999996</v>
      </c>
      <c r="E900">
        <v>9.8000000000000007</v>
      </c>
      <c r="F900">
        <v>2.9</v>
      </c>
      <c r="G900">
        <v>4</v>
      </c>
      <c r="H900">
        <v>1026.5999999999999</v>
      </c>
      <c r="I900">
        <v>33890</v>
      </c>
      <c r="J900">
        <v>2</v>
      </c>
      <c r="K900">
        <v>0</v>
      </c>
      <c r="L900">
        <v>0</v>
      </c>
      <c r="M900">
        <v>0</v>
      </c>
      <c r="N900">
        <v>0.1</v>
      </c>
      <c r="O900">
        <v>162.69999999999999</v>
      </c>
      <c r="P900">
        <v>28.8</v>
      </c>
      <c r="Q900" t="s">
        <v>251</v>
      </c>
      <c r="R900" s="54">
        <v>0.61875000000000002</v>
      </c>
      <c r="T900" s="93">
        <f t="shared" si="43"/>
        <v>28.8</v>
      </c>
      <c r="U900" s="96">
        <f t="shared" si="42"/>
        <v>16</v>
      </c>
      <c r="V900" s="92" t="str">
        <f t="shared" si="41"/>
        <v/>
      </c>
      <c r="W900" s="96">
        <f t="shared" si="44"/>
        <v>1</v>
      </c>
      <c r="X900" s="93"/>
      <c r="Z900" s="5"/>
      <c r="AA900"/>
      <c r="AC900" s="375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>
        <v>10</v>
      </c>
      <c r="C901">
        <v>70</v>
      </c>
      <c r="D901">
        <v>4.8</v>
      </c>
      <c r="E901">
        <v>10</v>
      </c>
      <c r="F901">
        <v>2.9</v>
      </c>
      <c r="G901">
        <v>5.8</v>
      </c>
      <c r="H901">
        <v>1026.5</v>
      </c>
      <c r="I901">
        <v>33610</v>
      </c>
      <c r="J901">
        <v>2</v>
      </c>
      <c r="K901">
        <v>0</v>
      </c>
      <c r="L901">
        <v>0</v>
      </c>
      <c r="M901">
        <v>0</v>
      </c>
      <c r="N901">
        <v>0.1</v>
      </c>
      <c r="O901">
        <v>162.69999999999999</v>
      </c>
      <c r="P901">
        <v>28.7</v>
      </c>
      <c r="Q901" t="s">
        <v>251</v>
      </c>
      <c r="R901" s="54">
        <v>0.61944444444444402</v>
      </c>
      <c r="T901" s="93">
        <f t="shared" si="43"/>
        <v>28.7</v>
      </c>
      <c r="U901" s="96">
        <f t="shared" si="42"/>
        <v>15.7</v>
      </c>
      <c r="V901" s="92" t="str">
        <f t="shared" si="41"/>
        <v/>
      </c>
      <c r="W901" s="96">
        <f t="shared" si="44"/>
        <v>1</v>
      </c>
      <c r="X901" s="93"/>
      <c r="Z901" s="5"/>
      <c r="AA901"/>
      <c r="AC901" s="375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>
        <v>9.9</v>
      </c>
      <c r="C902">
        <v>70</v>
      </c>
      <c r="D902">
        <v>4.7</v>
      </c>
      <c r="E902">
        <v>8.9</v>
      </c>
      <c r="F902">
        <v>7.9</v>
      </c>
      <c r="G902">
        <v>7.9</v>
      </c>
      <c r="H902">
        <v>1026.4000000000001</v>
      </c>
      <c r="I902">
        <v>33340</v>
      </c>
      <c r="J902">
        <v>2</v>
      </c>
      <c r="K902">
        <v>0</v>
      </c>
      <c r="L902">
        <v>0</v>
      </c>
      <c r="M902">
        <v>0</v>
      </c>
      <c r="N902">
        <v>0.1</v>
      </c>
      <c r="O902">
        <v>162.69999999999999</v>
      </c>
      <c r="P902">
        <v>28.6</v>
      </c>
      <c r="Q902" t="s">
        <v>251</v>
      </c>
      <c r="R902" s="54">
        <v>0.62013888888888902</v>
      </c>
      <c r="T902" s="93">
        <f t="shared" si="43"/>
        <v>28.6</v>
      </c>
      <c r="U902" s="96">
        <f t="shared" si="42"/>
        <v>15.700000000000003</v>
      </c>
      <c r="V902" s="92" t="str">
        <f t="shared" si="41"/>
        <v/>
      </c>
      <c r="W902" s="96">
        <f t="shared" si="44"/>
        <v>1</v>
      </c>
      <c r="X902" s="93"/>
      <c r="Z902" s="5"/>
      <c r="AA902"/>
      <c r="AC902" s="375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>
        <v>9.8000000000000007</v>
      </c>
      <c r="C903">
        <v>71</v>
      </c>
      <c r="D903">
        <v>4.8</v>
      </c>
      <c r="E903">
        <v>9.5</v>
      </c>
      <c r="F903">
        <v>5</v>
      </c>
      <c r="G903">
        <v>7.6</v>
      </c>
      <c r="H903">
        <v>1026.4000000000001</v>
      </c>
      <c r="I903">
        <v>33110</v>
      </c>
      <c r="J903">
        <v>2</v>
      </c>
      <c r="K903">
        <v>0</v>
      </c>
      <c r="L903">
        <v>0</v>
      </c>
      <c r="M903">
        <v>0</v>
      </c>
      <c r="N903">
        <v>0.1</v>
      </c>
      <c r="O903">
        <v>162.69999999999999</v>
      </c>
      <c r="P903">
        <v>28.5</v>
      </c>
      <c r="Q903" t="s">
        <v>251</v>
      </c>
      <c r="R903" s="54">
        <v>0.62083333333333302</v>
      </c>
      <c r="T903" s="93">
        <f t="shared" si="43"/>
        <v>28.5</v>
      </c>
      <c r="U903" s="96">
        <f t="shared" si="42"/>
        <v>15.7</v>
      </c>
      <c r="V903" s="92" t="str">
        <f t="shared" si="41"/>
        <v/>
      </c>
      <c r="W903" s="96">
        <f t="shared" si="44"/>
        <v>1</v>
      </c>
      <c r="X903" s="93"/>
      <c r="Z903" s="5"/>
      <c r="AA903"/>
      <c r="AC903" s="375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>
        <v>9.8000000000000007</v>
      </c>
      <c r="C904">
        <v>71</v>
      </c>
      <c r="D904">
        <v>4.8</v>
      </c>
      <c r="E904">
        <v>9.8000000000000007</v>
      </c>
      <c r="F904">
        <v>1.8</v>
      </c>
      <c r="G904">
        <v>4.7</v>
      </c>
      <c r="H904">
        <v>1026.4000000000001</v>
      </c>
      <c r="I904">
        <v>32830</v>
      </c>
      <c r="J904">
        <v>2</v>
      </c>
      <c r="K904">
        <v>0</v>
      </c>
      <c r="L904">
        <v>0</v>
      </c>
      <c r="M904">
        <v>0</v>
      </c>
      <c r="N904">
        <v>0.1</v>
      </c>
      <c r="O904">
        <v>162.69999999999999</v>
      </c>
      <c r="P904">
        <v>28.3</v>
      </c>
      <c r="Q904" t="s">
        <v>251</v>
      </c>
      <c r="R904" s="54">
        <v>0.62152777777777801</v>
      </c>
      <c r="T904" s="93">
        <f t="shared" si="43"/>
        <v>28.3</v>
      </c>
      <c r="U904" s="96">
        <f t="shared" si="42"/>
        <v>15.5</v>
      </c>
      <c r="V904" s="92" t="str">
        <f t="shared" si="41"/>
        <v/>
      </c>
      <c r="W904" s="96">
        <f t="shared" si="44"/>
        <v>1</v>
      </c>
      <c r="X904" s="93"/>
      <c r="Z904" s="5"/>
      <c r="AA904"/>
      <c r="AC904" s="375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>
        <v>10</v>
      </c>
      <c r="C905">
        <v>71</v>
      </c>
      <c r="D905">
        <v>5</v>
      </c>
      <c r="E905">
        <v>10</v>
      </c>
      <c r="F905">
        <v>2.2000000000000002</v>
      </c>
      <c r="G905">
        <v>4</v>
      </c>
      <c r="H905">
        <v>1026.3</v>
      </c>
      <c r="I905">
        <v>32630</v>
      </c>
      <c r="J905">
        <v>2</v>
      </c>
      <c r="K905">
        <v>0</v>
      </c>
      <c r="L905">
        <v>0</v>
      </c>
      <c r="M905">
        <v>0</v>
      </c>
      <c r="N905">
        <v>0.1</v>
      </c>
      <c r="O905">
        <v>162.69999999999999</v>
      </c>
      <c r="P905">
        <v>28.2</v>
      </c>
      <c r="Q905" t="s">
        <v>251</v>
      </c>
      <c r="R905" s="54">
        <v>0.62222222222222201</v>
      </c>
      <c r="T905" s="93">
        <f t="shared" si="43"/>
        <v>28.2</v>
      </c>
      <c r="U905" s="96">
        <f t="shared" si="42"/>
        <v>15.2</v>
      </c>
      <c r="V905" s="92" t="str">
        <f t="shared" si="41"/>
        <v/>
      </c>
      <c r="W905" s="96">
        <f t="shared" si="44"/>
        <v>1</v>
      </c>
      <c r="X905" s="93"/>
      <c r="Z905" s="5"/>
      <c r="AA905"/>
      <c r="AC905" s="375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>
        <v>10</v>
      </c>
      <c r="C906">
        <v>70</v>
      </c>
      <c r="D906">
        <v>4.8</v>
      </c>
      <c r="E906">
        <v>10</v>
      </c>
      <c r="F906">
        <v>4.7</v>
      </c>
      <c r="G906">
        <v>6.5</v>
      </c>
      <c r="H906">
        <v>1026.3</v>
      </c>
      <c r="I906">
        <v>32410</v>
      </c>
      <c r="J906">
        <v>2</v>
      </c>
      <c r="K906">
        <v>0</v>
      </c>
      <c r="L906">
        <v>0</v>
      </c>
      <c r="M906">
        <v>0</v>
      </c>
      <c r="N906">
        <v>0.1</v>
      </c>
      <c r="O906">
        <v>162.69999999999999</v>
      </c>
      <c r="P906">
        <v>28.2</v>
      </c>
      <c r="Q906" t="s">
        <v>251</v>
      </c>
      <c r="R906" s="54">
        <v>0.62291666666666701</v>
      </c>
      <c r="T906" s="93">
        <f t="shared" si="43"/>
        <v>28.2</v>
      </c>
      <c r="U906" s="96">
        <f t="shared" si="42"/>
        <v>15.2</v>
      </c>
      <c r="V906" s="92" t="str">
        <f t="shared" si="41"/>
        <v/>
      </c>
      <c r="W906" s="96">
        <f t="shared" si="44"/>
        <v>1</v>
      </c>
      <c r="X906" s="93"/>
      <c r="Z906" s="5"/>
      <c r="AA906"/>
      <c r="AC906" s="375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>
        <v>10</v>
      </c>
      <c r="C907">
        <v>71</v>
      </c>
      <c r="D907">
        <v>5</v>
      </c>
      <c r="E907">
        <v>10</v>
      </c>
      <c r="F907">
        <v>4.7</v>
      </c>
      <c r="G907">
        <v>5</v>
      </c>
      <c r="H907">
        <v>1026.2</v>
      </c>
      <c r="I907">
        <v>32330</v>
      </c>
      <c r="J907">
        <v>2</v>
      </c>
      <c r="K907">
        <v>0</v>
      </c>
      <c r="L907">
        <v>0</v>
      </c>
      <c r="M907">
        <v>0</v>
      </c>
      <c r="N907">
        <v>0.1</v>
      </c>
      <c r="O907">
        <v>162.69999999999999</v>
      </c>
      <c r="P907">
        <v>28.1</v>
      </c>
      <c r="Q907" t="s">
        <v>251</v>
      </c>
      <c r="R907" s="54">
        <v>0.62361111111111101</v>
      </c>
      <c r="T907" s="93">
        <f t="shared" si="43"/>
        <v>28.1</v>
      </c>
      <c r="U907" s="96">
        <f t="shared" si="42"/>
        <v>15.100000000000001</v>
      </c>
      <c r="V907" s="92" t="str">
        <f t="shared" ref="V907:V970" si="45">IF($K907&gt;0,1,"")</f>
        <v/>
      </c>
      <c r="W907" s="96">
        <f t="shared" si="44"/>
        <v>1</v>
      </c>
      <c r="X907" s="93"/>
      <c r="Z907" s="5"/>
      <c r="AA907"/>
      <c r="AC907" s="375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>
        <v>10.1</v>
      </c>
      <c r="C908">
        <v>71</v>
      </c>
      <c r="D908">
        <v>5.0999999999999996</v>
      </c>
      <c r="E908">
        <v>10.1</v>
      </c>
      <c r="F908">
        <v>3.6</v>
      </c>
      <c r="G908">
        <v>5.4</v>
      </c>
      <c r="H908">
        <v>1026.2</v>
      </c>
      <c r="I908">
        <v>32040</v>
      </c>
      <c r="J908">
        <v>2</v>
      </c>
      <c r="K908">
        <v>0</v>
      </c>
      <c r="L908">
        <v>0</v>
      </c>
      <c r="M908">
        <v>0</v>
      </c>
      <c r="N908">
        <v>0.1</v>
      </c>
      <c r="O908">
        <v>162.69999999999999</v>
      </c>
      <c r="P908">
        <v>28.1</v>
      </c>
      <c r="Q908" t="s">
        <v>251</v>
      </c>
      <c r="R908" s="54">
        <v>0.624305555555556</v>
      </c>
      <c r="T908" s="93">
        <f t="shared" si="43"/>
        <v>28.1</v>
      </c>
      <c r="U908" s="96">
        <f t="shared" si="42"/>
        <v>15</v>
      </c>
      <c r="V908" s="92" t="str">
        <f t="shared" si="45"/>
        <v/>
      </c>
      <c r="W908" s="96">
        <f t="shared" si="44"/>
        <v>1</v>
      </c>
      <c r="X908" s="93"/>
      <c r="Z908" s="5"/>
      <c r="AA908"/>
      <c r="AC908" s="375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>
        <v>10.199999999999999</v>
      </c>
      <c r="C909">
        <v>71</v>
      </c>
      <c r="D909">
        <v>5.2</v>
      </c>
      <c r="E909">
        <v>10.199999999999999</v>
      </c>
      <c r="F909">
        <v>4</v>
      </c>
      <c r="G909">
        <v>5.8</v>
      </c>
      <c r="H909">
        <v>1026.4000000000001</v>
      </c>
      <c r="I909">
        <v>31750</v>
      </c>
      <c r="J909">
        <v>2</v>
      </c>
      <c r="K909">
        <v>0</v>
      </c>
      <c r="L909">
        <v>0</v>
      </c>
      <c r="M909">
        <v>0</v>
      </c>
      <c r="N909">
        <v>0.1</v>
      </c>
      <c r="O909">
        <v>162.69999999999999</v>
      </c>
      <c r="P909">
        <v>28.1</v>
      </c>
      <c r="Q909" t="s">
        <v>251</v>
      </c>
      <c r="R909" s="54">
        <v>0.625</v>
      </c>
      <c r="T909" s="93">
        <f t="shared" si="43"/>
        <v>28.1</v>
      </c>
      <c r="U909" s="96">
        <f t="shared" si="42"/>
        <v>14.900000000000002</v>
      </c>
      <c r="V909" s="92" t="str">
        <f t="shared" si="45"/>
        <v/>
      </c>
      <c r="W909" s="96">
        <f t="shared" si="44"/>
        <v>1</v>
      </c>
      <c r="X909" s="93"/>
      <c r="Z909" s="5"/>
      <c r="AA909"/>
      <c r="AC909" s="375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>
        <v>10.199999999999999</v>
      </c>
      <c r="C910">
        <v>71</v>
      </c>
      <c r="D910">
        <v>5.2</v>
      </c>
      <c r="E910">
        <v>10.199999999999999</v>
      </c>
      <c r="F910">
        <v>0</v>
      </c>
      <c r="G910">
        <v>3.6</v>
      </c>
      <c r="H910">
        <v>1026.2</v>
      </c>
      <c r="I910">
        <v>31700</v>
      </c>
      <c r="J910">
        <v>2</v>
      </c>
      <c r="K910">
        <v>0</v>
      </c>
      <c r="L910">
        <v>0</v>
      </c>
      <c r="M910">
        <v>0</v>
      </c>
      <c r="N910">
        <v>0.1</v>
      </c>
      <c r="O910">
        <v>162.69999999999999</v>
      </c>
      <c r="P910">
        <v>28.2</v>
      </c>
      <c r="Q910" t="s">
        <v>251</v>
      </c>
      <c r="R910" s="54">
        <v>0.625694444444444</v>
      </c>
      <c r="T910" s="93">
        <f t="shared" si="43"/>
        <v>28.2</v>
      </c>
      <c r="U910" s="96">
        <f t="shared" si="42"/>
        <v>15</v>
      </c>
      <c r="V910" s="92" t="str">
        <f t="shared" si="45"/>
        <v/>
      </c>
      <c r="W910" s="96">
        <f t="shared" si="44"/>
        <v>1</v>
      </c>
      <c r="X910" s="93"/>
      <c r="Z910" s="5"/>
      <c r="AA910"/>
      <c r="AC910" s="375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>
        <v>10.5</v>
      </c>
      <c r="C911">
        <v>70</v>
      </c>
      <c r="D911">
        <v>5.3</v>
      </c>
      <c r="E911">
        <v>10.5</v>
      </c>
      <c r="F911">
        <v>4.7</v>
      </c>
      <c r="G911">
        <v>4.7</v>
      </c>
      <c r="H911">
        <v>1026.5</v>
      </c>
      <c r="I911">
        <v>31460</v>
      </c>
      <c r="J911">
        <v>2</v>
      </c>
      <c r="K911">
        <v>0</v>
      </c>
      <c r="L911">
        <v>0</v>
      </c>
      <c r="M911">
        <v>0</v>
      </c>
      <c r="N911">
        <v>0.1</v>
      </c>
      <c r="O911">
        <v>162.69999999999999</v>
      </c>
      <c r="P911">
        <v>28.3</v>
      </c>
      <c r="Q911" t="s">
        <v>251</v>
      </c>
      <c r="R911" s="54">
        <v>0.62638888888888899</v>
      </c>
      <c r="T911" s="93">
        <f t="shared" si="43"/>
        <v>28.3</v>
      </c>
      <c r="U911" s="96">
        <f t="shared" si="42"/>
        <v>14.8</v>
      </c>
      <c r="V911" s="92" t="str">
        <f t="shared" si="45"/>
        <v/>
      </c>
      <c r="W911" s="96">
        <f t="shared" si="44"/>
        <v>1</v>
      </c>
      <c r="X911" s="93"/>
      <c r="Z911" s="5"/>
      <c r="AA911"/>
      <c r="AC911" s="375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>
        <v>10.4</v>
      </c>
      <c r="C912">
        <v>70</v>
      </c>
      <c r="D912">
        <v>5.2</v>
      </c>
      <c r="E912">
        <v>10.4</v>
      </c>
      <c r="F912">
        <v>4.7</v>
      </c>
      <c r="G912">
        <v>5</v>
      </c>
      <c r="H912">
        <v>1026.4000000000001</v>
      </c>
      <c r="I912">
        <v>31300</v>
      </c>
      <c r="J912">
        <v>2</v>
      </c>
      <c r="K912">
        <v>0</v>
      </c>
      <c r="L912">
        <v>0</v>
      </c>
      <c r="M912">
        <v>0</v>
      </c>
      <c r="N912">
        <v>0.1</v>
      </c>
      <c r="O912">
        <v>162.69999999999999</v>
      </c>
      <c r="P912">
        <v>28.4</v>
      </c>
      <c r="Q912" t="s">
        <v>251</v>
      </c>
      <c r="R912" s="54">
        <v>0.62708333333333299</v>
      </c>
      <c r="T912" s="93">
        <f t="shared" si="43"/>
        <v>28.4</v>
      </c>
      <c r="U912" s="96">
        <f t="shared" ref="U912:U975" si="46">(T912-B912)-3</f>
        <v>15</v>
      </c>
      <c r="V912" s="92" t="str">
        <f t="shared" si="45"/>
        <v/>
      </c>
      <c r="W912" s="96">
        <f t="shared" si="44"/>
        <v>1</v>
      </c>
      <c r="X912" s="93"/>
      <c r="Z912" s="5"/>
      <c r="AA912"/>
      <c r="AC912" s="375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>
        <v>10.5</v>
      </c>
      <c r="C913">
        <v>70</v>
      </c>
      <c r="D913">
        <v>5.3</v>
      </c>
      <c r="E913">
        <v>10.5</v>
      </c>
      <c r="F913">
        <v>3.6</v>
      </c>
      <c r="G913">
        <v>5</v>
      </c>
      <c r="H913">
        <v>1026.5</v>
      </c>
      <c r="I913">
        <v>30940</v>
      </c>
      <c r="J913">
        <v>2</v>
      </c>
      <c r="K913">
        <v>0</v>
      </c>
      <c r="L913">
        <v>0</v>
      </c>
      <c r="M913">
        <v>0</v>
      </c>
      <c r="N913">
        <v>0.1</v>
      </c>
      <c r="O913">
        <v>162.69999999999999</v>
      </c>
      <c r="P913">
        <v>28.5</v>
      </c>
      <c r="Q913" t="s">
        <v>251</v>
      </c>
      <c r="R913" s="54">
        <v>0.62777777777777799</v>
      </c>
      <c r="T913" s="93">
        <f t="shared" si="43"/>
        <v>28.5</v>
      </c>
      <c r="U913" s="96">
        <f t="shared" si="46"/>
        <v>15</v>
      </c>
      <c r="V913" s="92" t="str">
        <f t="shared" si="45"/>
        <v/>
      </c>
      <c r="W913" s="96">
        <f t="shared" si="44"/>
        <v>1</v>
      </c>
      <c r="X913" s="93"/>
      <c r="Z913" s="5"/>
      <c r="AA913"/>
      <c r="AC913" s="375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>
        <v>10.4</v>
      </c>
      <c r="C914">
        <v>70</v>
      </c>
      <c r="D914">
        <v>5.2</v>
      </c>
      <c r="E914">
        <v>10.4</v>
      </c>
      <c r="F914">
        <v>4</v>
      </c>
      <c r="G914">
        <v>4</v>
      </c>
      <c r="H914">
        <v>1026.3</v>
      </c>
      <c r="I914">
        <v>30720</v>
      </c>
      <c r="J914">
        <v>2</v>
      </c>
      <c r="K914">
        <v>0</v>
      </c>
      <c r="L914">
        <v>0</v>
      </c>
      <c r="M914">
        <v>0</v>
      </c>
      <c r="N914">
        <v>0.1</v>
      </c>
      <c r="O914">
        <v>162.69999999999999</v>
      </c>
      <c r="P914">
        <v>28.5</v>
      </c>
      <c r="Q914" t="s">
        <v>251</v>
      </c>
      <c r="R914" s="54">
        <v>0.62847222222222199</v>
      </c>
      <c r="T914" s="93">
        <f t="shared" si="43"/>
        <v>28.5</v>
      </c>
      <c r="U914" s="96">
        <f t="shared" si="46"/>
        <v>15.100000000000001</v>
      </c>
      <c r="V914" s="92" t="str">
        <f t="shared" si="45"/>
        <v/>
      </c>
      <c r="W914" s="96">
        <f t="shared" si="44"/>
        <v>1</v>
      </c>
      <c r="X914" s="93"/>
      <c r="Z914" s="5"/>
      <c r="AA914"/>
      <c r="AC914" s="375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>
        <v>10.4</v>
      </c>
      <c r="C915">
        <v>70</v>
      </c>
      <c r="D915">
        <v>5.2</v>
      </c>
      <c r="E915">
        <v>10.4</v>
      </c>
      <c r="F915">
        <v>7.2</v>
      </c>
      <c r="G915">
        <v>7.9</v>
      </c>
      <c r="H915">
        <v>1026.3</v>
      </c>
      <c r="I915">
        <v>30590</v>
      </c>
      <c r="J915">
        <v>2</v>
      </c>
      <c r="K915">
        <v>0</v>
      </c>
      <c r="L915">
        <v>0</v>
      </c>
      <c r="M915">
        <v>0</v>
      </c>
      <c r="N915">
        <v>0.1</v>
      </c>
      <c r="O915">
        <v>162.69999999999999</v>
      </c>
      <c r="P915">
        <v>28.6</v>
      </c>
      <c r="Q915" t="s">
        <v>251</v>
      </c>
      <c r="R915" s="54">
        <v>0.62916666666666698</v>
      </c>
      <c r="T915" s="93">
        <f t="shared" si="43"/>
        <v>28.6</v>
      </c>
      <c r="U915" s="96">
        <f t="shared" si="46"/>
        <v>15.200000000000003</v>
      </c>
      <c r="V915" s="92" t="str">
        <f t="shared" si="45"/>
        <v/>
      </c>
      <c r="W915" s="96">
        <f t="shared" si="44"/>
        <v>1</v>
      </c>
      <c r="X915" s="93"/>
      <c r="Z915" s="5"/>
      <c r="AA915"/>
      <c r="AC915" s="375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>
        <v>10.3</v>
      </c>
      <c r="C916">
        <v>71</v>
      </c>
      <c r="D916">
        <v>5.3</v>
      </c>
      <c r="E916">
        <v>10.3</v>
      </c>
      <c r="F916">
        <v>6.1</v>
      </c>
      <c r="G916">
        <v>7.2</v>
      </c>
      <c r="H916">
        <v>1026.3</v>
      </c>
      <c r="I916">
        <v>30270</v>
      </c>
      <c r="J916">
        <v>2</v>
      </c>
      <c r="K916">
        <v>0</v>
      </c>
      <c r="L916">
        <v>0</v>
      </c>
      <c r="M916">
        <v>0</v>
      </c>
      <c r="N916">
        <v>0.1</v>
      </c>
      <c r="O916">
        <v>162.69999999999999</v>
      </c>
      <c r="P916">
        <v>28.6</v>
      </c>
      <c r="Q916" t="s">
        <v>251</v>
      </c>
      <c r="R916" s="54">
        <v>0.62986111111111098</v>
      </c>
      <c r="T916" s="93">
        <f t="shared" si="43"/>
        <v>28.6</v>
      </c>
      <c r="U916" s="96">
        <f t="shared" si="46"/>
        <v>15.3</v>
      </c>
      <c r="V916" s="92" t="str">
        <f t="shared" si="45"/>
        <v/>
      </c>
      <c r="W916" s="96">
        <f t="shared" si="44"/>
        <v>1</v>
      </c>
      <c r="X916" s="93"/>
      <c r="Z916" s="5"/>
      <c r="AA916"/>
      <c r="AC916" s="375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>
        <v>10.3</v>
      </c>
      <c r="C917">
        <v>71</v>
      </c>
      <c r="D917">
        <v>5.3</v>
      </c>
      <c r="E917">
        <v>10.3</v>
      </c>
      <c r="F917">
        <v>5</v>
      </c>
      <c r="G917">
        <v>7.2</v>
      </c>
      <c r="H917">
        <v>1026.2</v>
      </c>
      <c r="I917">
        <v>29890</v>
      </c>
      <c r="J917">
        <v>2</v>
      </c>
      <c r="K917">
        <v>0</v>
      </c>
      <c r="L917">
        <v>0</v>
      </c>
      <c r="M917">
        <v>0</v>
      </c>
      <c r="N917">
        <v>0.1</v>
      </c>
      <c r="O917">
        <v>162.69999999999999</v>
      </c>
      <c r="P917">
        <v>28.6</v>
      </c>
      <c r="Q917" t="s">
        <v>251</v>
      </c>
      <c r="R917" s="54">
        <v>0.63055555555555598</v>
      </c>
      <c r="T917" s="93">
        <f t="shared" si="43"/>
        <v>28.6</v>
      </c>
      <c r="U917" s="96">
        <f t="shared" si="46"/>
        <v>15.3</v>
      </c>
      <c r="V917" s="92" t="str">
        <f t="shared" si="45"/>
        <v/>
      </c>
      <c r="W917" s="96">
        <f t="shared" si="44"/>
        <v>1</v>
      </c>
      <c r="X917" s="93"/>
      <c r="Z917" s="5"/>
      <c r="AA917"/>
      <c r="AC917" s="375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>
        <v>10.199999999999999</v>
      </c>
      <c r="C918">
        <v>71</v>
      </c>
      <c r="D918">
        <v>5.2</v>
      </c>
      <c r="E918">
        <v>10.199999999999999</v>
      </c>
      <c r="F918">
        <v>6.1</v>
      </c>
      <c r="G918">
        <v>8.3000000000000007</v>
      </c>
      <c r="H918">
        <v>1026.2</v>
      </c>
      <c r="I918">
        <v>29750</v>
      </c>
      <c r="J918">
        <v>2</v>
      </c>
      <c r="K918">
        <v>0</v>
      </c>
      <c r="L918">
        <v>0</v>
      </c>
      <c r="M918">
        <v>0</v>
      </c>
      <c r="N918">
        <v>0.1</v>
      </c>
      <c r="O918">
        <v>162.69999999999999</v>
      </c>
      <c r="P918">
        <v>28.6</v>
      </c>
      <c r="Q918" t="s">
        <v>251</v>
      </c>
      <c r="R918" s="54">
        <v>0.63124999999999998</v>
      </c>
      <c r="T918" s="93">
        <f t="shared" si="43"/>
        <v>28.6</v>
      </c>
      <c r="U918" s="96">
        <f t="shared" si="46"/>
        <v>15.400000000000002</v>
      </c>
      <c r="V918" s="92" t="str">
        <f t="shared" si="45"/>
        <v/>
      </c>
      <c r="W918" s="96">
        <f t="shared" si="44"/>
        <v>1</v>
      </c>
      <c r="X918" s="93"/>
      <c r="Z918" s="5"/>
      <c r="AA918"/>
      <c r="AC918" s="375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>
        <v>10.199999999999999</v>
      </c>
      <c r="C919">
        <v>72</v>
      </c>
      <c r="D919">
        <v>5.4</v>
      </c>
      <c r="E919">
        <v>10.199999999999999</v>
      </c>
      <c r="F919">
        <v>3.6</v>
      </c>
      <c r="G919">
        <v>4.3</v>
      </c>
      <c r="H919">
        <v>1026.2</v>
      </c>
      <c r="I919">
        <v>29490</v>
      </c>
      <c r="J919">
        <v>2</v>
      </c>
      <c r="K919">
        <v>0</v>
      </c>
      <c r="L919">
        <v>0</v>
      </c>
      <c r="M919">
        <v>0</v>
      </c>
      <c r="N919">
        <v>0.1</v>
      </c>
      <c r="O919">
        <v>162.69999999999999</v>
      </c>
      <c r="P919">
        <v>28.5</v>
      </c>
      <c r="Q919" t="s">
        <v>251</v>
      </c>
      <c r="R919" s="54">
        <v>0.63194444444444398</v>
      </c>
      <c r="T919" s="93">
        <f t="shared" si="43"/>
        <v>28.5</v>
      </c>
      <c r="U919" s="96">
        <f t="shared" si="46"/>
        <v>15.3</v>
      </c>
      <c r="V919" s="92" t="str">
        <f t="shared" si="45"/>
        <v/>
      </c>
      <c r="W919" s="96">
        <f t="shared" si="44"/>
        <v>1</v>
      </c>
      <c r="X919" s="93"/>
      <c r="Z919" s="5"/>
      <c r="AA919"/>
      <c r="AC919" s="375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>
        <v>10.3</v>
      </c>
      <c r="C920">
        <v>71</v>
      </c>
      <c r="D920">
        <v>5.3</v>
      </c>
      <c r="E920">
        <v>10.3</v>
      </c>
      <c r="F920">
        <v>4.3</v>
      </c>
      <c r="G920">
        <v>6.1</v>
      </c>
      <c r="H920">
        <v>1026.3</v>
      </c>
      <c r="I920">
        <v>29280</v>
      </c>
      <c r="J920">
        <v>2</v>
      </c>
      <c r="K920">
        <v>0</v>
      </c>
      <c r="L920">
        <v>0</v>
      </c>
      <c r="M920">
        <v>0</v>
      </c>
      <c r="N920">
        <v>0.1</v>
      </c>
      <c r="O920">
        <v>162.69999999999999</v>
      </c>
      <c r="P920">
        <v>28.4</v>
      </c>
      <c r="Q920" t="s">
        <v>251</v>
      </c>
      <c r="R920" s="54">
        <v>0.63263888888888897</v>
      </c>
      <c r="T920" s="93">
        <f t="shared" si="43"/>
        <v>28.4</v>
      </c>
      <c r="U920" s="96">
        <f t="shared" si="46"/>
        <v>15.099999999999998</v>
      </c>
      <c r="V920" s="92" t="str">
        <f t="shared" si="45"/>
        <v/>
      </c>
      <c r="W920" s="96">
        <f t="shared" si="44"/>
        <v>1</v>
      </c>
      <c r="X920" s="93"/>
      <c r="Z920" s="5"/>
      <c r="AA920"/>
      <c r="AC920" s="375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>
        <v>10.4</v>
      </c>
      <c r="C921">
        <v>71</v>
      </c>
      <c r="D921">
        <v>5.4</v>
      </c>
      <c r="E921">
        <v>10.4</v>
      </c>
      <c r="F921">
        <v>2.9</v>
      </c>
      <c r="G921">
        <v>4.7</v>
      </c>
      <c r="H921">
        <v>1026.4000000000001</v>
      </c>
      <c r="I921">
        <v>29110</v>
      </c>
      <c r="J921">
        <v>2</v>
      </c>
      <c r="K921">
        <v>0</v>
      </c>
      <c r="L921">
        <v>0</v>
      </c>
      <c r="M921">
        <v>0</v>
      </c>
      <c r="N921">
        <v>0.1</v>
      </c>
      <c r="O921">
        <v>162.69999999999999</v>
      </c>
      <c r="P921">
        <v>28.3</v>
      </c>
      <c r="Q921" t="s">
        <v>251</v>
      </c>
      <c r="R921" s="54">
        <v>0.63333333333333297</v>
      </c>
      <c r="T921" s="93">
        <f t="shared" si="43"/>
        <v>28.3</v>
      </c>
      <c r="U921" s="96">
        <f t="shared" si="46"/>
        <v>14.899999999999999</v>
      </c>
      <c r="V921" s="92" t="str">
        <f t="shared" si="45"/>
        <v/>
      </c>
      <c r="W921" s="96">
        <f t="shared" si="44"/>
        <v>1</v>
      </c>
      <c r="X921" s="93"/>
      <c r="Z921" s="5"/>
      <c r="AA921"/>
      <c r="AC921" s="375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>
        <v>10.4</v>
      </c>
      <c r="C922">
        <v>71</v>
      </c>
      <c r="D922">
        <v>5.4</v>
      </c>
      <c r="E922">
        <v>10.4</v>
      </c>
      <c r="F922">
        <v>5</v>
      </c>
      <c r="G922">
        <v>6.5</v>
      </c>
      <c r="H922">
        <v>1026.2</v>
      </c>
      <c r="I922">
        <v>28960</v>
      </c>
      <c r="J922">
        <v>2</v>
      </c>
      <c r="K922">
        <v>0</v>
      </c>
      <c r="L922">
        <v>0</v>
      </c>
      <c r="M922">
        <v>0</v>
      </c>
      <c r="N922">
        <v>0.1</v>
      </c>
      <c r="O922">
        <v>162.69999999999999</v>
      </c>
      <c r="P922">
        <v>28.2</v>
      </c>
      <c r="Q922" t="s">
        <v>251</v>
      </c>
      <c r="R922" s="54">
        <v>0.63402777777777797</v>
      </c>
      <c r="T922" s="93">
        <f t="shared" si="43"/>
        <v>28.2</v>
      </c>
      <c r="U922" s="96">
        <f t="shared" si="46"/>
        <v>14.799999999999997</v>
      </c>
      <c r="V922" s="92" t="str">
        <f t="shared" si="45"/>
        <v/>
      </c>
      <c r="W922" s="96">
        <f t="shared" si="44"/>
        <v>1</v>
      </c>
      <c r="X922" s="93"/>
      <c r="Z922" s="5"/>
      <c r="AA922"/>
      <c r="AC922" s="375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>
        <v>10.4</v>
      </c>
      <c r="C923">
        <v>71</v>
      </c>
      <c r="D923">
        <v>5.4</v>
      </c>
      <c r="E923">
        <v>10.4</v>
      </c>
      <c r="F923">
        <v>2.9</v>
      </c>
      <c r="G923">
        <v>5</v>
      </c>
      <c r="H923">
        <v>1026.2</v>
      </c>
      <c r="I923">
        <v>28720</v>
      </c>
      <c r="J923">
        <v>2</v>
      </c>
      <c r="K923">
        <v>0</v>
      </c>
      <c r="L923">
        <v>0</v>
      </c>
      <c r="M923">
        <v>0</v>
      </c>
      <c r="N923">
        <v>0.1</v>
      </c>
      <c r="O923">
        <v>162.69999999999999</v>
      </c>
      <c r="P923">
        <v>28.2</v>
      </c>
      <c r="Q923" t="s">
        <v>251</v>
      </c>
      <c r="R923" s="54">
        <v>0.63472222222222197</v>
      </c>
      <c r="T923" s="93">
        <f t="shared" si="43"/>
        <v>28.2</v>
      </c>
      <c r="U923" s="96">
        <f t="shared" si="46"/>
        <v>14.799999999999997</v>
      </c>
      <c r="V923" s="92" t="str">
        <f t="shared" si="45"/>
        <v/>
      </c>
      <c r="W923" s="96">
        <f t="shared" si="44"/>
        <v>1</v>
      </c>
      <c r="X923" s="93"/>
      <c r="Z923" s="5"/>
      <c r="AA923"/>
      <c r="AC923" s="375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>
        <v>10.5</v>
      </c>
      <c r="C924">
        <v>71</v>
      </c>
      <c r="D924">
        <v>5.5</v>
      </c>
      <c r="E924">
        <v>10.5</v>
      </c>
      <c r="F924">
        <v>5</v>
      </c>
      <c r="G924">
        <v>5</v>
      </c>
      <c r="H924">
        <v>1026.0999999999999</v>
      </c>
      <c r="I924">
        <v>28340</v>
      </c>
      <c r="J924">
        <v>2</v>
      </c>
      <c r="K924">
        <v>0</v>
      </c>
      <c r="L924">
        <v>0</v>
      </c>
      <c r="M924">
        <v>0</v>
      </c>
      <c r="N924">
        <v>0.1</v>
      </c>
      <c r="O924">
        <v>162.69999999999999</v>
      </c>
      <c r="P924">
        <v>28.2</v>
      </c>
      <c r="Q924" t="s">
        <v>251</v>
      </c>
      <c r="R924" s="54">
        <v>0.63541666666666696</v>
      </c>
      <c r="T924" s="93">
        <f t="shared" si="43"/>
        <v>28.2</v>
      </c>
      <c r="U924" s="96">
        <f t="shared" si="46"/>
        <v>14.7</v>
      </c>
      <c r="V924" s="92" t="str">
        <f t="shared" si="45"/>
        <v/>
      </c>
      <c r="W924" s="96">
        <f t="shared" si="44"/>
        <v>1</v>
      </c>
      <c r="X924" s="93"/>
      <c r="Z924" s="5"/>
      <c r="AA924"/>
      <c r="AC924" s="375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>
        <v>10.8</v>
      </c>
      <c r="C925">
        <v>70</v>
      </c>
      <c r="D925">
        <v>5.6</v>
      </c>
      <c r="E925">
        <v>10.8</v>
      </c>
      <c r="F925">
        <v>3.6</v>
      </c>
      <c r="G925">
        <v>4.3</v>
      </c>
      <c r="H925">
        <v>1026.3</v>
      </c>
      <c r="I925">
        <v>28250</v>
      </c>
      <c r="J925">
        <v>2</v>
      </c>
      <c r="K925">
        <v>0</v>
      </c>
      <c r="L925">
        <v>0</v>
      </c>
      <c r="M925">
        <v>0</v>
      </c>
      <c r="N925">
        <v>0.1</v>
      </c>
      <c r="O925">
        <v>162.69999999999999</v>
      </c>
      <c r="P925">
        <v>28.2</v>
      </c>
      <c r="Q925" t="s">
        <v>251</v>
      </c>
      <c r="R925" s="54">
        <v>0.63611111111111096</v>
      </c>
      <c r="T925" s="93">
        <f t="shared" si="43"/>
        <v>28.2</v>
      </c>
      <c r="U925" s="96">
        <f t="shared" si="46"/>
        <v>14.399999999999999</v>
      </c>
      <c r="V925" s="92" t="str">
        <f t="shared" si="45"/>
        <v/>
      </c>
      <c r="W925" s="96">
        <f t="shared" si="44"/>
        <v>1</v>
      </c>
      <c r="X925" s="93"/>
      <c r="Z925" s="5"/>
      <c r="AA925"/>
      <c r="AC925" s="375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>
        <v>10.7</v>
      </c>
      <c r="C926">
        <v>70</v>
      </c>
      <c r="D926">
        <v>5.5</v>
      </c>
      <c r="E926">
        <v>10.7</v>
      </c>
      <c r="F926">
        <v>3.6</v>
      </c>
      <c r="G926">
        <v>4.7</v>
      </c>
      <c r="H926">
        <v>1026.3</v>
      </c>
      <c r="I926">
        <v>28070</v>
      </c>
      <c r="J926">
        <v>2</v>
      </c>
      <c r="K926">
        <v>0</v>
      </c>
      <c r="L926">
        <v>0</v>
      </c>
      <c r="M926">
        <v>0</v>
      </c>
      <c r="N926">
        <v>0.1</v>
      </c>
      <c r="O926">
        <v>162.69999999999999</v>
      </c>
      <c r="P926">
        <v>28.2</v>
      </c>
      <c r="Q926" t="s">
        <v>251</v>
      </c>
      <c r="R926" s="54">
        <v>0.63680555555555596</v>
      </c>
      <c r="T926" s="93">
        <f t="shared" si="43"/>
        <v>28.2</v>
      </c>
      <c r="U926" s="96">
        <f t="shared" si="46"/>
        <v>14.5</v>
      </c>
      <c r="V926" s="92" t="str">
        <f t="shared" si="45"/>
        <v/>
      </c>
      <c r="W926" s="96">
        <f t="shared" si="44"/>
        <v>1</v>
      </c>
      <c r="X926" s="93"/>
      <c r="Z926" s="5"/>
      <c r="AA926"/>
      <c r="AC926" s="375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>
        <v>10.7</v>
      </c>
      <c r="C927">
        <v>70</v>
      </c>
      <c r="D927">
        <v>5.5</v>
      </c>
      <c r="E927">
        <v>10.7</v>
      </c>
      <c r="F927">
        <v>2.2000000000000002</v>
      </c>
      <c r="G927">
        <v>4.7</v>
      </c>
      <c r="H927">
        <v>1026.2</v>
      </c>
      <c r="I927">
        <v>27860</v>
      </c>
      <c r="J927">
        <v>2</v>
      </c>
      <c r="K927">
        <v>0</v>
      </c>
      <c r="L927">
        <v>0</v>
      </c>
      <c r="M927">
        <v>0</v>
      </c>
      <c r="N927">
        <v>0.1</v>
      </c>
      <c r="O927">
        <v>162.69999999999999</v>
      </c>
      <c r="P927">
        <v>28.3</v>
      </c>
      <c r="Q927" t="s">
        <v>251</v>
      </c>
      <c r="R927" s="54">
        <v>0.63749999999999996</v>
      </c>
      <c r="T927" s="93">
        <f t="shared" si="43"/>
        <v>28.3</v>
      </c>
      <c r="U927" s="96">
        <f t="shared" si="46"/>
        <v>14.600000000000001</v>
      </c>
      <c r="V927" s="92" t="str">
        <f t="shared" si="45"/>
        <v/>
      </c>
      <c r="W927" s="96">
        <f t="shared" si="44"/>
        <v>1</v>
      </c>
      <c r="X927" s="93"/>
      <c r="Z927" s="5"/>
      <c r="AA927"/>
      <c r="AC927" s="375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>
        <v>10.6</v>
      </c>
      <c r="C928">
        <v>70</v>
      </c>
      <c r="D928">
        <v>5.4</v>
      </c>
      <c r="E928">
        <v>10.6</v>
      </c>
      <c r="F928">
        <v>4</v>
      </c>
      <c r="G928">
        <v>5.4</v>
      </c>
      <c r="H928">
        <v>1026.0999999999999</v>
      </c>
      <c r="I928">
        <v>27620</v>
      </c>
      <c r="J928">
        <v>2</v>
      </c>
      <c r="K928">
        <v>0</v>
      </c>
      <c r="L928">
        <v>0</v>
      </c>
      <c r="M928">
        <v>0</v>
      </c>
      <c r="N928">
        <v>0.1</v>
      </c>
      <c r="O928">
        <v>162.69999999999999</v>
      </c>
      <c r="P928">
        <v>28.4</v>
      </c>
      <c r="Q928" t="s">
        <v>251</v>
      </c>
      <c r="R928" s="54">
        <v>0.63819444444444495</v>
      </c>
      <c r="T928" s="93">
        <f t="shared" si="43"/>
        <v>28.4</v>
      </c>
      <c r="U928" s="96">
        <f t="shared" si="46"/>
        <v>14.799999999999997</v>
      </c>
      <c r="V928" s="92" t="str">
        <f t="shared" si="45"/>
        <v/>
      </c>
      <c r="W928" s="96">
        <f t="shared" si="44"/>
        <v>1</v>
      </c>
      <c r="X928" s="93"/>
      <c r="Z928" s="5"/>
      <c r="AA928"/>
      <c r="AC928" s="375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>
        <v>10.7</v>
      </c>
      <c r="C929">
        <v>70</v>
      </c>
      <c r="D929">
        <v>5.5</v>
      </c>
      <c r="E929">
        <v>10.7</v>
      </c>
      <c r="F929">
        <v>3.2</v>
      </c>
      <c r="G929">
        <v>3.2</v>
      </c>
      <c r="H929">
        <v>1026.2</v>
      </c>
      <c r="I929">
        <v>27480</v>
      </c>
      <c r="J929">
        <v>2</v>
      </c>
      <c r="K929">
        <v>0</v>
      </c>
      <c r="L929">
        <v>0</v>
      </c>
      <c r="M929">
        <v>0</v>
      </c>
      <c r="N929">
        <v>0.1</v>
      </c>
      <c r="O929">
        <v>162.69999999999999</v>
      </c>
      <c r="P929">
        <v>28.5</v>
      </c>
      <c r="Q929" t="s">
        <v>251</v>
      </c>
      <c r="R929" s="54">
        <v>0.63888888888888895</v>
      </c>
      <c r="T929" s="93">
        <f t="shared" si="43"/>
        <v>28.5</v>
      </c>
      <c r="U929" s="96">
        <f t="shared" si="46"/>
        <v>14.8</v>
      </c>
      <c r="V929" s="92" t="str">
        <f t="shared" si="45"/>
        <v/>
      </c>
      <c r="W929" s="96">
        <f t="shared" si="44"/>
        <v>1</v>
      </c>
      <c r="X929" s="93"/>
      <c r="Z929" s="5"/>
      <c r="AA929"/>
      <c r="AC929" s="375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>
        <v>10.7</v>
      </c>
      <c r="C930">
        <v>70</v>
      </c>
      <c r="D930">
        <v>5.5</v>
      </c>
      <c r="E930">
        <v>10.7</v>
      </c>
      <c r="F930">
        <v>5</v>
      </c>
      <c r="G930">
        <v>5.8</v>
      </c>
      <c r="H930">
        <v>1026.4000000000001</v>
      </c>
      <c r="I930">
        <v>27240</v>
      </c>
      <c r="J930">
        <v>1</v>
      </c>
      <c r="K930">
        <v>0</v>
      </c>
      <c r="L930">
        <v>0</v>
      </c>
      <c r="M930">
        <v>0</v>
      </c>
      <c r="N930">
        <v>0.1</v>
      </c>
      <c r="O930">
        <v>162.69999999999999</v>
      </c>
      <c r="P930">
        <v>28.5</v>
      </c>
      <c r="Q930" t="s">
        <v>251</v>
      </c>
      <c r="R930" s="54">
        <v>0.63958333333333295</v>
      </c>
      <c r="T930" s="93">
        <f t="shared" si="43"/>
        <v>28.5</v>
      </c>
      <c r="U930" s="96">
        <f t="shared" si="46"/>
        <v>14.8</v>
      </c>
      <c r="V930" s="92" t="str">
        <f t="shared" si="45"/>
        <v/>
      </c>
      <c r="W930" s="96">
        <f t="shared" si="44"/>
        <v>1</v>
      </c>
      <c r="X930" s="93"/>
      <c r="Z930" s="5"/>
      <c r="AA930"/>
      <c r="AC930" s="375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>
        <v>10.6</v>
      </c>
      <c r="C931">
        <v>70</v>
      </c>
      <c r="D931">
        <v>5.4</v>
      </c>
      <c r="E931">
        <v>10.6</v>
      </c>
      <c r="F931">
        <v>2.9</v>
      </c>
      <c r="G931">
        <v>4</v>
      </c>
      <c r="H931">
        <v>1026.2</v>
      </c>
      <c r="I931">
        <v>27100</v>
      </c>
      <c r="J931">
        <v>1</v>
      </c>
      <c r="K931">
        <v>0</v>
      </c>
      <c r="L931">
        <v>0</v>
      </c>
      <c r="M931">
        <v>0</v>
      </c>
      <c r="N931">
        <v>0.1</v>
      </c>
      <c r="O931">
        <v>162.69999999999999</v>
      </c>
      <c r="P931">
        <v>28.4</v>
      </c>
      <c r="Q931" t="s">
        <v>251</v>
      </c>
      <c r="R931" s="54">
        <v>0.64027777777777795</v>
      </c>
      <c r="T931" s="93">
        <f t="shared" si="43"/>
        <v>28.4</v>
      </c>
      <c r="U931" s="96">
        <f t="shared" si="46"/>
        <v>14.799999999999997</v>
      </c>
      <c r="V931" s="92" t="str">
        <f t="shared" si="45"/>
        <v/>
      </c>
      <c r="W931" s="96">
        <f t="shared" si="44"/>
        <v>1</v>
      </c>
      <c r="X931" s="93"/>
      <c r="Z931" s="5"/>
      <c r="AA931"/>
      <c r="AC931" s="375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>
        <v>10.6</v>
      </c>
      <c r="C932">
        <v>70</v>
      </c>
      <c r="D932">
        <v>5.4</v>
      </c>
      <c r="E932">
        <v>10.6</v>
      </c>
      <c r="F932">
        <v>4.3</v>
      </c>
      <c r="G932">
        <v>4.3</v>
      </c>
      <c r="H932">
        <v>1026.3</v>
      </c>
      <c r="I932">
        <v>26970</v>
      </c>
      <c r="J932">
        <v>1</v>
      </c>
      <c r="K932">
        <v>0</v>
      </c>
      <c r="L932">
        <v>0</v>
      </c>
      <c r="M932">
        <v>0</v>
      </c>
      <c r="N932">
        <v>0.1</v>
      </c>
      <c r="O932">
        <v>162.69999999999999</v>
      </c>
      <c r="P932">
        <v>28</v>
      </c>
      <c r="Q932" t="s">
        <v>251</v>
      </c>
      <c r="R932" s="54">
        <v>0.64097222222222205</v>
      </c>
      <c r="T932" s="93">
        <f t="shared" si="43"/>
        <v>28</v>
      </c>
      <c r="U932" s="96">
        <f t="shared" si="46"/>
        <v>14.399999999999999</v>
      </c>
      <c r="V932" s="92" t="str">
        <f t="shared" si="45"/>
        <v/>
      </c>
      <c r="W932" s="96">
        <f t="shared" si="44"/>
        <v>1</v>
      </c>
      <c r="X932" s="93"/>
      <c r="Z932" s="5"/>
      <c r="AA932"/>
      <c r="AC932" s="375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>
        <v>10.5</v>
      </c>
      <c r="C933">
        <v>70</v>
      </c>
      <c r="D933">
        <v>5.3</v>
      </c>
      <c r="E933">
        <v>10.5</v>
      </c>
      <c r="F933">
        <v>3.6</v>
      </c>
      <c r="G933">
        <v>5.4</v>
      </c>
      <c r="H933">
        <v>1026.3</v>
      </c>
      <c r="I933">
        <v>25750</v>
      </c>
      <c r="J933">
        <v>1</v>
      </c>
      <c r="K933">
        <v>0</v>
      </c>
      <c r="L933">
        <v>0</v>
      </c>
      <c r="M933">
        <v>0</v>
      </c>
      <c r="N933">
        <v>0.1</v>
      </c>
      <c r="O933">
        <v>162.69999999999999</v>
      </c>
      <c r="P933">
        <v>27.4</v>
      </c>
      <c r="Q933" t="s">
        <v>251</v>
      </c>
      <c r="R933" s="54">
        <v>0.64166666666666705</v>
      </c>
      <c r="T933" s="93">
        <f t="shared" si="43"/>
        <v>27.4</v>
      </c>
      <c r="U933" s="96">
        <f t="shared" si="46"/>
        <v>13.899999999999999</v>
      </c>
      <c r="V933" s="92" t="str">
        <f t="shared" si="45"/>
        <v/>
      </c>
      <c r="W933" s="96">
        <f t="shared" si="44"/>
        <v>1</v>
      </c>
      <c r="X933" s="93"/>
      <c r="Z933" s="5"/>
      <c r="AA933"/>
      <c r="AC933" s="375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>
        <v>10.4</v>
      </c>
      <c r="C934">
        <v>71</v>
      </c>
      <c r="D934">
        <v>5.4</v>
      </c>
      <c r="E934">
        <v>10.4</v>
      </c>
      <c r="F934">
        <v>5.8</v>
      </c>
      <c r="G934">
        <v>6.8</v>
      </c>
      <c r="H934">
        <v>1026.2</v>
      </c>
      <c r="I934">
        <v>17760</v>
      </c>
      <c r="J934">
        <v>1</v>
      </c>
      <c r="K934">
        <v>0</v>
      </c>
      <c r="L934">
        <v>0</v>
      </c>
      <c r="M934">
        <v>0</v>
      </c>
      <c r="N934">
        <v>0.1</v>
      </c>
      <c r="O934">
        <v>162.69999999999999</v>
      </c>
      <c r="P934">
        <v>26.6</v>
      </c>
      <c r="Q934" t="s">
        <v>251</v>
      </c>
      <c r="R934" s="54">
        <v>0.64236111111111105</v>
      </c>
      <c r="T934" s="93">
        <f t="shared" si="43"/>
        <v>26.6</v>
      </c>
      <c r="U934" s="96">
        <f t="shared" si="46"/>
        <v>13.200000000000003</v>
      </c>
      <c r="V934" s="92" t="str">
        <f t="shared" si="45"/>
        <v/>
      </c>
      <c r="W934" s="96">
        <f t="shared" si="44"/>
        <v>1</v>
      </c>
      <c r="X934" s="93"/>
      <c r="Z934" s="5"/>
      <c r="AA934"/>
      <c r="AC934" s="375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>
        <v>10.1</v>
      </c>
      <c r="C935">
        <v>71</v>
      </c>
      <c r="D935">
        <v>5.0999999999999996</v>
      </c>
      <c r="E935">
        <v>10.1</v>
      </c>
      <c r="F935">
        <v>2.9</v>
      </c>
      <c r="G935">
        <v>4</v>
      </c>
      <c r="H935">
        <v>1026.3</v>
      </c>
      <c r="I935">
        <v>10110</v>
      </c>
      <c r="J935">
        <v>0</v>
      </c>
      <c r="K935">
        <v>0</v>
      </c>
      <c r="L935">
        <v>0</v>
      </c>
      <c r="M935">
        <v>0</v>
      </c>
      <c r="N935">
        <v>0.1</v>
      </c>
      <c r="O935">
        <v>162.69999999999999</v>
      </c>
      <c r="P935">
        <v>25.8</v>
      </c>
      <c r="Q935" t="s">
        <v>251</v>
      </c>
      <c r="R935" s="54">
        <v>0.64305555555555605</v>
      </c>
      <c r="T935" s="93">
        <f t="shared" si="43"/>
        <v>25.8</v>
      </c>
      <c r="U935" s="96">
        <f t="shared" si="46"/>
        <v>12.700000000000001</v>
      </c>
      <c r="V935" s="92" t="str">
        <f t="shared" si="45"/>
        <v/>
      </c>
      <c r="W935" s="96">
        <f t="shared" si="44"/>
        <v>1</v>
      </c>
      <c r="X935" s="93"/>
      <c r="Z935" s="5"/>
      <c r="AA935"/>
      <c r="AC935" s="375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>
        <v>10</v>
      </c>
      <c r="C936">
        <v>72</v>
      </c>
      <c r="D936">
        <v>5.2</v>
      </c>
      <c r="E936">
        <v>10</v>
      </c>
      <c r="F936">
        <v>4</v>
      </c>
      <c r="G936">
        <v>6.8</v>
      </c>
      <c r="H936">
        <v>1026.5</v>
      </c>
      <c r="I936">
        <v>9180</v>
      </c>
      <c r="J936">
        <v>0</v>
      </c>
      <c r="K936">
        <v>0</v>
      </c>
      <c r="L936">
        <v>0</v>
      </c>
      <c r="M936">
        <v>0</v>
      </c>
      <c r="N936">
        <v>0.1</v>
      </c>
      <c r="O936">
        <v>162.69999999999999</v>
      </c>
      <c r="P936">
        <v>24.9</v>
      </c>
      <c r="Q936" t="s">
        <v>251</v>
      </c>
      <c r="R936" s="54">
        <v>0.64375000000000004</v>
      </c>
      <c r="T936" s="93">
        <f t="shared" si="43"/>
        <v>24.9</v>
      </c>
      <c r="U936" s="96">
        <f t="shared" si="46"/>
        <v>11.899999999999999</v>
      </c>
      <c r="V936" s="92" t="str">
        <f t="shared" si="45"/>
        <v/>
      </c>
      <c r="W936" s="96">
        <f t="shared" si="44"/>
        <v>1</v>
      </c>
      <c r="X936" s="93"/>
      <c r="Z936" s="5"/>
      <c r="AA936"/>
      <c r="AC936" s="375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>
        <v>9.9</v>
      </c>
      <c r="C937">
        <v>73</v>
      </c>
      <c r="D937">
        <v>5.3</v>
      </c>
      <c r="E937">
        <v>9.9</v>
      </c>
      <c r="F937">
        <v>1.8</v>
      </c>
      <c r="G937">
        <v>3.2</v>
      </c>
      <c r="H937">
        <v>1026.2</v>
      </c>
      <c r="I937">
        <v>8100</v>
      </c>
      <c r="J937">
        <v>0</v>
      </c>
      <c r="K937">
        <v>0</v>
      </c>
      <c r="L937">
        <v>0</v>
      </c>
      <c r="M937">
        <v>0</v>
      </c>
      <c r="N937">
        <v>0.1</v>
      </c>
      <c r="O937">
        <v>162.69999999999999</v>
      </c>
      <c r="P937">
        <v>23.9</v>
      </c>
      <c r="Q937" t="s">
        <v>251</v>
      </c>
      <c r="R937" s="54">
        <v>0.64444444444444404</v>
      </c>
      <c r="T937" s="93">
        <f t="shared" si="43"/>
        <v>23.9</v>
      </c>
      <c r="U937" s="96">
        <f t="shared" si="46"/>
        <v>10.999999999999998</v>
      </c>
      <c r="V937" s="92" t="str">
        <f t="shared" si="45"/>
        <v/>
      </c>
      <c r="W937" s="96">
        <f t="shared" si="44"/>
        <v>1</v>
      </c>
      <c r="X937" s="93"/>
      <c r="Z937" s="5"/>
      <c r="AA937"/>
      <c r="AC937" s="375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>
        <v>9.9</v>
      </c>
      <c r="C938">
        <v>73</v>
      </c>
      <c r="D938">
        <v>5.3</v>
      </c>
      <c r="E938">
        <v>9.4</v>
      </c>
      <c r="F938">
        <v>5.8</v>
      </c>
      <c r="G938">
        <v>6.5</v>
      </c>
      <c r="H938">
        <v>1026.3</v>
      </c>
      <c r="I938">
        <v>7240</v>
      </c>
      <c r="J938">
        <v>0</v>
      </c>
      <c r="K938">
        <v>0</v>
      </c>
      <c r="L938">
        <v>0</v>
      </c>
      <c r="M938">
        <v>0</v>
      </c>
      <c r="N938">
        <v>0.1</v>
      </c>
      <c r="O938">
        <v>162.69999999999999</v>
      </c>
      <c r="P938">
        <v>23</v>
      </c>
      <c r="Q938" t="s">
        <v>251</v>
      </c>
      <c r="R938" s="54">
        <v>0.64513888888888904</v>
      </c>
      <c r="T938" s="93">
        <f t="shared" si="43"/>
        <v>23</v>
      </c>
      <c r="U938" s="96">
        <f t="shared" si="46"/>
        <v>10.1</v>
      </c>
      <c r="V938" s="92" t="str">
        <f t="shared" si="45"/>
        <v/>
      </c>
      <c r="W938" s="96">
        <f t="shared" si="44"/>
        <v>1</v>
      </c>
      <c r="X938" s="93"/>
      <c r="Z938" s="5"/>
      <c r="AA938"/>
      <c r="AC938" s="375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>
        <v>9.8000000000000007</v>
      </c>
      <c r="C939">
        <v>72</v>
      </c>
      <c r="D939">
        <v>5</v>
      </c>
      <c r="E939">
        <v>9.1</v>
      </c>
      <c r="F939">
        <v>6.5</v>
      </c>
      <c r="G939">
        <v>6.8</v>
      </c>
      <c r="H939">
        <v>1026.4000000000001</v>
      </c>
      <c r="I939">
        <v>6880</v>
      </c>
      <c r="J939">
        <v>0</v>
      </c>
      <c r="K939">
        <v>0</v>
      </c>
      <c r="L939">
        <v>0</v>
      </c>
      <c r="M939">
        <v>0</v>
      </c>
      <c r="N939">
        <v>0.1</v>
      </c>
      <c r="O939">
        <v>162.69999999999999</v>
      </c>
      <c r="P939">
        <v>22.1</v>
      </c>
      <c r="Q939" t="s">
        <v>251</v>
      </c>
      <c r="R939" s="54">
        <v>0.64583333333333304</v>
      </c>
      <c r="T939" s="93">
        <f t="shared" si="43"/>
        <v>22.1</v>
      </c>
      <c r="U939" s="96">
        <f t="shared" si="46"/>
        <v>9.3000000000000007</v>
      </c>
      <c r="V939" s="92" t="str">
        <f t="shared" si="45"/>
        <v/>
      </c>
      <c r="W939" s="96">
        <f t="shared" si="44"/>
        <v>1</v>
      </c>
      <c r="X939" s="93"/>
      <c r="Z939" s="5"/>
      <c r="AA939"/>
      <c r="AC939" s="375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>
        <v>9.6999999999999993</v>
      </c>
      <c r="C940">
        <v>73</v>
      </c>
      <c r="D940">
        <v>5.0999999999999996</v>
      </c>
      <c r="E940">
        <v>9.4</v>
      </c>
      <c r="F940">
        <v>5</v>
      </c>
      <c r="G940">
        <v>5.8</v>
      </c>
      <c r="H940">
        <v>1026.3</v>
      </c>
      <c r="I940">
        <v>6610</v>
      </c>
      <c r="J940">
        <v>0</v>
      </c>
      <c r="K940">
        <v>0</v>
      </c>
      <c r="L940">
        <v>0</v>
      </c>
      <c r="M940">
        <v>0</v>
      </c>
      <c r="N940">
        <v>0.1</v>
      </c>
      <c r="O940">
        <v>162.69999999999999</v>
      </c>
      <c r="P940">
        <v>21.3</v>
      </c>
      <c r="Q940" t="s">
        <v>251</v>
      </c>
      <c r="R940" s="54">
        <v>0.64652777777777803</v>
      </c>
      <c r="T940" s="93">
        <f t="shared" si="43"/>
        <v>21.3</v>
      </c>
      <c r="U940" s="96">
        <f t="shared" si="46"/>
        <v>8.6000000000000014</v>
      </c>
      <c r="V940" s="92" t="str">
        <f t="shared" si="45"/>
        <v/>
      </c>
      <c r="W940" s="96">
        <f t="shared" si="44"/>
        <v>1</v>
      </c>
      <c r="X940" s="93"/>
      <c r="Z940" s="5"/>
      <c r="AA940"/>
      <c r="AC940" s="375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>
        <v>9.6999999999999993</v>
      </c>
      <c r="C941">
        <v>73</v>
      </c>
      <c r="D941">
        <v>5.0999999999999996</v>
      </c>
      <c r="E941">
        <v>8.9</v>
      </c>
      <c r="F941">
        <v>6.8</v>
      </c>
      <c r="G941">
        <v>6.8</v>
      </c>
      <c r="H941">
        <v>1026.4000000000001</v>
      </c>
      <c r="I941">
        <v>6590</v>
      </c>
      <c r="J941">
        <v>0</v>
      </c>
      <c r="K941">
        <v>0</v>
      </c>
      <c r="L941">
        <v>0</v>
      </c>
      <c r="M941">
        <v>0</v>
      </c>
      <c r="N941">
        <v>0.1</v>
      </c>
      <c r="O941">
        <v>162.69999999999999</v>
      </c>
      <c r="P941">
        <v>20.5</v>
      </c>
      <c r="Q941" t="s">
        <v>251</v>
      </c>
      <c r="R941" s="54">
        <v>0.64722222222222203</v>
      </c>
      <c r="T941" s="93">
        <f t="shared" si="43"/>
        <v>20.5</v>
      </c>
      <c r="U941" s="96">
        <f t="shared" si="46"/>
        <v>7.8000000000000007</v>
      </c>
      <c r="V941" s="92" t="str">
        <f t="shared" si="45"/>
        <v/>
      </c>
      <c r="W941" s="96">
        <f t="shared" si="44"/>
        <v>1</v>
      </c>
      <c r="X941" s="93"/>
      <c r="Z941" s="5"/>
      <c r="AA941"/>
      <c r="AC941" s="375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>
        <v>9.6999999999999993</v>
      </c>
      <c r="C942">
        <v>73</v>
      </c>
      <c r="D942">
        <v>5.0999999999999996</v>
      </c>
      <c r="E942">
        <v>9.1</v>
      </c>
      <c r="F942">
        <v>6.1</v>
      </c>
      <c r="G942">
        <v>6.1</v>
      </c>
      <c r="H942">
        <v>1026.5</v>
      </c>
      <c r="I942">
        <v>6570</v>
      </c>
      <c r="J942">
        <v>0</v>
      </c>
      <c r="K942">
        <v>0</v>
      </c>
      <c r="L942">
        <v>0</v>
      </c>
      <c r="M942">
        <v>0</v>
      </c>
      <c r="N942">
        <v>0.1</v>
      </c>
      <c r="O942">
        <v>162.69999999999999</v>
      </c>
      <c r="P942">
        <v>19.8</v>
      </c>
      <c r="Q942" t="s">
        <v>251</v>
      </c>
      <c r="R942" s="54">
        <v>0.64791666666666703</v>
      </c>
      <c r="T942" s="93">
        <f t="shared" si="43"/>
        <v>19.8</v>
      </c>
      <c r="U942" s="96">
        <f t="shared" si="46"/>
        <v>7.1000000000000014</v>
      </c>
      <c r="V942" s="92" t="str">
        <f t="shared" si="45"/>
        <v/>
      </c>
      <c r="W942" s="96">
        <f t="shared" si="44"/>
        <v>1</v>
      </c>
      <c r="X942" s="93"/>
      <c r="Z942" s="5"/>
      <c r="AA942"/>
      <c r="AC942" s="375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>
        <v>9.6999999999999993</v>
      </c>
      <c r="C943">
        <v>73</v>
      </c>
      <c r="D943">
        <v>5.0999999999999996</v>
      </c>
      <c r="E943">
        <v>9.1999999999999993</v>
      </c>
      <c r="F943">
        <v>5.8</v>
      </c>
      <c r="G943">
        <v>7.9</v>
      </c>
      <c r="H943">
        <v>1026.4000000000001</v>
      </c>
      <c r="I943">
        <v>6560</v>
      </c>
      <c r="J943">
        <v>0</v>
      </c>
      <c r="K943">
        <v>0</v>
      </c>
      <c r="L943">
        <v>0</v>
      </c>
      <c r="M943">
        <v>0</v>
      </c>
      <c r="N943">
        <v>0.1</v>
      </c>
      <c r="O943">
        <v>162.69999999999999</v>
      </c>
      <c r="P943">
        <v>19.100000000000001</v>
      </c>
      <c r="Q943" t="s">
        <v>251</v>
      </c>
      <c r="R943" s="54">
        <v>0.64861111111111103</v>
      </c>
      <c r="T943" s="93">
        <f t="shared" si="43"/>
        <v>19.100000000000001</v>
      </c>
      <c r="U943" s="96">
        <f t="shared" si="46"/>
        <v>6.4000000000000021</v>
      </c>
      <c r="V943" s="92" t="str">
        <f t="shared" si="45"/>
        <v/>
      </c>
      <c r="W943" s="96">
        <f t="shared" si="44"/>
        <v>1</v>
      </c>
      <c r="X943" s="93"/>
      <c r="Z943" s="5"/>
      <c r="AA943"/>
      <c r="AC943" s="375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>
        <v>9.8000000000000007</v>
      </c>
      <c r="C944">
        <v>73</v>
      </c>
      <c r="D944">
        <v>5.2</v>
      </c>
      <c r="E944">
        <v>9.8000000000000007</v>
      </c>
      <c r="F944">
        <v>2.2000000000000002</v>
      </c>
      <c r="G944">
        <v>7.9</v>
      </c>
      <c r="H944">
        <v>1026.4000000000001</v>
      </c>
      <c r="I944">
        <v>6610</v>
      </c>
      <c r="J944">
        <v>0</v>
      </c>
      <c r="K944">
        <v>0</v>
      </c>
      <c r="L944">
        <v>0</v>
      </c>
      <c r="M944">
        <v>0</v>
      </c>
      <c r="N944">
        <v>0.1</v>
      </c>
      <c r="O944">
        <v>162.69999999999999</v>
      </c>
      <c r="P944">
        <v>18.5</v>
      </c>
      <c r="Q944" t="s">
        <v>251</v>
      </c>
      <c r="R944" s="54">
        <v>0.64930555555555602</v>
      </c>
      <c r="T944" s="93">
        <f t="shared" si="43"/>
        <v>18.5</v>
      </c>
      <c r="U944" s="96">
        <f t="shared" si="46"/>
        <v>5.6999999999999993</v>
      </c>
      <c r="V944" s="92" t="str">
        <f t="shared" si="45"/>
        <v/>
      </c>
      <c r="W944" s="96">
        <f t="shared" si="44"/>
        <v>1</v>
      </c>
      <c r="X944" s="93"/>
      <c r="Z944" s="5"/>
      <c r="AA944"/>
      <c r="AC944" s="375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>
        <v>9.8000000000000007</v>
      </c>
      <c r="C945">
        <v>73</v>
      </c>
      <c r="D945">
        <v>5.2</v>
      </c>
      <c r="E945">
        <v>9.8000000000000007</v>
      </c>
      <c r="F945">
        <v>4</v>
      </c>
      <c r="G945">
        <v>4</v>
      </c>
      <c r="H945">
        <v>1026.3</v>
      </c>
      <c r="I945">
        <v>6610</v>
      </c>
      <c r="J945">
        <v>0</v>
      </c>
      <c r="K945">
        <v>0</v>
      </c>
      <c r="L945">
        <v>0</v>
      </c>
      <c r="M945">
        <v>0</v>
      </c>
      <c r="N945">
        <v>0.1</v>
      </c>
      <c r="O945">
        <v>162.69999999999999</v>
      </c>
      <c r="P945">
        <v>18</v>
      </c>
      <c r="Q945" t="s">
        <v>251</v>
      </c>
      <c r="R945" s="54">
        <v>0.65</v>
      </c>
      <c r="T945" s="93">
        <f t="shared" si="43"/>
        <v>18</v>
      </c>
      <c r="U945" s="96">
        <f t="shared" si="46"/>
        <v>5.1999999999999993</v>
      </c>
      <c r="V945" s="92" t="str">
        <f t="shared" si="45"/>
        <v/>
      </c>
      <c r="W945" s="96">
        <f t="shared" si="44"/>
        <v>1</v>
      </c>
      <c r="X945" s="93"/>
      <c r="Z945" s="5"/>
      <c r="AA945"/>
      <c r="AC945" s="375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>
        <v>9.6999999999999993</v>
      </c>
      <c r="C946">
        <v>73</v>
      </c>
      <c r="D946">
        <v>5.0999999999999996</v>
      </c>
      <c r="E946">
        <v>9.6999999999999993</v>
      </c>
      <c r="F946">
        <v>0</v>
      </c>
      <c r="G946">
        <v>2.2000000000000002</v>
      </c>
      <c r="H946">
        <v>1026.3</v>
      </c>
      <c r="I946">
        <v>6740</v>
      </c>
      <c r="J946">
        <v>0</v>
      </c>
      <c r="K946">
        <v>0</v>
      </c>
      <c r="L946">
        <v>0</v>
      </c>
      <c r="M946">
        <v>0</v>
      </c>
      <c r="N946">
        <v>0.1</v>
      </c>
      <c r="O946">
        <v>162.69999999999999</v>
      </c>
      <c r="P946">
        <v>17.399999999999999</v>
      </c>
      <c r="Q946" t="s">
        <v>251</v>
      </c>
      <c r="R946" s="54">
        <v>0.65069444444444402</v>
      </c>
      <c r="T946" s="93">
        <f t="shared" ref="T946:T1009" si="47">MAX($P946,$Q946)</f>
        <v>17.399999999999999</v>
      </c>
      <c r="U946" s="96">
        <f t="shared" si="46"/>
        <v>4.6999999999999993</v>
      </c>
      <c r="V946" s="92" t="str">
        <f t="shared" si="45"/>
        <v/>
      </c>
      <c r="W946" s="96">
        <f t="shared" ref="W946:W1009" si="48">IF($T946&gt;$B946+1,1,"")</f>
        <v>1</v>
      </c>
      <c r="X946" s="93"/>
      <c r="Z946" s="5"/>
      <c r="AA946"/>
      <c r="AC946" s="375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>
        <v>9.8000000000000007</v>
      </c>
      <c r="C947">
        <v>73</v>
      </c>
      <c r="D947">
        <v>5.2</v>
      </c>
      <c r="E947">
        <v>9.8000000000000007</v>
      </c>
      <c r="F947">
        <v>4</v>
      </c>
      <c r="G947">
        <v>4</v>
      </c>
      <c r="H947">
        <v>1026.5</v>
      </c>
      <c r="I947">
        <v>6670</v>
      </c>
      <c r="J947">
        <v>0</v>
      </c>
      <c r="K947">
        <v>0</v>
      </c>
      <c r="L947">
        <v>0</v>
      </c>
      <c r="M947">
        <v>0</v>
      </c>
      <c r="N947">
        <v>0.1</v>
      </c>
      <c r="O947">
        <v>162.69999999999999</v>
      </c>
      <c r="P947">
        <v>17</v>
      </c>
      <c r="Q947" t="s">
        <v>251</v>
      </c>
      <c r="R947" s="54">
        <v>0.65138888888888902</v>
      </c>
      <c r="T947" s="93">
        <f t="shared" si="47"/>
        <v>17</v>
      </c>
      <c r="U947" s="96">
        <f t="shared" si="46"/>
        <v>4.1999999999999993</v>
      </c>
      <c r="V947" s="92" t="str">
        <f t="shared" si="45"/>
        <v/>
      </c>
      <c r="W947" s="96">
        <f t="shared" si="48"/>
        <v>1</v>
      </c>
      <c r="X947" s="93"/>
      <c r="Z947" s="5"/>
      <c r="AA947"/>
      <c r="AC947" s="375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>
        <v>9.6999999999999993</v>
      </c>
      <c r="C948">
        <v>73</v>
      </c>
      <c r="D948">
        <v>5.0999999999999996</v>
      </c>
      <c r="E948">
        <v>9.4</v>
      </c>
      <c r="F948">
        <v>5</v>
      </c>
      <c r="G948">
        <v>7.9</v>
      </c>
      <c r="H948">
        <v>1026.5999999999999</v>
      </c>
      <c r="I948">
        <v>6780</v>
      </c>
      <c r="J948">
        <v>0</v>
      </c>
      <c r="K948">
        <v>0</v>
      </c>
      <c r="L948">
        <v>0</v>
      </c>
      <c r="M948">
        <v>0</v>
      </c>
      <c r="N948">
        <v>0.1</v>
      </c>
      <c r="O948">
        <v>162.69999999999999</v>
      </c>
      <c r="P948">
        <v>16.5</v>
      </c>
      <c r="Q948" t="s">
        <v>251</v>
      </c>
      <c r="R948" s="54">
        <v>0.65208333333333302</v>
      </c>
      <c r="T948" s="93">
        <f t="shared" si="47"/>
        <v>16.5</v>
      </c>
      <c r="U948" s="96">
        <f t="shared" si="46"/>
        <v>3.8000000000000007</v>
      </c>
      <c r="V948" s="92" t="str">
        <f t="shared" si="45"/>
        <v/>
      </c>
      <c r="W948" s="96">
        <f t="shared" si="48"/>
        <v>1</v>
      </c>
      <c r="X948" s="93"/>
      <c r="Z948" s="5"/>
      <c r="AA948"/>
      <c r="AC948" s="375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>
        <v>9.6999999999999993</v>
      </c>
      <c r="C949">
        <v>73</v>
      </c>
      <c r="D949">
        <v>5.0999999999999996</v>
      </c>
      <c r="E949">
        <v>9.6999999999999993</v>
      </c>
      <c r="F949">
        <v>2.5</v>
      </c>
      <c r="G949">
        <v>2.9</v>
      </c>
      <c r="H949">
        <v>1026.4000000000001</v>
      </c>
      <c r="I949">
        <v>6850</v>
      </c>
      <c r="J949">
        <v>0</v>
      </c>
      <c r="K949">
        <v>0</v>
      </c>
      <c r="L949">
        <v>0</v>
      </c>
      <c r="M949">
        <v>0</v>
      </c>
      <c r="N949">
        <v>0.1</v>
      </c>
      <c r="O949">
        <v>162.69999999999999</v>
      </c>
      <c r="P949">
        <v>16.100000000000001</v>
      </c>
      <c r="Q949" t="s">
        <v>251</v>
      </c>
      <c r="R949" s="54">
        <v>0.65277777777777801</v>
      </c>
      <c r="T949" s="93">
        <f t="shared" si="47"/>
        <v>16.100000000000001</v>
      </c>
      <c r="U949" s="96">
        <f t="shared" si="46"/>
        <v>3.4000000000000021</v>
      </c>
      <c r="V949" s="92" t="str">
        <f t="shared" si="45"/>
        <v/>
      </c>
      <c r="W949" s="96">
        <f t="shared" si="48"/>
        <v>1</v>
      </c>
      <c r="X949" s="93"/>
      <c r="Z949" s="5"/>
      <c r="AA949"/>
      <c r="AC949" s="375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>
        <v>9.6</v>
      </c>
      <c r="C950">
        <v>73</v>
      </c>
      <c r="D950">
        <v>5</v>
      </c>
      <c r="E950">
        <v>9.6</v>
      </c>
      <c r="F950">
        <v>2.2000000000000002</v>
      </c>
      <c r="G950">
        <v>3.2</v>
      </c>
      <c r="H950">
        <v>1026.5</v>
      </c>
      <c r="I950">
        <v>6790</v>
      </c>
      <c r="J950">
        <v>0</v>
      </c>
      <c r="K950">
        <v>0</v>
      </c>
      <c r="L950">
        <v>0</v>
      </c>
      <c r="M950">
        <v>0</v>
      </c>
      <c r="N950">
        <v>0.1</v>
      </c>
      <c r="O950">
        <v>162.69999999999999</v>
      </c>
      <c r="P950">
        <v>15.7</v>
      </c>
      <c r="Q950" t="s">
        <v>251</v>
      </c>
      <c r="R950" s="54">
        <v>0.65347222222222201</v>
      </c>
      <c r="T950" s="93">
        <f t="shared" si="47"/>
        <v>15.7</v>
      </c>
      <c r="U950" s="96">
        <f t="shared" si="46"/>
        <v>3.0999999999999996</v>
      </c>
      <c r="V950" s="92" t="str">
        <f t="shared" si="45"/>
        <v/>
      </c>
      <c r="W950" s="96">
        <f t="shared" si="48"/>
        <v>1</v>
      </c>
      <c r="X950" s="93"/>
      <c r="Z950" s="5"/>
      <c r="AA950"/>
      <c r="AC950" s="375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>
        <v>9.6999999999999993</v>
      </c>
      <c r="C951">
        <v>74</v>
      </c>
      <c r="D951">
        <v>5.3</v>
      </c>
      <c r="E951">
        <v>9.6999999999999993</v>
      </c>
      <c r="F951">
        <v>3.2</v>
      </c>
      <c r="G951">
        <v>3.2</v>
      </c>
      <c r="H951">
        <v>1026.5</v>
      </c>
      <c r="I951">
        <v>6820</v>
      </c>
      <c r="J951">
        <v>0</v>
      </c>
      <c r="K951">
        <v>0</v>
      </c>
      <c r="L951">
        <v>0</v>
      </c>
      <c r="M951">
        <v>0</v>
      </c>
      <c r="N951">
        <v>0.1</v>
      </c>
      <c r="O951">
        <v>162.69999999999999</v>
      </c>
      <c r="P951">
        <v>15.4</v>
      </c>
      <c r="Q951" t="s">
        <v>251</v>
      </c>
      <c r="R951" s="54">
        <v>0.65416666666666701</v>
      </c>
      <c r="T951" s="93">
        <f t="shared" si="47"/>
        <v>15.4</v>
      </c>
      <c r="U951" s="96">
        <f t="shared" si="46"/>
        <v>2.7000000000000011</v>
      </c>
      <c r="V951" s="92" t="str">
        <f t="shared" si="45"/>
        <v/>
      </c>
      <c r="W951" s="96">
        <f t="shared" si="48"/>
        <v>1</v>
      </c>
      <c r="X951" s="93"/>
      <c r="Z951" s="5"/>
      <c r="AA951"/>
      <c r="AC951" s="375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>
        <v>9.6</v>
      </c>
      <c r="C952">
        <v>74</v>
      </c>
      <c r="D952">
        <v>5.2</v>
      </c>
      <c r="E952">
        <v>9.6</v>
      </c>
      <c r="F952">
        <v>4.7</v>
      </c>
      <c r="G952">
        <v>4.7</v>
      </c>
      <c r="H952">
        <v>1026.5</v>
      </c>
      <c r="I952">
        <v>7100</v>
      </c>
      <c r="J952">
        <v>0</v>
      </c>
      <c r="K952">
        <v>0</v>
      </c>
      <c r="L952">
        <v>0</v>
      </c>
      <c r="M952">
        <v>0</v>
      </c>
      <c r="N952">
        <v>0.1</v>
      </c>
      <c r="O952">
        <v>162.69999999999999</v>
      </c>
      <c r="P952">
        <v>15.1</v>
      </c>
      <c r="Q952" t="s">
        <v>251</v>
      </c>
      <c r="R952" s="54">
        <v>0.65486111111111101</v>
      </c>
      <c r="T952" s="93">
        <f t="shared" si="47"/>
        <v>15.1</v>
      </c>
      <c r="U952" s="96">
        <f t="shared" si="46"/>
        <v>2.5</v>
      </c>
      <c r="V952" s="92" t="str">
        <f t="shared" si="45"/>
        <v/>
      </c>
      <c r="W952" s="96">
        <f t="shared" si="48"/>
        <v>1</v>
      </c>
      <c r="X952" s="93"/>
      <c r="Z952" s="5"/>
      <c r="AA952"/>
      <c r="AC952" s="375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>
        <v>9.6</v>
      </c>
      <c r="C953">
        <v>74</v>
      </c>
      <c r="D953">
        <v>5.2</v>
      </c>
      <c r="E953">
        <v>9.6</v>
      </c>
      <c r="F953">
        <v>2.5</v>
      </c>
      <c r="G953">
        <v>4.3</v>
      </c>
      <c r="H953">
        <v>1026.4000000000001</v>
      </c>
      <c r="I953">
        <v>7220</v>
      </c>
      <c r="J953">
        <v>0</v>
      </c>
      <c r="K953">
        <v>0</v>
      </c>
      <c r="L953">
        <v>0</v>
      </c>
      <c r="M953">
        <v>0</v>
      </c>
      <c r="N953">
        <v>0.1</v>
      </c>
      <c r="O953">
        <v>162.69999999999999</v>
      </c>
      <c r="P953">
        <v>14.8</v>
      </c>
      <c r="Q953" t="s">
        <v>251</v>
      </c>
      <c r="R953" s="54">
        <v>0.655555555555556</v>
      </c>
      <c r="T953" s="93">
        <f t="shared" si="47"/>
        <v>14.8</v>
      </c>
      <c r="U953" s="96">
        <f t="shared" si="46"/>
        <v>2.2000000000000011</v>
      </c>
      <c r="V953" s="92" t="str">
        <f t="shared" si="45"/>
        <v/>
      </c>
      <c r="W953" s="96">
        <f t="shared" si="48"/>
        <v>1</v>
      </c>
      <c r="X953" s="93"/>
      <c r="Z953" s="5"/>
      <c r="AA953"/>
      <c r="AC953" s="375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>
        <v>9.6</v>
      </c>
      <c r="C954">
        <v>74</v>
      </c>
      <c r="D954">
        <v>5.2</v>
      </c>
      <c r="E954">
        <v>9.6</v>
      </c>
      <c r="F954">
        <v>4</v>
      </c>
      <c r="G954">
        <v>6.1</v>
      </c>
      <c r="H954">
        <v>1026.5</v>
      </c>
      <c r="I954">
        <v>7390</v>
      </c>
      <c r="J954">
        <v>0</v>
      </c>
      <c r="K954">
        <v>0</v>
      </c>
      <c r="L954">
        <v>0</v>
      </c>
      <c r="M954">
        <v>0</v>
      </c>
      <c r="N954">
        <v>0.1</v>
      </c>
      <c r="O954">
        <v>162.69999999999999</v>
      </c>
      <c r="P954">
        <v>14.5</v>
      </c>
      <c r="Q954" t="s">
        <v>251</v>
      </c>
      <c r="R954" s="54">
        <v>0.65625</v>
      </c>
      <c r="T954" s="93">
        <f t="shared" si="47"/>
        <v>14.5</v>
      </c>
      <c r="U954" s="96">
        <f t="shared" si="46"/>
        <v>1.9000000000000004</v>
      </c>
      <c r="V954" s="92" t="str">
        <f t="shared" si="45"/>
        <v/>
      </c>
      <c r="W954" s="96">
        <f t="shared" si="48"/>
        <v>1</v>
      </c>
      <c r="X954" s="93"/>
      <c r="Z954" s="5"/>
      <c r="AA954"/>
      <c r="AC954" s="375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>
        <v>9.6999999999999993</v>
      </c>
      <c r="C955">
        <v>74</v>
      </c>
      <c r="D955">
        <v>5.3</v>
      </c>
      <c r="E955">
        <v>9.6999999999999993</v>
      </c>
      <c r="F955">
        <v>4</v>
      </c>
      <c r="G955">
        <v>4</v>
      </c>
      <c r="H955">
        <v>1026.4000000000001</v>
      </c>
      <c r="I955">
        <v>8180</v>
      </c>
      <c r="J955">
        <v>0</v>
      </c>
      <c r="K955">
        <v>0</v>
      </c>
      <c r="L955">
        <v>0</v>
      </c>
      <c r="M955">
        <v>0</v>
      </c>
      <c r="N955">
        <v>0.1</v>
      </c>
      <c r="O955">
        <v>162.69999999999999</v>
      </c>
      <c r="P955">
        <v>14.3</v>
      </c>
      <c r="Q955" t="s">
        <v>251</v>
      </c>
      <c r="R955" s="54">
        <v>0.656944444444444</v>
      </c>
      <c r="T955" s="93">
        <f t="shared" si="47"/>
        <v>14.3</v>
      </c>
      <c r="U955" s="96">
        <f t="shared" si="46"/>
        <v>1.6000000000000014</v>
      </c>
      <c r="V955" s="92" t="str">
        <f t="shared" si="45"/>
        <v/>
      </c>
      <c r="W955" s="96">
        <f t="shared" si="48"/>
        <v>1</v>
      </c>
      <c r="X955" s="93"/>
      <c r="Z955" s="5"/>
      <c r="AA955"/>
      <c r="AC955" s="375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>
        <v>9.6999999999999993</v>
      </c>
      <c r="C956">
        <v>74</v>
      </c>
      <c r="D956">
        <v>5.3</v>
      </c>
      <c r="E956">
        <v>9.6999999999999993</v>
      </c>
      <c r="F956">
        <v>3.2</v>
      </c>
      <c r="G956">
        <v>4</v>
      </c>
      <c r="H956">
        <v>1026.3</v>
      </c>
      <c r="I956">
        <v>7980</v>
      </c>
      <c r="J956">
        <v>0</v>
      </c>
      <c r="K956">
        <v>0</v>
      </c>
      <c r="L956">
        <v>0</v>
      </c>
      <c r="M956">
        <v>0</v>
      </c>
      <c r="N956">
        <v>0.1</v>
      </c>
      <c r="O956">
        <v>162.69999999999999</v>
      </c>
      <c r="P956">
        <v>14</v>
      </c>
      <c r="Q956" t="s">
        <v>251</v>
      </c>
      <c r="R956" s="54">
        <v>0.65763888888888899</v>
      </c>
      <c r="T956" s="93">
        <f t="shared" si="47"/>
        <v>14</v>
      </c>
      <c r="U956" s="96">
        <f t="shared" si="46"/>
        <v>1.3000000000000007</v>
      </c>
      <c r="V956" s="92" t="str">
        <f t="shared" si="45"/>
        <v/>
      </c>
      <c r="W956" s="96">
        <f t="shared" si="48"/>
        <v>1</v>
      </c>
      <c r="X956" s="93"/>
      <c r="Z956" s="5"/>
      <c r="AA956"/>
      <c r="AC956" s="375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>
        <v>9.6999999999999993</v>
      </c>
      <c r="C957">
        <v>74</v>
      </c>
      <c r="D957">
        <v>5.3</v>
      </c>
      <c r="E957">
        <v>9.3000000000000007</v>
      </c>
      <c r="F957">
        <v>5.4</v>
      </c>
      <c r="G957">
        <v>5.4</v>
      </c>
      <c r="H957">
        <v>1026.4000000000001</v>
      </c>
      <c r="I957">
        <v>7020</v>
      </c>
      <c r="J957">
        <v>0</v>
      </c>
      <c r="K957">
        <v>0</v>
      </c>
      <c r="L957">
        <v>0</v>
      </c>
      <c r="M957">
        <v>0</v>
      </c>
      <c r="N957">
        <v>0.1</v>
      </c>
      <c r="O957">
        <v>162.69999999999999</v>
      </c>
      <c r="P957">
        <v>13.8</v>
      </c>
      <c r="Q957" t="s">
        <v>251</v>
      </c>
      <c r="R957" s="54">
        <v>0.65833333333333299</v>
      </c>
      <c r="T957" s="93">
        <f t="shared" si="47"/>
        <v>13.8</v>
      </c>
      <c r="U957" s="96">
        <f t="shared" si="46"/>
        <v>1.1000000000000014</v>
      </c>
      <c r="V957" s="92" t="str">
        <f t="shared" si="45"/>
        <v/>
      </c>
      <c r="W957" s="96">
        <f t="shared" si="48"/>
        <v>1</v>
      </c>
      <c r="X957" s="93"/>
      <c r="Z957" s="5"/>
      <c r="AA957"/>
      <c r="AC957" s="375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>
        <v>9.6999999999999993</v>
      </c>
      <c r="C958">
        <v>74</v>
      </c>
      <c r="D958">
        <v>5.3</v>
      </c>
      <c r="E958">
        <v>9.6999999999999993</v>
      </c>
      <c r="F958">
        <v>3.2</v>
      </c>
      <c r="G958">
        <v>5.4</v>
      </c>
      <c r="H958">
        <v>1026.3</v>
      </c>
      <c r="I958">
        <v>6900</v>
      </c>
      <c r="J958">
        <v>0</v>
      </c>
      <c r="K958">
        <v>0</v>
      </c>
      <c r="L958">
        <v>0</v>
      </c>
      <c r="M958">
        <v>0</v>
      </c>
      <c r="N958">
        <v>0.1</v>
      </c>
      <c r="O958">
        <v>162.69999999999999</v>
      </c>
      <c r="P958">
        <v>13.6</v>
      </c>
      <c r="Q958" t="s">
        <v>251</v>
      </c>
      <c r="R958" s="54">
        <v>0.65902777777777799</v>
      </c>
      <c r="T958" s="93">
        <f t="shared" si="47"/>
        <v>13.6</v>
      </c>
      <c r="U958" s="96">
        <f t="shared" si="46"/>
        <v>0.90000000000000036</v>
      </c>
      <c r="V958" s="92" t="str">
        <f t="shared" si="45"/>
        <v/>
      </c>
      <c r="W958" s="96">
        <f t="shared" si="48"/>
        <v>1</v>
      </c>
      <c r="X958" s="93"/>
      <c r="Z958" s="5"/>
      <c r="AA958"/>
      <c r="AC958" s="375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>
        <v>9.6999999999999993</v>
      </c>
      <c r="C959">
        <v>74</v>
      </c>
      <c r="D959">
        <v>5.3</v>
      </c>
      <c r="E959">
        <v>9.6999999999999993</v>
      </c>
      <c r="F959">
        <v>3.2</v>
      </c>
      <c r="G959">
        <v>4</v>
      </c>
      <c r="H959">
        <v>1026.5</v>
      </c>
      <c r="I959">
        <v>7540</v>
      </c>
      <c r="J959">
        <v>0</v>
      </c>
      <c r="K959">
        <v>0</v>
      </c>
      <c r="L959">
        <v>0</v>
      </c>
      <c r="M959">
        <v>0</v>
      </c>
      <c r="N959">
        <v>0.1</v>
      </c>
      <c r="O959">
        <v>162.69999999999999</v>
      </c>
      <c r="P959">
        <v>13.5</v>
      </c>
      <c r="Q959" t="s">
        <v>251</v>
      </c>
      <c r="R959" s="54">
        <v>0.65972222222222199</v>
      </c>
      <c r="T959" s="93">
        <f t="shared" si="47"/>
        <v>13.5</v>
      </c>
      <c r="U959" s="96">
        <f t="shared" si="46"/>
        <v>0.80000000000000071</v>
      </c>
      <c r="V959" s="92" t="str">
        <f t="shared" si="45"/>
        <v/>
      </c>
      <c r="W959" s="96">
        <f t="shared" si="48"/>
        <v>1</v>
      </c>
      <c r="X959" s="93"/>
      <c r="Z959" s="5"/>
      <c r="AA959"/>
      <c r="AC959" s="375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>
        <v>9.6999999999999993</v>
      </c>
      <c r="C960">
        <v>75</v>
      </c>
      <c r="D960">
        <v>5.5</v>
      </c>
      <c r="E960">
        <v>9.6999999999999993</v>
      </c>
      <c r="F960">
        <v>3.6</v>
      </c>
      <c r="G960">
        <v>4.3</v>
      </c>
      <c r="H960">
        <v>1026.5</v>
      </c>
      <c r="I960">
        <v>7690</v>
      </c>
      <c r="J960">
        <v>0</v>
      </c>
      <c r="K960">
        <v>0</v>
      </c>
      <c r="L960">
        <v>0</v>
      </c>
      <c r="M960">
        <v>0</v>
      </c>
      <c r="N960">
        <v>0.1</v>
      </c>
      <c r="O960">
        <v>162.69999999999999</v>
      </c>
      <c r="P960">
        <v>13.3</v>
      </c>
      <c r="Q960" t="s">
        <v>251</v>
      </c>
      <c r="R960" s="54">
        <v>0.66041666666666698</v>
      </c>
      <c r="T960" s="93">
        <f t="shared" si="47"/>
        <v>13.3</v>
      </c>
      <c r="U960" s="96">
        <f t="shared" si="46"/>
        <v>0.60000000000000142</v>
      </c>
      <c r="V960" s="92" t="str">
        <f t="shared" si="45"/>
        <v/>
      </c>
      <c r="W960" s="96">
        <f t="shared" si="48"/>
        <v>1</v>
      </c>
      <c r="X960" s="93"/>
      <c r="Z960" s="5"/>
      <c r="AA960"/>
      <c r="AC960" s="375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>
        <v>9.8000000000000007</v>
      </c>
      <c r="C961">
        <v>74</v>
      </c>
      <c r="D961">
        <v>5.4</v>
      </c>
      <c r="E961">
        <v>9.8000000000000007</v>
      </c>
      <c r="F961">
        <v>4.3</v>
      </c>
      <c r="G961">
        <v>4.3</v>
      </c>
      <c r="H961">
        <v>1026.5</v>
      </c>
      <c r="I961">
        <v>7120</v>
      </c>
      <c r="J961">
        <v>0</v>
      </c>
      <c r="K961">
        <v>0</v>
      </c>
      <c r="L961">
        <v>0</v>
      </c>
      <c r="M961">
        <v>0</v>
      </c>
      <c r="N961">
        <v>0.1</v>
      </c>
      <c r="O961">
        <v>162.69999999999999</v>
      </c>
      <c r="P961">
        <v>13.1</v>
      </c>
      <c r="Q961" t="s">
        <v>251</v>
      </c>
      <c r="R961" s="54">
        <v>0.66111111111111098</v>
      </c>
      <c r="T961" s="93">
        <f t="shared" si="47"/>
        <v>13.1</v>
      </c>
      <c r="U961" s="96">
        <f t="shared" si="46"/>
        <v>0.29999999999999893</v>
      </c>
      <c r="V961" s="92" t="str">
        <f t="shared" si="45"/>
        <v/>
      </c>
      <c r="W961" s="96">
        <f t="shared" si="48"/>
        <v>1</v>
      </c>
      <c r="X961" s="93"/>
      <c r="Z961" s="5"/>
      <c r="AA961"/>
      <c r="AC961" s="375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>
        <v>9.6999999999999993</v>
      </c>
      <c r="C962">
        <v>74</v>
      </c>
      <c r="D962">
        <v>5.3</v>
      </c>
      <c r="E962">
        <v>9.1</v>
      </c>
      <c r="F962">
        <v>6.1</v>
      </c>
      <c r="G962">
        <v>6.1</v>
      </c>
      <c r="H962">
        <v>1026.5</v>
      </c>
      <c r="I962">
        <v>6960</v>
      </c>
      <c r="J962">
        <v>0</v>
      </c>
      <c r="K962">
        <v>0</v>
      </c>
      <c r="L962">
        <v>0</v>
      </c>
      <c r="M962">
        <v>0</v>
      </c>
      <c r="N962">
        <v>0.1</v>
      </c>
      <c r="O962">
        <v>162.69999999999999</v>
      </c>
      <c r="P962">
        <v>13</v>
      </c>
      <c r="Q962" t="s">
        <v>251</v>
      </c>
      <c r="R962" s="54">
        <v>0.66180555555555598</v>
      </c>
      <c r="T962" s="93">
        <f t="shared" si="47"/>
        <v>13</v>
      </c>
      <c r="U962" s="96">
        <f t="shared" si="46"/>
        <v>0.30000000000000071</v>
      </c>
      <c r="V962" s="92" t="str">
        <f t="shared" si="45"/>
        <v/>
      </c>
      <c r="W962" s="96">
        <f t="shared" si="48"/>
        <v>1</v>
      </c>
      <c r="X962" s="93"/>
      <c r="Z962" s="5"/>
      <c r="AA962"/>
      <c r="AC962" s="375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>
        <v>9.6999999999999993</v>
      </c>
      <c r="C963">
        <v>75</v>
      </c>
      <c r="D963">
        <v>5.5</v>
      </c>
      <c r="E963">
        <v>9.6999999999999993</v>
      </c>
      <c r="F963">
        <v>4.3</v>
      </c>
      <c r="G963">
        <v>6.1</v>
      </c>
      <c r="H963">
        <v>1026.5</v>
      </c>
      <c r="I963">
        <v>6770</v>
      </c>
      <c r="J963">
        <v>0</v>
      </c>
      <c r="K963">
        <v>0</v>
      </c>
      <c r="L963">
        <v>0</v>
      </c>
      <c r="M963">
        <v>0</v>
      </c>
      <c r="N963">
        <v>0.1</v>
      </c>
      <c r="O963">
        <v>162.69999999999999</v>
      </c>
      <c r="P963">
        <v>12.9</v>
      </c>
      <c r="Q963" t="s">
        <v>251</v>
      </c>
      <c r="R963" s="54">
        <v>0.66249999999999998</v>
      </c>
      <c r="T963" s="93">
        <f t="shared" si="47"/>
        <v>12.9</v>
      </c>
      <c r="U963" s="96">
        <f t="shared" si="46"/>
        <v>0.20000000000000107</v>
      </c>
      <c r="V963" s="92" t="str">
        <f t="shared" si="45"/>
        <v/>
      </c>
      <c r="W963" s="96">
        <f t="shared" si="48"/>
        <v>1</v>
      </c>
      <c r="X963" s="93"/>
      <c r="Z963" s="5"/>
      <c r="AA963"/>
      <c r="AC963" s="375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>
        <v>9.6999999999999993</v>
      </c>
      <c r="C964">
        <v>75</v>
      </c>
      <c r="D964">
        <v>5.5</v>
      </c>
      <c r="E964">
        <v>9.6999999999999993</v>
      </c>
      <c r="F964">
        <v>4</v>
      </c>
      <c r="G964">
        <v>4.7</v>
      </c>
      <c r="H964">
        <v>1026.5</v>
      </c>
      <c r="I964">
        <v>6560</v>
      </c>
      <c r="J964">
        <v>0</v>
      </c>
      <c r="K964">
        <v>0</v>
      </c>
      <c r="L964">
        <v>0</v>
      </c>
      <c r="M964">
        <v>0</v>
      </c>
      <c r="N964">
        <v>0.1</v>
      </c>
      <c r="O964">
        <v>162.69999999999999</v>
      </c>
      <c r="P964">
        <v>12.7</v>
      </c>
      <c r="Q964" t="s">
        <v>251</v>
      </c>
      <c r="R964" s="54">
        <v>0.66319444444444398</v>
      </c>
      <c r="T964" s="93">
        <f t="shared" si="47"/>
        <v>12.7</v>
      </c>
      <c r="U964" s="96">
        <f t="shared" si="46"/>
        <v>0</v>
      </c>
      <c r="V964" s="92" t="str">
        <f t="shared" si="45"/>
        <v/>
      </c>
      <c r="W964" s="96">
        <f t="shared" si="48"/>
        <v>1</v>
      </c>
      <c r="X964" s="93"/>
      <c r="Z964" s="5"/>
      <c r="AA964"/>
      <c r="AC964" s="375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>
        <v>9.6999999999999993</v>
      </c>
      <c r="C965">
        <v>75</v>
      </c>
      <c r="D965">
        <v>5.5</v>
      </c>
      <c r="E965">
        <v>9.6999999999999993</v>
      </c>
      <c r="F965">
        <v>2.5</v>
      </c>
      <c r="G965">
        <v>3.2</v>
      </c>
      <c r="H965">
        <v>1026.5</v>
      </c>
      <c r="I965">
        <v>6560</v>
      </c>
      <c r="J965">
        <v>0</v>
      </c>
      <c r="K965">
        <v>0</v>
      </c>
      <c r="L965">
        <v>0</v>
      </c>
      <c r="M965">
        <v>0</v>
      </c>
      <c r="N965">
        <v>0.1</v>
      </c>
      <c r="O965">
        <v>162.69999999999999</v>
      </c>
      <c r="P965">
        <v>12.6</v>
      </c>
      <c r="Q965" t="s">
        <v>251</v>
      </c>
      <c r="R965" s="54">
        <v>0.66388888888888897</v>
      </c>
      <c r="T965" s="93">
        <f t="shared" si="47"/>
        <v>12.6</v>
      </c>
      <c r="U965" s="96">
        <f t="shared" si="46"/>
        <v>-9.9999999999999645E-2</v>
      </c>
      <c r="V965" s="92" t="str">
        <f t="shared" si="45"/>
        <v/>
      </c>
      <c r="W965" s="96">
        <f t="shared" si="48"/>
        <v>1</v>
      </c>
      <c r="X965" s="93"/>
      <c r="Z965" s="5"/>
      <c r="AA965"/>
      <c r="AC965" s="375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>
        <v>9.6999999999999993</v>
      </c>
      <c r="C966">
        <v>75</v>
      </c>
      <c r="D966">
        <v>5.5</v>
      </c>
      <c r="E966">
        <v>9.6999999999999993</v>
      </c>
      <c r="F966">
        <v>1.8</v>
      </c>
      <c r="G966">
        <v>2.5</v>
      </c>
      <c r="H966">
        <v>1026.4000000000001</v>
      </c>
      <c r="I966">
        <v>6610</v>
      </c>
      <c r="J966">
        <v>0</v>
      </c>
      <c r="K966">
        <v>0</v>
      </c>
      <c r="L966">
        <v>0</v>
      </c>
      <c r="M966">
        <v>0</v>
      </c>
      <c r="N966">
        <v>0.1</v>
      </c>
      <c r="O966">
        <v>162.69999999999999</v>
      </c>
      <c r="P966">
        <v>12.5</v>
      </c>
      <c r="Q966" t="s">
        <v>251</v>
      </c>
      <c r="R966" s="54">
        <v>0.66458333333333297</v>
      </c>
      <c r="T966" s="93">
        <f t="shared" si="47"/>
        <v>12.5</v>
      </c>
      <c r="U966" s="96">
        <f t="shared" si="46"/>
        <v>-0.19999999999999929</v>
      </c>
      <c r="V966" s="92" t="str">
        <f t="shared" si="45"/>
        <v/>
      </c>
      <c r="W966" s="96">
        <f t="shared" si="48"/>
        <v>1</v>
      </c>
      <c r="X966" s="93"/>
      <c r="Z966" s="5"/>
      <c r="AA966"/>
      <c r="AC966" s="375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>
        <v>9.6999999999999993</v>
      </c>
      <c r="C967">
        <v>75</v>
      </c>
      <c r="D967">
        <v>5.5</v>
      </c>
      <c r="E967">
        <v>9.6999999999999993</v>
      </c>
      <c r="F967">
        <v>2.2000000000000002</v>
      </c>
      <c r="G967">
        <v>2.9</v>
      </c>
      <c r="H967">
        <v>1026.7</v>
      </c>
      <c r="I967">
        <v>6630</v>
      </c>
      <c r="J967">
        <v>0</v>
      </c>
      <c r="K967">
        <v>0</v>
      </c>
      <c r="L967">
        <v>0</v>
      </c>
      <c r="M967">
        <v>0</v>
      </c>
      <c r="N967">
        <v>0.1</v>
      </c>
      <c r="O967">
        <v>162.69999999999999</v>
      </c>
      <c r="P967">
        <v>12.4</v>
      </c>
      <c r="Q967" t="s">
        <v>251</v>
      </c>
      <c r="R967" s="54">
        <v>0.66527777777777797</v>
      </c>
      <c r="T967" s="93">
        <f t="shared" si="47"/>
        <v>12.4</v>
      </c>
      <c r="U967" s="96">
        <f t="shared" si="46"/>
        <v>-0.29999999999999893</v>
      </c>
      <c r="V967" s="92" t="str">
        <f t="shared" si="45"/>
        <v/>
      </c>
      <c r="W967" s="96">
        <f t="shared" si="48"/>
        <v>1</v>
      </c>
      <c r="X967" s="93"/>
      <c r="Z967" s="5"/>
      <c r="AA967"/>
      <c r="AC967" s="375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>
        <v>9.6</v>
      </c>
      <c r="C968">
        <v>75</v>
      </c>
      <c r="D968">
        <v>5.4</v>
      </c>
      <c r="E968">
        <v>9.6</v>
      </c>
      <c r="F968">
        <v>1.8</v>
      </c>
      <c r="G968">
        <v>1.8</v>
      </c>
      <c r="H968">
        <v>1026.5999999999999</v>
      </c>
      <c r="I968">
        <v>6600</v>
      </c>
      <c r="J968">
        <v>0</v>
      </c>
      <c r="K968">
        <v>0</v>
      </c>
      <c r="L968">
        <v>0</v>
      </c>
      <c r="M968">
        <v>0</v>
      </c>
      <c r="N968">
        <v>0.1</v>
      </c>
      <c r="O968">
        <v>162.69999999999999</v>
      </c>
      <c r="P968">
        <v>12.3</v>
      </c>
      <c r="Q968" t="s">
        <v>251</v>
      </c>
      <c r="R968" s="54">
        <v>0.66597222222222197</v>
      </c>
      <c r="T968" s="93">
        <f t="shared" si="47"/>
        <v>12.3</v>
      </c>
      <c r="U968" s="96">
        <f t="shared" si="46"/>
        <v>-0.29999999999999893</v>
      </c>
      <c r="V968" s="92" t="str">
        <f t="shared" si="45"/>
        <v/>
      </c>
      <c r="W968" s="96">
        <f t="shared" si="48"/>
        <v>1</v>
      </c>
      <c r="X968" s="93"/>
      <c r="Z968" s="5"/>
      <c r="AA968"/>
      <c r="AC968" s="375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>
        <v>9.6</v>
      </c>
      <c r="C969">
        <v>75</v>
      </c>
      <c r="D969">
        <v>5.4</v>
      </c>
      <c r="E969">
        <v>9.6</v>
      </c>
      <c r="F969">
        <v>4</v>
      </c>
      <c r="G969">
        <v>5</v>
      </c>
      <c r="H969">
        <v>1026.5999999999999</v>
      </c>
      <c r="I969">
        <v>6570</v>
      </c>
      <c r="J969">
        <v>0</v>
      </c>
      <c r="K969">
        <v>0</v>
      </c>
      <c r="L969">
        <v>0</v>
      </c>
      <c r="M969">
        <v>0</v>
      </c>
      <c r="N969">
        <v>0.1</v>
      </c>
      <c r="O969">
        <v>162.69999999999999</v>
      </c>
      <c r="P969">
        <v>12.2</v>
      </c>
      <c r="Q969" t="s">
        <v>251</v>
      </c>
      <c r="R969" s="54">
        <v>0.66666666666666696</v>
      </c>
      <c r="T969" s="93">
        <f t="shared" si="47"/>
        <v>12.2</v>
      </c>
      <c r="U969" s="96">
        <f t="shared" si="46"/>
        <v>-0.40000000000000036</v>
      </c>
      <c r="V969" s="92" t="str">
        <f t="shared" si="45"/>
        <v/>
      </c>
      <c r="W969" s="96">
        <f t="shared" si="48"/>
        <v>1</v>
      </c>
      <c r="X969" s="93"/>
      <c r="Z969" s="5"/>
      <c r="AA969"/>
      <c r="AC969" s="375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>
        <v>9.6</v>
      </c>
      <c r="C970">
        <v>75</v>
      </c>
      <c r="D970">
        <v>5.4</v>
      </c>
      <c r="E970">
        <v>9.6</v>
      </c>
      <c r="F970">
        <v>2.5</v>
      </c>
      <c r="G970">
        <v>4</v>
      </c>
      <c r="H970">
        <v>1026.7</v>
      </c>
      <c r="I970">
        <v>6550</v>
      </c>
      <c r="J970">
        <v>0</v>
      </c>
      <c r="K970">
        <v>0</v>
      </c>
      <c r="L970">
        <v>0</v>
      </c>
      <c r="M970">
        <v>0</v>
      </c>
      <c r="N970">
        <v>0.1</v>
      </c>
      <c r="O970">
        <v>162.69999999999999</v>
      </c>
      <c r="P970">
        <v>12.1</v>
      </c>
      <c r="Q970" t="s">
        <v>251</v>
      </c>
      <c r="R970" s="54">
        <v>0.66736111111111096</v>
      </c>
      <c r="T970" s="93">
        <f t="shared" si="47"/>
        <v>12.1</v>
      </c>
      <c r="U970" s="96">
        <f t="shared" si="46"/>
        <v>-0.5</v>
      </c>
      <c r="V970" s="92" t="str">
        <f t="shared" si="45"/>
        <v/>
      </c>
      <c r="W970" s="96">
        <f t="shared" si="48"/>
        <v>1</v>
      </c>
      <c r="X970" s="93"/>
      <c r="Z970" s="5"/>
      <c r="AA970"/>
      <c r="AC970" s="375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>
        <v>9.6</v>
      </c>
      <c r="C971">
        <v>75</v>
      </c>
      <c r="D971">
        <v>5.4</v>
      </c>
      <c r="E971">
        <v>9.6</v>
      </c>
      <c r="F971">
        <v>1.8</v>
      </c>
      <c r="G971">
        <v>4</v>
      </c>
      <c r="H971">
        <v>1026.5999999999999</v>
      </c>
      <c r="I971">
        <v>6520</v>
      </c>
      <c r="J971">
        <v>0</v>
      </c>
      <c r="K971">
        <v>0</v>
      </c>
      <c r="L971">
        <v>0</v>
      </c>
      <c r="M971">
        <v>0</v>
      </c>
      <c r="N971">
        <v>0.1</v>
      </c>
      <c r="O971">
        <v>162.69999999999999</v>
      </c>
      <c r="P971">
        <v>12</v>
      </c>
      <c r="Q971" t="s">
        <v>251</v>
      </c>
      <c r="R971" s="54">
        <v>0.66805555555555596</v>
      </c>
      <c r="T971" s="93">
        <f t="shared" si="47"/>
        <v>12</v>
      </c>
      <c r="U971" s="96">
        <f t="shared" si="46"/>
        <v>-0.59999999999999964</v>
      </c>
      <c r="V971" s="92" t="str">
        <f t="shared" ref="V971:V1034" si="49">IF($K971&gt;0,1,"")</f>
        <v/>
      </c>
      <c r="W971" s="96">
        <f t="shared" si="48"/>
        <v>1</v>
      </c>
      <c r="X971" s="93"/>
      <c r="Z971" s="5"/>
      <c r="AA971"/>
      <c r="AC971" s="375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>
        <v>9.6</v>
      </c>
      <c r="C972">
        <v>76</v>
      </c>
      <c r="D972">
        <v>5.6</v>
      </c>
      <c r="E972">
        <v>9.6</v>
      </c>
      <c r="F972">
        <v>3.2</v>
      </c>
      <c r="G972">
        <v>3.6</v>
      </c>
      <c r="H972">
        <v>1026.7</v>
      </c>
      <c r="I972">
        <v>6460</v>
      </c>
      <c r="J972">
        <v>0</v>
      </c>
      <c r="K972">
        <v>0</v>
      </c>
      <c r="L972">
        <v>0</v>
      </c>
      <c r="M972">
        <v>0</v>
      </c>
      <c r="N972">
        <v>0.1</v>
      </c>
      <c r="O972">
        <v>162.69999999999999</v>
      </c>
      <c r="P972">
        <v>11.9</v>
      </c>
      <c r="Q972" t="s">
        <v>251</v>
      </c>
      <c r="R972" s="54">
        <v>0.66874999999999996</v>
      </c>
      <c r="T972" s="93">
        <f t="shared" si="47"/>
        <v>11.9</v>
      </c>
      <c r="U972" s="96">
        <f t="shared" si="46"/>
        <v>-0.69999999999999929</v>
      </c>
      <c r="V972" s="92" t="str">
        <f t="shared" si="49"/>
        <v/>
      </c>
      <c r="W972" s="96">
        <f t="shared" si="48"/>
        <v>1</v>
      </c>
      <c r="X972" s="93"/>
      <c r="Z972" s="5"/>
      <c r="AA972"/>
      <c r="AC972" s="375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>
        <v>9.6999999999999993</v>
      </c>
      <c r="C973">
        <v>76</v>
      </c>
      <c r="D973">
        <v>5.7</v>
      </c>
      <c r="E973">
        <v>9.1</v>
      </c>
      <c r="F973">
        <v>6.1</v>
      </c>
      <c r="G973">
        <v>6.1</v>
      </c>
      <c r="H973">
        <v>1026.5999999999999</v>
      </c>
      <c r="I973">
        <v>6450</v>
      </c>
      <c r="J973">
        <v>0</v>
      </c>
      <c r="K973">
        <v>0</v>
      </c>
      <c r="L973">
        <v>0</v>
      </c>
      <c r="M973">
        <v>0</v>
      </c>
      <c r="N973">
        <v>0.1</v>
      </c>
      <c r="O973">
        <v>162.69999999999999</v>
      </c>
      <c r="P973">
        <v>11.9</v>
      </c>
      <c r="Q973" t="s">
        <v>251</v>
      </c>
      <c r="R973" s="54">
        <v>0.66944444444444495</v>
      </c>
      <c r="T973" s="93">
        <f t="shared" si="47"/>
        <v>11.9</v>
      </c>
      <c r="U973" s="96">
        <f t="shared" si="46"/>
        <v>-0.79999999999999893</v>
      </c>
      <c r="V973" s="92" t="str">
        <f t="shared" si="49"/>
        <v/>
      </c>
      <c r="W973" s="96">
        <f t="shared" si="48"/>
        <v>1</v>
      </c>
      <c r="X973" s="93"/>
      <c r="Z973" s="5"/>
      <c r="AA973"/>
      <c r="AC973" s="375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>
        <v>9.6999999999999993</v>
      </c>
      <c r="C974">
        <v>76</v>
      </c>
      <c r="D974">
        <v>5.7</v>
      </c>
      <c r="E974">
        <v>9.6999999999999993</v>
      </c>
      <c r="F974">
        <v>3.2</v>
      </c>
      <c r="G974">
        <v>4</v>
      </c>
      <c r="H974">
        <v>1026.5999999999999</v>
      </c>
      <c r="I974">
        <v>6530</v>
      </c>
      <c r="J974">
        <v>0</v>
      </c>
      <c r="K974">
        <v>0</v>
      </c>
      <c r="L974">
        <v>0</v>
      </c>
      <c r="M974">
        <v>0</v>
      </c>
      <c r="N974">
        <v>0.1</v>
      </c>
      <c r="O974">
        <v>162.69999999999999</v>
      </c>
      <c r="P974">
        <v>11.8</v>
      </c>
      <c r="Q974" t="s">
        <v>251</v>
      </c>
      <c r="R974" s="54">
        <v>0.67013888888888895</v>
      </c>
      <c r="T974" s="93">
        <f t="shared" si="47"/>
        <v>11.8</v>
      </c>
      <c r="U974" s="96">
        <f t="shared" si="46"/>
        <v>-0.89999999999999858</v>
      </c>
      <c r="V974" s="92" t="str">
        <f t="shared" si="49"/>
        <v/>
      </c>
      <c r="W974" s="96">
        <f t="shared" si="48"/>
        <v>1</v>
      </c>
      <c r="X974" s="93"/>
      <c r="Z974" s="5"/>
      <c r="AA974"/>
      <c r="AC974" s="375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>
        <v>9.6999999999999993</v>
      </c>
      <c r="C975">
        <v>76</v>
      </c>
      <c r="D975">
        <v>5.7</v>
      </c>
      <c r="E975">
        <v>9.6999999999999993</v>
      </c>
      <c r="F975">
        <v>0</v>
      </c>
      <c r="G975">
        <v>0</v>
      </c>
      <c r="H975">
        <v>1026.8</v>
      </c>
      <c r="I975">
        <v>6730</v>
      </c>
      <c r="J975">
        <v>0</v>
      </c>
      <c r="K975">
        <v>0</v>
      </c>
      <c r="L975">
        <v>0</v>
      </c>
      <c r="M975">
        <v>0</v>
      </c>
      <c r="N975">
        <v>0.1</v>
      </c>
      <c r="O975">
        <v>162.69999999999999</v>
      </c>
      <c r="P975">
        <v>11.8</v>
      </c>
      <c r="Q975">
        <v>23.8</v>
      </c>
      <c r="R975" s="54">
        <v>0.67083333333333295</v>
      </c>
      <c r="T975" s="93">
        <f t="shared" si="47"/>
        <v>23.8</v>
      </c>
      <c r="U975" s="96">
        <f t="shared" si="46"/>
        <v>11.100000000000001</v>
      </c>
      <c r="V975" s="92" t="str">
        <f t="shared" si="49"/>
        <v/>
      </c>
      <c r="W975" s="96">
        <f t="shared" si="48"/>
        <v>1</v>
      </c>
      <c r="X975" s="93"/>
      <c r="Z975" s="5"/>
      <c r="AA975"/>
      <c r="AC975" s="375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>
        <v>9.6</v>
      </c>
      <c r="C976">
        <v>76</v>
      </c>
      <c r="D976">
        <v>5.6</v>
      </c>
      <c r="E976">
        <v>9.6</v>
      </c>
      <c r="F976">
        <v>4</v>
      </c>
      <c r="G976">
        <v>4</v>
      </c>
      <c r="H976">
        <v>1026.7</v>
      </c>
      <c r="I976">
        <v>7430</v>
      </c>
      <c r="J976">
        <v>0</v>
      </c>
      <c r="K976">
        <v>0</v>
      </c>
      <c r="L976">
        <v>0</v>
      </c>
      <c r="M976">
        <v>0</v>
      </c>
      <c r="N976">
        <v>0.1</v>
      </c>
      <c r="O976">
        <v>162.69999999999999</v>
      </c>
      <c r="P976">
        <v>11.8</v>
      </c>
      <c r="Q976">
        <v>23.8</v>
      </c>
      <c r="R976" s="54">
        <v>0.67152777777777795</v>
      </c>
      <c r="T976" s="93">
        <f t="shared" si="47"/>
        <v>23.8</v>
      </c>
      <c r="U976" s="96">
        <f t="shared" ref="U976:U1039" si="50">(T976-B976)-3</f>
        <v>11.200000000000001</v>
      </c>
      <c r="V976" s="92" t="str">
        <f t="shared" si="49"/>
        <v/>
      </c>
      <c r="W976" s="96">
        <f t="shared" si="48"/>
        <v>1</v>
      </c>
      <c r="X976" s="93"/>
      <c r="Z976" s="5"/>
      <c r="AA976"/>
      <c r="AC976" s="375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>
        <v>9.6</v>
      </c>
      <c r="C977">
        <v>76</v>
      </c>
      <c r="D977">
        <v>5.6</v>
      </c>
      <c r="E977">
        <v>9.6</v>
      </c>
      <c r="F977">
        <v>3.6</v>
      </c>
      <c r="G977">
        <v>5.4</v>
      </c>
      <c r="H977">
        <v>1026.8</v>
      </c>
      <c r="I977">
        <v>6980</v>
      </c>
      <c r="J977">
        <v>0</v>
      </c>
      <c r="K977">
        <v>0</v>
      </c>
      <c r="L977">
        <v>0</v>
      </c>
      <c r="M977">
        <v>0</v>
      </c>
      <c r="N977">
        <v>0.1</v>
      </c>
      <c r="O977">
        <v>162.69999999999999</v>
      </c>
      <c r="P977">
        <v>11.8</v>
      </c>
      <c r="Q977">
        <v>23.8</v>
      </c>
      <c r="R977" s="54">
        <v>0.67222222222222205</v>
      </c>
      <c r="T977" s="93">
        <f t="shared" si="47"/>
        <v>23.8</v>
      </c>
      <c r="U977" s="96">
        <f t="shared" si="50"/>
        <v>11.200000000000001</v>
      </c>
      <c r="V977" s="92" t="str">
        <f t="shared" si="49"/>
        <v/>
      </c>
      <c r="W977" s="96">
        <f t="shared" si="48"/>
        <v>1</v>
      </c>
      <c r="X977" s="93"/>
      <c r="Z977" s="5"/>
      <c r="AA977"/>
      <c r="AC977" s="375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>
        <v>9.6</v>
      </c>
      <c r="C978">
        <v>75</v>
      </c>
      <c r="D978">
        <v>5.4</v>
      </c>
      <c r="E978">
        <v>9.6</v>
      </c>
      <c r="F978">
        <v>3.2</v>
      </c>
      <c r="G978">
        <v>4</v>
      </c>
      <c r="H978">
        <v>1026.8</v>
      </c>
      <c r="I978">
        <v>6490</v>
      </c>
      <c r="J978">
        <v>0</v>
      </c>
      <c r="K978">
        <v>0</v>
      </c>
      <c r="L978">
        <v>0</v>
      </c>
      <c r="M978">
        <v>0</v>
      </c>
      <c r="N978">
        <v>0.1</v>
      </c>
      <c r="O978">
        <v>162.69999999999999</v>
      </c>
      <c r="P978">
        <v>11.7</v>
      </c>
      <c r="Q978">
        <v>23.7</v>
      </c>
      <c r="R978" s="54">
        <v>0.67291666666666705</v>
      </c>
      <c r="T978" s="93">
        <f t="shared" si="47"/>
        <v>23.7</v>
      </c>
      <c r="U978" s="96">
        <f t="shared" si="50"/>
        <v>11.1</v>
      </c>
      <c r="V978" s="92" t="str">
        <f t="shared" si="49"/>
        <v/>
      </c>
      <c r="W978" s="96">
        <f t="shared" si="48"/>
        <v>1</v>
      </c>
      <c r="X978" s="93"/>
      <c r="Z978" s="5"/>
      <c r="AA978"/>
      <c r="AC978" s="375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>
        <v>9.6</v>
      </c>
      <c r="C979">
        <v>76</v>
      </c>
      <c r="D979">
        <v>5.6</v>
      </c>
      <c r="E979">
        <v>9.6</v>
      </c>
      <c r="F979">
        <v>3.2</v>
      </c>
      <c r="G979">
        <v>4.3</v>
      </c>
      <c r="H979">
        <v>1026.7</v>
      </c>
      <c r="I979">
        <v>6570</v>
      </c>
      <c r="J979">
        <v>0</v>
      </c>
      <c r="K979">
        <v>0</v>
      </c>
      <c r="L979">
        <v>0</v>
      </c>
      <c r="M979">
        <v>0</v>
      </c>
      <c r="N979">
        <v>0.1</v>
      </c>
      <c r="O979">
        <v>162.69999999999999</v>
      </c>
      <c r="P979">
        <v>11.7</v>
      </c>
      <c r="Q979">
        <v>23.7</v>
      </c>
      <c r="R979" s="54">
        <v>0.67361111111111105</v>
      </c>
      <c r="T979" s="93">
        <f t="shared" si="47"/>
        <v>23.7</v>
      </c>
      <c r="U979" s="96">
        <f t="shared" si="50"/>
        <v>11.1</v>
      </c>
      <c r="V979" s="92" t="str">
        <f t="shared" si="49"/>
        <v/>
      </c>
      <c r="W979" s="96">
        <f t="shared" si="48"/>
        <v>1</v>
      </c>
      <c r="X979" s="93"/>
      <c r="Z979" s="5"/>
      <c r="AA979"/>
      <c r="AC979" s="375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>
        <v>9.6</v>
      </c>
      <c r="C980">
        <v>76</v>
      </c>
      <c r="D980">
        <v>5.6</v>
      </c>
      <c r="E980">
        <v>9.6</v>
      </c>
      <c r="F980">
        <v>2.9</v>
      </c>
      <c r="G980">
        <v>3.2</v>
      </c>
      <c r="H980">
        <v>1026.8</v>
      </c>
      <c r="I980">
        <v>6900</v>
      </c>
      <c r="J980">
        <v>0</v>
      </c>
      <c r="K980">
        <v>0</v>
      </c>
      <c r="L980">
        <v>0</v>
      </c>
      <c r="M980">
        <v>0</v>
      </c>
      <c r="N980">
        <v>0.1</v>
      </c>
      <c r="O980">
        <v>162.69999999999999</v>
      </c>
      <c r="P980">
        <v>11.7</v>
      </c>
      <c r="Q980">
        <v>23.7</v>
      </c>
      <c r="R980" s="54">
        <v>0.67430555555555605</v>
      </c>
      <c r="T980" s="93">
        <f t="shared" si="47"/>
        <v>23.7</v>
      </c>
      <c r="U980" s="96">
        <f t="shared" si="50"/>
        <v>11.1</v>
      </c>
      <c r="V980" s="92" t="str">
        <f t="shared" si="49"/>
        <v/>
      </c>
      <c r="W980" s="96">
        <f t="shared" si="48"/>
        <v>1</v>
      </c>
      <c r="X980" s="93"/>
      <c r="Z980" s="5"/>
      <c r="AA980"/>
      <c r="AC980" s="375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>
        <v>9.6999999999999993</v>
      </c>
      <c r="C981">
        <v>76</v>
      </c>
      <c r="D981">
        <v>5.7</v>
      </c>
      <c r="E981">
        <v>9.6999999999999993</v>
      </c>
      <c r="F981">
        <v>4.7</v>
      </c>
      <c r="G981">
        <v>4.7</v>
      </c>
      <c r="H981">
        <v>1026.5999999999999</v>
      </c>
      <c r="I981">
        <v>7070</v>
      </c>
      <c r="J981">
        <v>0</v>
      </c>
      <c r="K981">
        <v>0</v>
      </c>
      <c r="L981">
        <v>0</v>
      </c>
      <c r="M981">
        <v>0</v>
      </c>
      <c r="N981">
        <v>0.1</v>
      </c>
      <c r="O981">
        <v>162.69999999999999</v>
      </c>
      <c r="P981">
        <v>11.7</v>
      </c>
      <c r="Q981">
        <v>23.7</v>
      </c>
      <c r="R981" s="54">
        <v>0.67500000000000004</v>
      </c>
      <c r="T981" s="93">
        <f t="shared" si="47"/>
        <v>23.7</v>
      </c>
      <c r="U981" s="96">
        <f t="shared" si="50"/>
        <v>11</v>
      </c>
      <c r="V981" s="92" t="str">
        <f t="shared" si="49"/>
        <v/>
      </c>
      <c r="W981" s="96">
        <f t="shared" si="48"/>
        <v>1</v>
      </c>
      <c r="X981" s="93"/>
      <c r="Z981" s="5"/>
      <c r="AA981"/>
      <c r="AC981" s="375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>
        <v>9.6999999999999993</v>
      </c>
      <c r="C982">
        <v>76</v>
      </c>
      <c r="D982">
        <v>5.7</v>
      </c>
      <c r="E982">
        <v>9.1999999999999993</v>
      </c>
      <c r="F982">
        <v>5.8</v>
      </c>
      <c r="G982">
        <v>6.8</v>
      </c>
      <c r="H982">
        <v>1026.9000000000001</v>
      </c>
      <c r="I982">
        <v>6530</v>
      </c>
      <c r="J982">
        <v>0</v>
      </c>
      <c r="K982">
        <v>0</v>
      </c>
      <c r="L982">
        <v>0</v>
      </c>
      <c r="M982">
        <v>0</v>
      </c>
      <c r="N982">
        <v>0.1</v>
      </c>
      <c r="O982">
        <v>162.69999999999999</v>
      </c>
      <c r="P982">
        <v>11.8</v>
      </c>
      <c r="Q982">
        <v>23.7</v>
      </c>
      <c r="R982" s="54">
        <v>0.67569444444444404</v>
      </c>
      <c r="T982" s="93">
        <f t="shared" si="47"/>
        <v>23.7</v>
      </c>
      <c r="U982" s="96">
        <f t="shared" si="50"/>
        <v>11</v>
      </c>
      <c r="V982" s="92" t="str">
        <f t="shared" si="49"/>
        <v/>
      </c>
      <c r="W982" s="96">
        <f t="shared" si="48"/>
        <v>1</v>
      </c>
      <c r="X982" s="93"/>
      <c r="Z982" s="5"/>
      <c r="AA982"/>
      <c r="AC982" s="375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>
        <v>9.6</v>
      </c>
      <c r="C983">
        <v>76</v>
      </c>
      <c r="D983">
        <v>5.6</v>
      </c>
      <c r="E983">
        <v>9.6</v>
      </c>
      <c r="F983">
        <v>2.5</v>
      </c>
      <c r="G983">
        <v>3.6</v>
      </c>
      <c r="H983">
        <v>1026.5999999999999</v>
      </c>
      <c r="I983">
        <v>7200</v>
      </c>
      <c r="J983">
        <v>0</v>
      </c>
      <c r="K983">
        <v>0</v>
      </c>
      <c r="L983">
        <v>0</v>
      </c>
      <c r="M983">
        <v>0</v>
      </c>
      <c r="N983">
        <v>0.1</v>
      </c>
      <c r="O983">
        <v>162.69999999999999</v>
      </c>
      <c r="P983">
        <v>11.9</v>
      </c>
      <c r="Q983">
        <v>23.7</v>
      </c>
      <c r="R983" s="54">
        <v>0.67638888888888904</v>
      </c>
      <c r="T983" s="93">
        <f t="shared" si="47"/>
        <v>23.7</v>
      </c>
      <c r="U983" s="96">
        <f t="shared" si="50"/>
        <v>11.1</v>
      </c>
      <c r="V983" s="92" t="str">
        <f t="shared" si="49"/>
        <v/>
      </c>
      <c r="W983" s="96">
        <f t="shared" si="48"/>
        <v>1</v>
      </c>
      <c r="X983" s="93"/>
      <c r="Z983" s="5"/>
      <c r="AA983"/>
      <c r="AC983" s="375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>
        <v>9.6999999999999993</v>
      </c>
      <c r="C984">
        <v>76</v>
      </c>
      <c r="D984">
        <v>5.7</v>
      </c>
      <c r="E984">
        <v>9.6999999999999993</v>
      </c>
      <c r="F984">
        <v>3.2</v>
      </c>
      <c r="G984">
        <v>4.7</v>
      </c>
      <c r="H984">
        <v>1026.5</v>
      </c>
      <c r="I984">
        <v>7490</v>
      </c>
      <c r="J984">
        <v>0</v>
      </c>
      <c r="K984">
        <v>0</v>
      </c>
      <c r="L984">
        <v>0</v>
      </c>
      <c r="M984">
        <v>0</v>
      </c>
      <c r="N984">
        <v>0.1</v>
      </c>
      <c r="O984">
        <v>162.69999999999999</v>
      </c>
      <c r="P984">
        <v>12.2</v>
      </c>
      <c r="Q984">
        <v>23.7</v>
      </c>
      <c r="R984" s="54">
        <v>0.67708333333333304</v>
      </c>
      <c r="T984" s="93">
        <f t="shared" si="47"/>
        <v>23.7</v>
      </c>
      <c r="U984" s="96">
        <f t="shared" si="50"/>
        <v>11</v>
      </c>
      <c r="V984" s="92" t="str">
        <f t="shared" si="49"/>
        <v/>
      </c>
      <c r="W984" s="96">
        <f t="shared" si="48"/>
        <v>1</v>
      </c>
      <c r="X984" s="93"/>
      <c r="Z984" s="5"/>
      <c r="AA984"/>
      <c r="AC984" s="375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>
        <v>9.6</v>
      </c>
      <c r="C985">
        <v>76</v>
      </c>
      <c r="D985">
        <v>5.6</v>
      </c>
      <c r="E985">
        <v>9.3000000000000007</v>
      </c>
      <c r="F985">
        <v>5</v>
      </c>
      <c r="G985">
        <v>5.8</v>
      </c>
      <c r="H985">
        <v>1026.8</v>
      </c>
      <c r="I985">
        <v>8660</v>
      </c>
      <c r="J985">
        <v>0</v>
      </c>
      <c r="K985">
        <v>0</v>
      </c>
      <c r="L985">
        <v>0</v>
      </c>
      <c r="M985">
        <v>0</v>
      </c>
      <c r="N985">
        <v>0.1</v>
      </c>
      <c r="O985">
        <v>162.69999999999999</v>
      </c>
      <c r="P985">
        <v>12.6</v>
      </c>
      <c r="Q985">
        <v>23.7</v>
      </c>
      <c r="R985" s="54">
        <v>0.67777777777777803</v>
      </c>
      <c r="T985" s="93">
        <f t="shared" si="47"/>
        <v>23.7</v>
      </c>
      <c r="U985" s="96">
        <f t="shared" si="50"/>
        <v>11.1</v>
      </c>
      <c r="V985" s="92" t="str">
        <f t="shared" si="49"/>
        <v/>
      </c>
      <c r="W985" s="96">
        <f t="shared" si="48"/>
        <v>1</v>
      </c>
      <c r="X985" s="93"/>
      <c r="Z985" s="5"/>
      <c r="AA985"/>
      <c r="AC985" s="375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>
        <v>9.6999999999999993</v>
      </c>
      <c r="C986">
        <v>76</v>
      </c>
      <c r="D986">
        <v>5.7</v>
      </c>
      <c r="E986">
        <v>9</v>
      </c>
      <c r="F986">
        <v>6.5</v>
      </c>
      <c r="G986">
        <v>6.8</v>
      </c>
      <c r="H986">
        <v>1026.5999999999999</v>
      </c>
      <c r="I986">
        <v>9900</v>
      </c>
      <c r="J986">
        <v>0</v>
      </c>
      <c r="K986">
        <v>0</v>
      </c>
      <c r="L986">
        <v>0</v>
      </c>
      <c r="M986">
        <v>0</v>
      </c>
      <c r="N986">
        <v>0.1</v>
      </c>
      <c r="O986">
        <v>162.69999999999999</v>
      </c>
      <c r="P986">
        <v>13</v>
      </c>
      <c r="Q986">
        <v>23.7</v>
      </c>
      <c r="R986" s="54">
        <v>0.67847222222222203</v>
      </c>
      <c r="T986" s="93">
        <f t="shared" si="47"/>
        <v>23.7</v>
      </c>
      <c r="U986" s="96">
        <f t="shared" si="50"/>
        <v>11</v>
      </c>
      <c r="V986" s="92" t="str">
        <f t="shared" si="49"/>
        <v/>
      </c>
      <c r="W986" s="96">
        <f t="shared" si="48"/>
        <v>1</v>
      </c>
      <c r="X986" s="93"/>
      <c r="Z986" s="5"/>
      <c r="AA986"/>
      <c r="AC986" s="375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>
        <v>9.6999999999999993</v>
      </c>
      <c r="C987">
        <v>76</v>
      </c>
      <c r="D987">
        <v>5.7</v>
      </c>
      <c r="E987">
        <v>9.1999999999999993</v>
      </c>
      <c r="F987">
        <v>5.8</v>
      </c>
      <c r="G987">
        <v>5.8</v>
      </c>
      <c r="H987">
        <v>1026.7</v>
      </c>
      <c r="I987">
        <v>8210</v>
      </c>
      <c r="J987">
        <v>0</v>
      </c>
      <c r="K987">
        <v>0</v>
      </c>
      <c r="L987">
        <v>0</v>
      </c>
      <c r="M987">
        <v>0</v>
      </c>
      <c r="N987">
        <v>0.1</v>
      </c>
      <c r="O987">
        <v>162.69999999999999</v>
      </c>
      <c r="P987">
        <v>13.4</v>
      </c>
      <c r="Q987">
        <v>23.7</v>
      </c>
      <c r="R987" s="54">
        <v>0.67916666666666703</v>
      </c>
      <c r="T987" s="93">
        <f t="shared" si="47"/>
        <v>23.7</v>
      </c>
      <c r="U987" s="96">
        <f t="shared" si="50"/>
        <v>11</v>
      </c>
      <c r="V987" s="92" t="str">
        <f t="shared" si="49"/>
        <v/>
      </c>
      <c r="W987" s="96">
        <f t="shared" si="48"/>
        <v>1</v>
      </c>
      <c r="X987" s="93"/>
      <c r="Z987" s="5"/>
      <c r="AA987"/>
      <c r="AC987" s="375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>
        <v>9.6999999999999993</v>
      </c>
      <c r="C988">
        <v>76</v>
      </c>
      <c r="D988">
        <v>5.7</v>
      </c>
      <c r="E988">
        <v>9.6999999999999993</v>
      </c>
      <c r="F988">
        <v>3.6</v>
      </c>
      <c r="G988">
        <v>5</v>
      </c>
      <c r="H988">
        <v>1026.5999999999999</v>
      </c>
      <c r="I988">
        <v>6240</v>
      </c>
      <c r="J988">
        <v>0</v>
      </c>
      <c r="K988">
        <v>0</v>
      </c>
      <c r="L988">
        <v>0</v>
      </c>
      <c r="M988">
        <v>0</v>
      </c>
      <c r="N988">
        <v>0.1</v>
      </c>
      <c r="O988">
        <v>162.69999999999999</v>
      </c>
      <c r="P988">
        <v>13.7</v>
      </c>
      <c r="Q988">
        <v>23.7</v>
      </c>
      <c r="R988" s="54">
        <v>0.67986111111111103</v>
      </c>
      <c r="T988" s="93">
        <f t="shared" si="47"/>
        <v>23.7</v>
      </c>
      <c r="U988" s="96">
        <f t="shared" si="50"/>
        <v>11</v>
      </c>
      <c r="V988" s="92" t="str">
        <f t="shared" si="49"/>
        <v/>
      </c>
      <c r="W988" s="96">
        <f t="shared" si="48"/>
        <v>1</v>
      </c>
      <c r="X988" s="93"/>
      <c r="Z988" s="5"/>
      <c r="AA988"/>
      <c r="AC988" s="375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>
        <v>9.6999999999999993</v>
      </c>
      <c r="C989">
        <v>76</v>
      </c>
      <c r="D989">
        <v>5.7</v>
      </c>
      <c r="E989">
        <v>9</v>
      </c>
      <c r="F989">
        <v>6.5</v>
      </c>
      <c r="G989">
        <v>7.2</v>
      </c>
      <c r="H989">
        <v>1026.8</v>
      </c>
      <c r="I989">
        <v>6140</v>
      </c>
      <c r="J989">
        <v>0</v>
      </c>
      <c r="K989">
        <v>0</v>
      </c>
      <c r="L989">
        <v>0</v>
      </c>
      <c r="M989">
        <v>0</v>
      </c>
      <c r="N989">
        <v>0.1</v>
      </c>
      <c r="O989">
        <v>162.69999999999999</v>
      </c>
      <c r="P989">
        <v>13.8</v>
      </c>
      <c r="Q989">
        <v>23.7</v>
      </c>
      <c r="R989" s="54">
        <v>0.68055555555555602</v>
      </c>
      <c r="T989" s="93">
        <f t="shared" si="47"/>
        <v>23.7</v>
      </c>
      <c r="U989" s="96">
        <f t="shared" si="50"/>
        <v>11</v>
      </c>
      <c r="V989" s="92" t="str">
        <f t="shared" si="49"/>
        <v/>
      </c>
      <c r="W989" s="96">
        <f t="shared" si="48"/>
        <v>1</v>
      </c>
      <c r="X989" s="93"/>
      <c r="Z989" s="5"/>
      <c r="AA989"/>
      <c r="AC989" s="375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>
        <v>9.6</v>
      </c>
      <c r="C990">
        <v>76</v>
      </c>
      <c r="D990">
        <v>5.6</v>
      </c>
      <c r="E990">
        <v>9.6</v>
      </c>
      <c r="F990">
        <v>4.7</v>
      </c>
      <c r="G990">
        <v>5.8</v>
      </c>
      <c r="H990">
        <v>1026.8</v>
      </c>
      <c r="I990">
        <v>6090</v>
      </c>
      <c r="J990">
        <v>0</v>
      </c>
      <c r="K990">
        <v>0</v>
      </c>
      <c r="L990">
        <v>0</v>
      </c>
      <c r="M990">
        <v>0</v>
      </c>
      <c r="N990">
        <v>0.1</v>
      </c>
      <c r="O990">
        <v>162.69999999999999</v>
      </c>
      <c r="P990">
        <v>13.8</v>
      </c>
      <c r="Q990">
        <v>23.7</v>
      </c>
      <c r="R990" s="54">
        <v>0.68125000000000002</v>
      </c>
      <c r="T990" s="93">
        <f t="shared" si="47"/>
        <v>23.7</v>
      </c>
      <c r="U990" s="96">
        <f t="shared" si="50"/>
        <v>11.1</v>
      </c>
      <c r="V990" s="92" t="str">
        <f t="shared" si="49"/>
        <v/>
      </c>
      <c r="W990" s="96">
        <f t="shared" si="48"/>
        <v>1</v>
      </c>
      <c r="X990" s="93"/>
      <c r="Z990" s="5"/>
      <c r="AA990"/>
      <c r="AC990" s="375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>
        <v>9.6</v>
      </c>
      <c r="C991">
        <v>76</v>
      </c>
      <c r="D991">
        <v>5.6</v>
      </c>
      <c r="E991">
        <v>9.6</v>
      </c>
      <c r="F991">
        <v>1.8</v>
      </c>
      <c r="G991">
        <v>3.2</v>
      </c>
      <c r="H991">
        <v>1026.5999999999999</v>
      </c>
      <c r="I991">
        <v>6030</v>
      </c>
      <c r="J991">
        <v>0</v>
      </c>
      <c r="K991">
        <v>0</v>
      </c>
      <c r="L991">
        <v>0</v>
      </c>
      <c r="M991">
        <v>0</v>
      </c>
      <c r="N991">
        <v>0.1</v>
      </c>
      <c r="O991">
        <v>162.69999999999999</v>
      </c>
      <c r="P991">
        <v>13.7</v>
      </c>
      <c r="Q991">
        <v>23.7</v>
      </c>
      <c r="R991" s="54">
        <v>0.68194444444444402</v>
      </c>
      <c r="T991" s="93">
        <f t="shared" si="47"/>
        <v>23.7</v>
      </c>
      <c r="U991" s="96">
        <f t="shared" si="50"/>
        <v>11.1</v>
      </c>
      <c r="V991" s="92" t="str">
        <f t="shared" si="49"/>
        <v/>
      </c>
      <c r="W991" s="96">
        <f t="shared" si="48"/>
        <v>1</v>
      </c>
      <c r="X991" s="93"/>
      <c r="Z991" s="5"/>
      <c r="AA991"/>
      <c r="AC991" s="375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>
        <v>9.6</v>
      </c>
      <c r="C992">
        <v>76</v>
      </c>
      <c r="D992">
        <v>5.6</v>
      </c>
      <c r="E992">
        <v>9.6</v>
      </c>
      <c r="F992">
        <v>1.8</v>
      </c>
      <c r="G992">
        <v>2.9</v>
      </c>
      <c r="H992">
        <v>1026.7</v>
      </c>
      <c r="I992">
        <v>5970</v>
      </c>
      <c r="J992">
        <v>0</v>
      </c>
      <c r="K992">
        <v>0</v>
      </c>
      <c r="L992">
        <v>0</v>
      </c>
      <c r="M992">
        <v>0</v>
      </c>
      <c r="N992">
        <v>0.1</v>
      </c>
      <c r="O992">
        <v>162.69999999999999</v>
      </c>
      <c r="P992">
        <v>13.6</v>
      </c>
      <c r="Q992">
        <v>23.7</v>
      </c>
      <c r="R992" s="54">
        <v>0.68263888888888902</v>
      </c>
      <c r="T992" s="93">
        <f t="shared" si="47"/>
        <v>23.7</v>
      </c>
      <c r="U992" s="96">
        <f t="shared" si="50"/>
        <v>11.1</v>
      </c>
      <c r="V992" s="92" t="str">
        <f t="shared" si="49"/>
        <v/>
      </c>
      <c r="W992" s="96">
        <f t="shared" si="48"/>
        <v>1</v>
      </c>
      <c r="X992" s="93"/>
      <c r="Z992" s="5"/>
      <c r="AA992"/>
      <c r="AC992" s="375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>
        <v>9.6</v>
      </c>
      <c r="C993">
        <v>76</v>
      </c>
      <c r="D993">
        <v>5.6</v>
      </c>
      <c r="E993">
        <v>9.6</v>
      </c>
      <c r="F993">
        <v>1.8</v>
      </c>
      <c r="G993">
        <v>4.3</v>
      </c>
      <c r="H993">
        <v>1026.9000000000001</v>
      </c>
      <c r="I993">
        <v>5930</v>
      </c>
      <c r="J993">
        <v>0</v>
      </c>
      <c r="K993">
        <v>0</v>
      </c>
      <c r="L993">
        <v>0</v>
      </c>
      <c r="M993">
        <v>0</v>
      </c>
      <c r="N993">
        <v>0.1</v>
      </c>
      <c r="O993">
        <v>162.69999999999999</v>
      </c>
      <c r="P993">
        <v>13.4</v>
      </c>
      <c r="Q993">
        <v>23.7</v>
      </c>
      <c r="R993" s="54">
        <v>0.68333333333333302</v>
      </c>
      <c r="T993" s="93">
        <f t="shared" si="47"/>
        <v>23.7</v>
      </c>
      <c r="U993" s="96">
        <f t="shared" si="50"/>
        <v>11.1</v>
      </c>
      <c r="V993" s="92" t="str">
        <f t="shared" si="49"/>
        <v/>
      </c>
      <c r="W993" s="96">
        <f t="shared" si="48"/>
        <v>1</v>
      </c>
      <c r="X993" s="93"/>
      <c r="Z993" s="5"/>
      <c r="AA993"/>
      <c r="AC993" s="375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>
        <v>9.6</v>
      </c>
      <c r="C994">
        <v>76</v>
      </c>
      <c r="D994">
        <v>5.6</v>
      </c>
      <c r="E994">
        <v>9.6</v>
      </c>
      <c r="F994">
        <v>3.2</v>
      </c>
      <c r="G994">
        <v>5</v>
      </c>
      <c r="H994">
        <v>1026.8</v>
      </c>
      <c r="I994">
        <v>5900</v>
      </c>
      <c r="J994">
        <v>0</v>
      </c>
      <c r="K994">
        <v>0</v>
      </c>
      <c r="L994">
        <v>0</v>
      </c>
      <c r="M994">
        <v>0</v>
      </c>
      <c r="N994">
        <v>0.1</v>
      </c>
      <c r="O994">
        <v>162.69999999999999</v>
      </c>
      <c r="P994">
        <v>13.2</v>
      </c>
      <c r="Q994">
        <v>23.7</v>
      </c>
      <c r="R994" s="54">
        <v>0.68402777777777801</v>
      </c>
      <c r="T994" s="93">
        <f t="shared" si="47"/>
        <v>23.7</v>
      </c>
      <c r="U994" s="96">
        <f t="shared" si="50"/>
        <v>11.1</v>
      </c>
      <c r="V994" s="92" t="str">
        <f t="shared" si="49"/>
        <v/>
      </c>
      <c r="W994" s="96">
        <f t="shared" si="48"/>
        <v>1</v>
      </c>
      <c r="X994" s="93"/>
      <c r="Z994" s="5"/>
      <c r="AA994"/>
      <c r="AC994" s="375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>
        <v>9.6</v>
      </c>
      <c r="C995">
        <v>76</v>
      </c>
      <c r="D995">
        <v>5.6</v>
      </c>
      <c r="E995">
        <v>9.6</v>
      </c>
      <c r="F995">
        <v>0</v>
      </c>
      <c r="G995">
        <v>3.6</v>
      </c>
      <c r="H995">
        <v>1026.8</v>
      </c>
      <c r="I995">
        <v>5860</v>
      </c>
      <c r="J995">
        <v>0</v>
      </c>
      <c r="K995">
        <v>0</v>
      </c>
      <c r="L995">
        <v>0</v>
      </c>
      <c r="M995">
        <v>0</v>
      </c>
      <c r="N995">
        <v>0.1</v>
      </c>
      <c r="O995">
        <v>162.69999999999999</v>
      </c>
      <c r="P995">
        <v>13</v>
      </c>
      <c r="Q995">
        <v>23.7</v>
      </c>
      <c r="R995" s="54">
        <v>0.68472222222222201</v>
      </c>
      <c r="T995" s="93">
        <f t="shared" si="47"/>
        <v>23.7</v>
      </c>
      <c r="U995" s="96">
        <f t="shared" si="50"/>
        <v>11.1</v>
      </c>
      <c r="V995" s="92" t="str">
        <f t="shared" si="49"/>
        <v/>
      </c>
      <c r="W995" s="96">
        <f t="shared" si="48"/>
        <v>1</v>
      </c>
      <c r="X995" s="93"/>
      <c r="Z995" s="5"/>
      <c r="AA995"/>
      <c r="AC995" s="375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>
        <v>9.6</v>
      </c>
      <c r="C996">
        <v>76</v>
      </c>
      <c r="D996">
        <v>5.6</v>
      </c>
      <c r="E996">
        <v>9.6</v>
      </c>
      <c r="F996">
        <v>4</v>
      </c>
      <c r="G996">
        <v>6.1</v>
      </c>
      <c r="H996">
        <v>1026.7</v>
      </c>
      <c r="I996">
        <v>5850</v>
      </c>
      <c r="J996">
        <v>0</v>
      </c>
      <c r="K996">
        <v>0</v>
      </c>
      <c r="L996">
        <v>0</v>
      </c>
      <c r="M996">
        <v>0</v>
      </c>
      <c r="N996">
        <v>0.1</v>
      </c>
      <c r="O996">
        <v>162.69999999999999</v>
      </c>
      <c r="P996">
        <v>12.8</v>
      </c>
      <c r="Q996">
        <v>23.7</v>
      </c>
      <c r="R996" s="54">
        <v>0.68541666666666701</v>
      </c>
      <c r="T996" s="93">
        <f t="shared" si="47"/>
        <v>23.7</v>
      </c>
      <c r="U996" s="96">
        <f t="shared" si="50"/>
        <v>11.1</v>
      </c>
      <c r="V996" s="92" t="str">
        <f t="shared" si="49"/>
        <v/>
      </c>
      <c r="W996" s="96">
        <f t="shared" si="48"/>
        <v>1</v>
      </c>
      <c r="X996" s="93"/>
      <c r="Z996" s="5"/>
      <c r="AA996"/>
      <c r="AC996" s="375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>
        <v>9.5</v>
      </c>
      <c r="C997">
        <v>77</v>
      </c>
      <c r="D997">
        <v>5.7</v>
      </c>
      <c r="E997">
        <v>9.5</v>
      </c>
      <c r="F997">
        <v>4.7</v>
      </c>
      <c r="G997">
        <v>5.8</v>
      </c>
      <c r="H997">
        <v>1026.8</v>
      </c>
      <c r="I997">
        <v>5830</v>
      </c>
      <c r="J997">
        <v>0</v>
      </c>
      <c r="K997">
        <v>0</v>
      </c>
      <c r="L997">
        <v>0</v>
      </c>
      <c r="M997">
        <v>0</v>
      </c>
      <c r="N997">
        <v>0.1</v>
      </c>
      <c r="O997">
        <v>162.69999999999999</v>
      </c>
      <c r="P997">
        <v>12.6</v>
      </c>
      <c r="Q997">
        <v>23.7</v>
      </c>
      <c r="R997" s="54">
        <v>0.68611111111111101</v>
      </c>
      <c r="T997" s="93">
        <f t="shared" si="47"/>
        <v>23.7</v>
      </c>
      <c r="U997" s="96">
        <f t="shared" si="50"/>
        <v>11.2</v>
      </c>
      <c r="V997" s="92" t="str">
        <f t="shared" si="49"/>
        <v/>
      </c>
      <c r="W997" s="96">
        <f t="shared" si="48"/>
        <v>1</v>
      </c>
      <c r="X997" s="93"/>
      <c r="Z997" s="5"/>
      <c r="AA997"/>
      <c r="AC997" s="375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>
        <v>9.5</v>
      </c>
      <c r="C998">
        <v>77</v>
      </c>
      <c r="D998">
        <v>5.7</v>
      </c>
      <c r="E998">
        <v>9.5</v>
      </c>
      <c r="F998">
        <v>2.2000000000000002</v>
      </c>
      <c r="G998">
        <v>2.5</v>
      </c>
      <c r="H998">
        <v>1026.9000000000001</v>
      </c>
      <c r="I998">
        <v>5770</v>
      </c>
      <c r="J998">
        <v>0</v>
      </c>
      <c r="K998">
        <v>0</v>
      </c>
      <c r="L998">
        <v>0</v>
      </c>
      <c r="M998">
        <v>0</v>
      </c>
      <c r="N998">
        <v>0.1</v>
      </c>
      <c r="O998">
        <v>162.69999999999999</v>
      </c>
      <c r="P998">
        <v>12.4</v>
      </c>
      <c r="Q998">
        <v>23.7</v>
      </c>
      <c r="R998" s="54">
        <v>0.686805555555556</v>
      </c>
      <c r="T998" s="93">
        <f t="shared" si="47"/>
        <v>23.7</v>
      </c>
      <c r="U998" s="96">
        <f t="shared" si="50"/>
        <v>11.2</v>
      </c>
      <c r="V998" s="92" t="str">
        <f t="shared" si="49"/>
        <v/>
      </c>
      <c r="W998" s="96">
        <f t="shared" si="48"/>
        <v>1</v>
      </c>
      <c r="X998" s="93"/>
      <c r="Z998" s="5"/>
      <c r="AA998"/>
      <c r="AC998" s="375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>
        <v>9.5</v>
      </c>
      <c r="C999">
        <v>77</v>
      </c>
      <c r="D999">
        <v>5.7</v>
      </c>
      <c r="E999">
        <v>9.5</v>
      </c>
      <c r="F999">
        <v>4</v>
      </c>
      <c r="G999">
        <v>4.7</v>
      </c>
      <c r="H999">
        <v>1026.7</v>
      </c>
      <c r="I999">
        <v>5730</v>
      </c>
      <c r="J999">
        <v>0</v>
      </c>
      <c r="K999">
        <v>0</v>
      </c>
      <c r="L999">
        <v>0</v>
      </c>
      <c r="M999">
        <v>0</v>
      </c>
      <c r="N999">
        <v>0.1</v>
      </c>
      <c r="O999">
        <v>162.69999999999999</v>
      </c>
      <c r="P999">
        <v>12.3</v>
      </c>
      <c r="Q999">
        <v>23.7</v>
      </c>
      <c r="R999" s="54">
        <v>0.6875</v>
      </c>
      <c r="T999" s="93">
        <f t="shared" si="47"/>
        <v>23.7</v>
      </c>
      <c r="U999" s="96">
        <f t="shared" si="50"/>
        <v>11.2</v>
      </c>
      <c r="V999" s="92" t="str">
        <f t="shared" si="49"/>
        <v/>
      </c>
      <c r="W999" s="96">
        <f t="shared" si="48"/>
        <v>1</v>
      </c>
      <c r="X999" s="93"/>
      <c r="Z999" s="5"/>
      <c r="AA999"/>
      <c r="AC999" s="375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>
        <v>9.5</v>
      </c>
      <c r="C1000">
        <v>77</v>
      </c>
      <c r="D1000">
        <v>5.7</v>
      </c>
      <c r="E1000">
        <v>9.5</v>
      </c>
      <c r="F1000">
        <v>3.2</v>
      </c>
      <c r="G1000">
        <v>4</v>
      </c>
      <c r="H1000">
        <v>1026.7</v>
      </c>
      <c r="I1000">
        <v>5670</v>
      </c>
      <c r="J1000">
        <v>0</v>
      </c>
      <c r="K1000">
        <v>0</v>
      </c>
      <c r="L1000">
        <v>0</v>
      </c>
      <c r="M1000">
        <v>0</v>
      </c>
      <c r="N1000">
        <v>0.1</v>
      </c>
      <c r="O1000">
        <v>162.69999999999999</v>
      </c>
      <c r="P1000">
        <v>12.1</v>
      </c>
      <c r="Q1000">
        <v>23.7</v>
      </c>
      <c r="R1000" s="54">
        <v>0.688194444444444</v>
      </c>
      <c r="T1000" s="93">
        <f t="shared" si="47"/>
        <v>23.7</v>
      </c>
      <c r="U1000" s="96">
        <f t="shared" si="50"/>
        <v>11.2</v>
      </c>
      <c r="V1000" s="92" t="str">
        <f t="shared" si="49"/>
        <v/>
      </c>
      <c r="W1000" s="96">
        <f t="shared" si="48"/>
        <v>1</v>
      </c>
      <c r="X1000" s="93"/>
      <c r="Z1000" s="5"/>
      <c r="AA1000"/>
      <c r="AC1000" s="375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>
        <v>9.6</v>
      </c>
      <c r="C1001">
        <v>77</v>
      </c>
      <c r="D1001">
        <v>5.8</v>
      </c>
      <c r="E1001">
        <v>9.6</v>
      </c>
      <c r="F1001">
        <v>2.5</v>
      </c>
      <c r="G1001">
        <v>2.5</v>
      </c>
      <c r="H1001">
        <v>1026.7</v>
      </c>
      <c r="I1001">
        <v>5640</v>
      </c>
      <c r="J1001">
        <v>0</v>
      </c>
      <c r="K1001">
        <v>0</v>
      </c>
      <c r="L1001">
        <v>0</v>
      </c>
      <c r="M1001">
        <v>0</v>
      </c>
      <c r="N1001">
        <v>0.1</v>
      </c>
      <c r="O1001">
        <v>162.69999999999999</v>
      </c>
      <c r="P1001">
        <v>11.9</v>
      </c>
      <c r="Q1001">
        <v>23.7</v>
      </c>
      <c r="R1001" s="54">
        <v>0.68888888888888899</v>
      </c>
      <c r="T1001" s="93">
        <f t="shared" si="47"/>
        <v>23.7</v>
      </c>
      <c r="U1001" s="96">
        <f t="shared" si="50"/>
        <v>11.1</v>
      </c>
      <c r="V1001" s="92" t="str">
        <f t="shared" si="49"/>
        <v/>
      </c>
      <c r="W1001" s="96">
        <f t="shared" si="48"/>
        <v>1</v>
      </c>
      <c r="X1001" s="93"/>
      <c r="Z1001" s="5"/>
      <c r="AA1001"/>
      <c r="AC1001" s="375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>
        <v>9.6</v>
      </c>
      <c r="C1002">
        <v>77</v>
      </c>
      <c r="D1002">
        <v>5.8</v>
      </c>
      <c r="E1002">
        <v>9.6</v>
      </c>
      <c r="F1002">
        <v>0</v>
      </c>
      <c r="G1002">
        <v>2.2000000000000002</v>
      </c>
      <c r="H1002">
        <v>1026.7</v>
      </c>
      <c r="I1002">
        <v>5640</v>
      </c>
      <c r="J1002">
        <v>0</v>
      </c>
      <c r="K1002">
        <v>0</v>
      </c>
      <c r="L1002">
        <v>0</v>
      </c>
      <c r="M1002">
        <v>0</v>
      </c>
      <c r="N1002">
        <v>0.1</v>
      </c>
      <c r="O1002">
        <v>162.69999999999999</v>
      </c>
      <c r="P1002">
        <v>11.8</v>
      </c>
      <c r="Q1002">
        <v>23.7</v>
      </c>
      <c r="R1002" s="54">
        <v>0.68958333333333299</v>
      </c>
      <c r="T1002" s="93">
        <f t="shared" si="47"/>
        <v>23.7</v>
      </c>
      <c r="U1002" s="96">
        <f t="shared" si="50"/>
        <v>11.1</v>
      </c>
      <c r="V1002" s="92" t="str">
        <f t="shared" si="49"/>
        <v/>
      </c>
      <c r="W1002" s="96">
        <f t="shared" si="48"/>
        <v>1</v>
      </c>
      <c r="X1002" s="93"/>
      <c r="Z1002" s="5"/>
      <c r="AA1002"/>
      <c r="AC1002" s="375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>
        <v>9.6</v>
      </c>
      <c r="C1003">
        <v>77</v>
      </c>
      <c r="D1003">
        <v>5.8</v>
      </c>
      <c r="E1003">
        <v>9.6</v>
      </c>
      <c r="F1003">
        <v>0</v>
      </c>
      <c r="G1003">
        <v>2.9</v>
      </c>
      <c r="H1003">
        <v>1026.7</v>
      </c>
      <c r="I1003">
        <v>5570</v>
      </c>
      <c r="J1003">
        <v>0</v>
      </c>
      <c r="K1003">
        <v>0</v>
      </c>
      <c r="L1003">
        <v>0</v>
      </c>
      <c r="M1003">
        <v>0</v>
      </c>
      <c r="N1003">
        <v>0.1</v>
      </c>
      <c r="O1003">
        <v>162.69999999999999</v>
      </c>
      <c r="P1003">
        <v>11.7</v>
      </c>
      <c r="Q1003">
        <v>23.7</v>
      </c>
      <c r="R1003" s="54">
        <v>0.69027777777777799</v>
      </c>
      <c r="T1003" s="93">
        <f t="shared" si="47"/>
        <v>23.7</v>
      </c>
      <c r="U1003" s="96">
        <f t="shared" si="50"/>
        <v>11.1</v>
      </c>
      <c r="V1003" s="92" t="str">
        <f t="shared" si="49"/>
        <v/>
      </c>
      <c r="W1003" s="96">
        <f t="shared" si="48"/>
        <v>1</v>
      </c>
      <c r="X1003" s="93"/>
      <c r="Z1003" s="5"/>
      <c r="AA1003"/>
      <c r="AC1003" s="375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>
        <v>9.6</v>
      </c>
      <c r="C1004">
        <v>77</v>
      </c>
      <c r="D1004">
        <v>5.8</v>
      </c>
      <c r="E1004">
        <v>9.6</v>
      </c>
      <c r="F1004">
        <v>4</v>
      </c>
      <c r="G1004">
        <v>4.3</v>
      </c>
      <c r="H1004">
        <v>1026.7</v>
      </c>
      <c r="I1004">
        <v>5460</v>
      </c>
      <c r="J1004">
        <v>0</v>
      </c>
      <c r="K1004">
        <v>0</v>
      </c>
      <c r="L1004">
        <v>0</v>
      </c>
      <c r="M1004">
        <v>0</v>
      </c>
      <c r="N1004">
        <v>0.1</v>
      </c>
      <c r="O1004">
        <v>162.69999999999999</v>
      </c>
      <c r="P1004">
        <v>11.5</v>
      </c>
      <c r="Q1004">
        <v>23.7</v>
      </c>
      <c r="R1004" s="54">
        <v>0.69097222222222199</v>
      </c>
      <c r="T1004" s="93">
        <f t="shared" si="47"/>
        <v>23.7</v>
      </c>
      <c r="U1004" s="96">
        <f t="shared" si="50"/>
        <v>11.1</v>
      </c>
      <c r="V1004" s="92" t="str">
        <f t="shared" si="49"/>
        <v/>
      </c>
      <c r="W1004" s="96">
        <f t="shared" si="48"/>
        <v>1</v>
      </c>
      <c r="X1004" s="93"/>
      <c r="Z1004" s="5"/>
      <c r="AA1004"/>
      <c r="AC1004" s="375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>
        <v>9.5</v>
      </c>
      <c r="C1005">
        <v>77</v>
      </c>
      <c r="D1005">
        <v>5.7</v>
      </c>
      <c r="E1005">
        <v>9.5</v>
      </c>
      <c r="F1005">
        <v>4.7</v>
      </c>
      <c r="G1005">
        <v>5.4</v>
      </c>
      <c r="H1005">
        <v>1026.5999999999999</v>
      </c>
      <c r="I1005">
        <v>5420</v>
      </c>
      <c r="J1005">
        <v>0</v>
      </c>
      <c r="K1005">
        <v>0</v>
      </c>
      <c r="L1005">
        <v>0</v>
      </c>
      <c r="M1005">
        <v>0</v>
      </c>
      <c r="N1005">
        <v>0.1</v>
      </c>
      <c r="O1005">
        <v>162.69999999999999</v>
      </c>
      <c r="P1005">
        <v>11.4</v>
      </c>
      <c r="Q1005">
        <v>23.7</v>
      </c>
      <c r="R1005" s="54">
        <v>0.69166666666666698</v>
      </c>
      <c r="T1005" s="93">
        <f t="shared" si="47"/>
        <v>23.7</v>
      </c>
      <c r="U1005" s="96">
        <f t="shared" si="50"/>
        <v>11.2</v>
      </c>
      <c r="V1005" s="92" t="str">
        <f t="shared" si="49"/>
        <v/>
      </c>
      <c r="W1005" s="96">
        <f t="shared" si="48"/>
        <v>1</v>
      </c>
      <c r="X1005" s="93"/>
      <c r="Z1005" s="5"/>
      <c r="AA1005"/>
      <c r="AC1005" s="375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>
        <v>9.5</v>
      </c>
      <c r="C1006">
        <v>77</v>
      </c>
      <c r="D1006">
        <v>5.7</v>
      </c>
      <c r="E1006">
        <v>9.5</v>
      </c>
      <c r="F1006">
        <v>4</v>
      </c>
      <c r="G1006">
        <v>4.3</v>
      </c>
      <c r="H1006">
        <v>1026.8</v>
      </c>
      <c r="I1006">
        <v>5520</v>
      </c>
      <c r="J1006">
        <v>0</v>
      </c>
      <c r="K1006">
        <v>0</v>
      </c>
      <c r="L1006">
        <v>0</v>
      </c>
      <c r="M1006">
        <v>0</v>
      </c>
      <c r="N1006">
        <v>0.1</v>
      </c>
      <c r="O1006">
        <v>162.69999999999999</v>
      </c>
      <c r="P1006">
        <v>11.3</v>
      </c>
      <c r="Q1006">
        <v>23.7</v>
      </c>
      <c r="R1006" s="54">
        <v>0.69236111111111098</v>
      </c>
      <c r="T1006" s="93">
        <f t="shared" si="47"/>
        <v>23.7</v>
      </c>
      <c r="U1006" s="96">
        <f t="shared" si="50"/>
        <v>11.2</v>
      </c>
      <c r="V1006" s="92" t="str">
        <f t="shared" si="49"/>
        <v/>
      </c>
      <c r="W1006" s="96">
        <f t="shared" si="48"/>
        <v>1</v>
      </c>
      <c r="X1006" s="93"/>
      <c r="Z1006" s="5"/>
      <c r="AA1006"/>
      <c r="AC1006" s="375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>
        <v>9.6</v>
      </c>
      <c r="C1007">
        <v>77</v>
      </c>
      <c r="D1007">
        <v>5.8</v>
      </c>
      <c r="E1007">
        <v>9.6</v>
      </c>
      <c r="F1007">
        <v>3.6</v>
      </c>
      <c r="G1007">
        <v>5.8</v>
      </c>
      <c r="H1007">
        <v>1026.7</v>
      </c>
      <c r="I1007">
        <v>5720</v>
      </c>
      <c r="J1007">
        <v>0</v>
      </c>
      <c r="K1007">
        <v>0</v>
      </c>
      <c r="L1007">
        <v>0</v>
      </c>
      <c r="M1007">
        <v>0</v>
      </c>
      <c r="N1007">
        <v>0.1</v>
      </c>
      <c r="O1007">
        <v>162.69999999999999</v>
      </c>
      <c r="P1007">
        <v>11.2</v>
      </c>
      <c r="Q1007">
        <v>23.7</v>
      </c>
      <c r="R1007" s="54">
        <v>0.69305555555555598</v>
      </c>
      <c r="T1007" s="93">
        <f t="shared" si="47"/>
        <v>23.7</v>
      </c>
      <c r="U1007" s="96">
        <f t="shared" si="50"/>
        <v>11.1</v>
      </c>
      <c r="V1007" s="92" t="str">
        <f t="shared" si="49"/>
        <v/>
      </c>
      <c r="W1007" s="96">
        <f t="shared" si="48"/>
        <v>1</v>
      </c>
      <c r="X1007" s="93"/>
      <c r="Z1007" s="5"/>
      <c r="AA1007"/>
      <c r="AC1007" s="375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>
        <v>9.6</v>
      </c>
      <c r="C1008">
        <v>77</v>
      </c>
      <c r="D1008">
        <v>5.8</v>
      </c>
      <c r="E1008">
        <v>9.6</v>
      </c>
      <c r="F1008">
        <v>1.8</v>
      </c>
      <c r="G1008">
        <v>2.5</v>
      </c>
      <c r="H1008">
        <v>1026.9000000000001</v>
      </c>
      <c r="I1008">
        <v>5620</v>
      </c>
      <c r="J1008">
        <v>0</v>
      </c>
      <c r="K1008">
        <v>0</v>
      </c>
      <c r="L1008">
        <v>0</v>
      </c>
      <c r="M1008">
        <v>0</v>
      </c>
      <c r="N1008">
        <v>0.1</v>
      </c>
      <c r="O1008">
        <v>162.69999999999999</v>
      </c>
      <c r="P1008">
        <v>11.1</v>
      </c>
      <c r="Q1008">
        <v>23.7</v>
      </c>
      <c r="R1008" s="54">
        <v>0.69374999999999998</v>
      </c>
      <c r="T1008" s="93">
        <f t="shared" si="47"/>
        <v>23.7</v>
      </c>
      <c r="U1008" s="96">
        <f t="shared" si="50"/>
        <v>11.1</v>
      </c>
      <c r="V1008" s="92" t="str">
        <f t="shared" si="49"/>
        <v/>
      </c>
      <c r="W1008" s="96">
        <f t="shared" si="48"/>
        <v>1</v>
      </c>
      <c r="X1008" s="93"/>
      <c r="Z1008" s="5"/>
      <c r="AA1008"/>
      <c r="AC1008" s="375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>
        <v>9.6</v>
      </c>
      <c r="C1009">
        <v>77</v>
      </c>
      <c r="D1009">
        <v>5.8</v>
      </c>
      <c r="E1009">
        <v>9.6</v>
      </c>
      <c r="F1009">
        <v>0</v>
      </c>
      <c r="G1009">
        <v>2.5</v>
      </c>
      <c r="H1009">
        <v>1026.7</v>
      </c>
      <c r="I1009">
        <v>5780</v>
      </c>
      <c r="J1009">
        <v>0</v>
      </c>
      <c r="K1009">
        <v>0</v>
      </c>
      <c r="L1009">
        <v>0</v>
      </c>
      <c r="M1009">
        <v>0</v>
      </c>
      <c r="N1009">
        <v>0.1</v>
      </c>
      <c r="O1009">
        <v>162.69999999999999</v>
      </c>
      <c r="P1009">
        <v>11</v>
      </c>
      <c r="Q1009">
        <v>23.7</v>
      </c>
      <c r="R1009" s="54">
        <v>0.69444444444444398</v>
      </c>
      <c r="T1009" s="93">
        <f t="shared" si="47"/>
        <v>23.7</v>
      </c>
      <c r="U1009" s="96">
        <f t="shared" si="50"/>
        <v>11.1</v>
      </c>
      <c r="V1009" s="92" t="str">
        <f t="shared" si="49"/>
        <v/>
      </c>
      <c r="W1009" s="96">
        <f t="shared" si="48"/>
        <v>1</v>
      </c>
      <c r="X1009" s="93"/>
      <c r="Z1009" s="5"/>
      <c r="AA1009"/>
      <c r="AC1009" s="375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>
        <v>9.6</v>
      </c>
      <c r="C1010">
        <v>76</v>
      </c>
      <c r="D1010">
        <v>5.6</v>
      </c>
      <c r="E1010">
        <v>9.6</v>
      </c>
      <c r="F1010">
        <v>1.8</v>
      </c>
      <c r="G1010">
        <v>2.2000000000000002</v>
      </c>
      <c r="H1010">
        <v>1026.8</v>
      </c>
      <c r="I1010">
        <v>6230</v>
      </c>
      <c r="J1010">
        <v>0</v>
      </c>
      <c r="K1010">
        <v>0</v>
      </c>
      <c r="L1010">
        <v>0</v>
      </c>
      <c r="M1010">
        <v>0</v>
      </c>
      <c r="N1010">
        <v>0.1</v>
      </c>
      <c r="O1010">
        <v>162.69999999999999</v>
      </c>
      <c r="P1010">
        <v>10.9</v>
      </c>
      <c r="Q1010">
        <v>23.7</v>
      </c>
      <c r="R1010" s="54">
        <v>0.69513888888888897</v>
      </c>
      <c r="T1010" s="93">
        <f t="shared" ref="T1010:T1073" si="51">MAX($P1010,$Q1010)</f>
        <v>23.7</v>
      </c>
      <c r="U1010" s="96">
        <f t="shared" si="50"/>
        <v>11.1</v>
      </c>
      <c r="V1010" s="92" t="str">
        <f t="shared" si="49"/>
        <v/>
      </c>
      <c r="W1010" s="96">
        <f t="shared" ref="W1010:W1073" si="52">IF($T1010&gt;$B1010+1,1,"")</f>
        <v>1</v>
      </c>
      <c r="X1010" s="93"/>
      <c r="Z1010" s="5"/>
      <c r="AA1010"/>
      <c r="AC1010" s="375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>
        <v>9.6999999999999993</v>
      </c>
      <c r="C1011">
        <v>76</v>
      </c>
      <c r="D1011">
        <v>5.7</v>
      </c>
      <c r="E1011">
        <v>9.6999999999999993</v>
      </c>
      <c r="F1011">
        <v>2.5</v>
      </c>
      <c r="G1011">
        <v>4.7</v>
      </c>
      <c r="H1011">
        <v>1026.8</v>
      </c>
      <c r="I1011">
        <v>7930</v>
      </c>
      <c r="J1011">
        <v>0</v>
      </c>
      <c r="K1011">
        <v>0</v>
      </c>
      <c r="L1011">
        <v>0</v>
      </c>
      <c r="M1011">
        <v>0</v>
      </c>
      <c r="N1011">
        <v>0.1</v>
      </c>
      <c r="O1011">
        <v>162.69999999999999</v>
      </c>
      <c r="P1011">
        <v>10.9</v>
      </c>
      <c r="Q1011">
        <v>23.7</v>
      </c>
      <c r="R1011" s="54">
        <v>0.69583333333333297</v>
      </c>
      <c r="T1011" s="93">
        <f t="shared" si="51"/>
        <v>23.7</v>
      </c>
      <c r="U1011" s="96">
        <f t="shared" si="50"/>
        <v>11</v>
      </c>
      <c r="V1011" s="92" t="str">
        <f t="shared" si="49"/>
        <v/>
      </c>
      <c r="W1011" s="96">
        <f t="shared" si="52"/>
        <v>1</v>
      </c>
      <c r="X1011" s="93"/>
      <c r="Z1011" s="5"/>
      <c r="AA1011"/>
      <c r="AC1011" s="375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>
        <v>9.8000000000000007</v>
      </c>
      <c r="C1012">
        <v>76</v>
      </c>
      <c r="D1012">
        <v>5.8</v>
      </c>
      <c r="E1012">
        <v>9.8000000000000007</v>
      </c>
      <c r="F1012">
        <v>3.2</v>
      </c>
      <c r="G1012">
        <v>3.2</v>
      </c>
      <c r="H1012">
        <v>1026.9000000000001</v>
      </c>
      <c r="I1012">
        <v>8640</v>
      </c>
      <c r="J1012">
        <v>0</v>
      </c>
      <c r="K1012">
        <v>0</v>
      </c>
      <c r="L1012">
        <v>0</v>
      </c>
      <c r="M1012">
        <v>0</v>
      </c>
      <c r="N1012">
        <v>0.1</v>
      </c>
      <c r="O1012">
        <v>162.69999999999999</v>
      </c>
      <c r="P1012">
        <v>10.9</v>
      </c>
      <c r="Q1012">
        <v>23.7</v>
      </c>
      <c r="R1012" s="54">
        <v>0.69652777777777797</v>
      </c>
      <c r="T1012" s="93">
        <f t="shared" si="51"/>
        <v>23.7</v>
      </c>
      <c r="U1012" s="96">
        <f t="shared" si="50"/>
        <v>10.899999999999999</v>
      </c>
      <c r="V1012" s="92" t="str">
        <f t="shared" si="49"/>
        <v/>
      </c>
      <c r="W1012" s="96">
        <f t="shared" si="52"/>
        <v>1</v>
      </c>
      <c r="X1012" s="93"/>
      <c r="Z1012" s="5"/>
      <c r="AA1012"/>
      <c r="AC1012" s="375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>
        <v>9.8000000000000007</v>
      </c>
      <c r="C1013">
        <v>76</v>
      </c>
      <c r="D1013">
        <v>5.8</v>
      </c>
      <c r="E1013">
        <v>9.8000000000000007</v>
      </c>
      <c r="F1013">
        <v>2.5</v>
      </c>
      <c r="G1013">
        <v>2.5</v>
      </c>
      <c r="H1013">
        <v>1027</v>
      </c>
      <c r="I1013">
        <v>8180</v>
      </c>
      <c r="J1013">
        <v>0</v>
      </c>
      <c r="K1013">
        <v>0</v>
      </c>
      <c r="L1013">
        <v>0</v>
      </c>
      <c r="M1013">
        <v>0</v>
      </c>
      <c r="N1013">
        <v>0.1</v>
      </c>
      <c r="O1013">
        <v>162.69999999999999</v>
      </c>
      <c r="P1013">
        <v>10.9</v>
      </c>
      <c r="Q1013">
        <v>23.7</v>
      </c>
      <c r="R1013" s="54">
        <v>0.69722222222222197</v>
      </c>
      <c r="T1013" s="93">
        <f t="shared" si="51"/>
        <v>23.7</v>
      </c>
      <c r="U1013" s="96">
        <f t="shared" si="50"/>
        <v>10.899999999999999</v>
      </c>
      <c r="V1013" s="92" t="str">
        <f t="shared" si="49"/>
        <v/>
      </c>
      <c r="W1013" s="96">
        <f t="shared" si="52"/>
        <v>1</v>
      </c>
      <c r="X1013" s="93"/>
      <c r="Z1013" s="5"/>
      <c r="AA1013"/>
      <c r="AC1013" s="375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>
        <v>9.9</v>
      </c>
      <c r="C1014">
        <v>75</v>
      </c>
      <c r="D1014">
        <v>5.7</v>
      </c>
      <c r="E1014">
        <v>9.9</v>
      </c>
      <c r="F1014">
        <v>2.2000000000000002</v>
      </c>
      <c r="G1014">
        <v>2.2000000000000002</v>
      </c>
      <c r="H1014">
        <v>1026.9000000000001</v>
      </c>
      <c r="I1014">
        <v>7680</v>
      </c>
      <c r="J1014">
        <v>0</v>
      </c>
      <c r="K1014">
        <v>0</v>
      </c>
      <c r="L1014">
        <v>0</v>
      </c>
      <c r="M1014">
        <v>0</v>
      </c>
      <c r="N1014">
        <v>0.1</v>
      </c>
      <c r="O1014">
        <v>162.69999999999999</v>
      </c>
      <c r="P1014">
        <v>11</v>
      </c>
      <c r="Q1014">
        <v>23.7</v>
      </c>
      <c r="R1014" s="54">
        <v>0.69791666666666696</v>
      </c>
      <c r="T1014" s="93">
        <f t="shared" si="51"/>
        <v>23.7</v>
      </c>
      <c r="U1014" s="96">
        <f t="shared" si="50"/>
        <v>10.799999999999999</v>
      </c>
      <c r="V1014" s="92" t="str">
        <f t="shared" si="49"/>
        <v/>
      </c>
      <c r="W1014" s="96">
        <f t="shared" si="52"/>
        <v>1</v>
      </c>
      <c r="X1014" s="93"/>
      <c r="Z1014" s="5"/>
      <c r="AA1014"/>
      <c r="AC1014" s="375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>
        <v>9.9</v>
      </c>
      <c r="C1015">
        <v>75</v>
      </c>
      <c r="D1015">
        <v>5.7</v>
      </c>
      <c r="E1015">
        <v>9.9</v>
      </c>
      <c r="F1015">
        <v>2.9</v>
      </c>
      <c r="G1015">
        <v>3.6</v>
      </c>
      <c r="H1015">
        <v>1026.7</v>
      </c>
      <c r="I1015">
        <v>6660</v>
      </c>
      <c r="J1015">
        <v>0</v>
      </c>
      <c r="K1015">
        <v>0</v>
      </c>
      <c r="L1015">
        <v>0</v>
      </c>
      <c r="M1015">
        <v>0</v>
      </c>
      <c r="N1015">
        <v>0.1</v>
      </c>
      <c r="O1015">
        <v>162.69999999999999</v>
      </c>
      <c r="P1015">
        <v>11.1</v>
      </c>
      <c r="Q1015">
        <v>23.7</v>
      </c>
      <c r="R1015" s="54">
        <v>0.69861111111111096</v>
      </c>
      <c r="T1015" s="93">
        <f t="shared" si="51"/>
        <v>23.7</v>
      </c>
      <c r="U1015" s="96">
        <f t="shared" si="50"/>
        <v>10.799999999999999</v>
      </c>
      <c r="V1015" s="92" t="str">
        <f t="shared" si="49"/>
        <v/>
      </c>
      <c r="W1015" s="96">
        <f t="shared" si="52"/>
        <v>1</v>
      </c>
      <c r="X1015" s="93"/>
      <c r="Z1015" s="5"/>
      <c r="AA1015"/>
      <c r="AC1015" s="375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>
        <v>9.8000000000000007</v>
      </c>
      <c r="C1016">
        <v>75</v>
      </c>
      <c r="D1016">
        <v>5.6</v>
      </c>
      <c r="E1016">
        <v>9.8000000000000007</v>
      </c>
      <c r="F1016">
        <v>2.5</v>
      </c>
      <c r="G1016">
        <v>3.2</v>
      </c>
      <c r="H1016">
        <v>1026.8</v>
      </c>
      <c r="I1016">
        <v>6060</v>
      </c>
      <c r="J1016">
        <v>0</v>
      </c>
      <c r="K1016">
        <v>0</v>
      </c>
      <c r="L1016">
        <v>0</v>
      </c>
      <c r="M1016">
        <v>0</v>
      </c>
      <c r="N1016">
        <v>0.1</v>
      </c>
      <c r="O1016">
        <v>162.69999999999999</v>
      </c>
      <c r="P1016">
        <v>11.2</v>
      </c>
      <c r="Q1016">
        <v>23.7</v>
      </c>
      <c r="R1016" s="54">
        <v>0.69930555555555596</v>
      </c>
      <c r="T1016" s="93">
        <f t="shared" si="51"/>
        <v>23.7</v>
      </c>
      <c r="U1016" s="96">
        <f t="shared" si="50"/>
        <v>10.899999999999999</v>
      </c>
      <c r="V1016" s="92" t="str">
        <f t="shared" si="49"/>
        <v/>
      </c>
      <c r="W1016" s="96">
        <f t="shared" si="52"/>
        <v>1</v>
      </c>
      <c r="X1016" s="93"/>
      <c r="Z1016" s="5"/>
      <c r="AA1016"/>
      <c r="AC1016" s="375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>
        <v>9.8000000000000007</v>
      </c>
      <c r="C1017">
        <v>75</v>
      </c>
      <c r="D1017">
        <v>5.6</v>
      </c>
      <c r="E1017">
        <v>9.8000000000000007</v>
      </c>
      <c r="F1017">
        <v>3.2</v>
      </c>
      <c r="G1017">
        <v>4.3</v>
      </c>
      <c r="H1017">
        <v>1026.9000000000001</v>
      </c>
      <c r="I1017">
        <v>5600</v>
      </c>
      <c r="J1017">
        <v>0</v>
      </c>
      <c r="K1017">
        <v>0</v>
      </c>
      <c r="L1017">
        <v>0</v>
      </c>
      <c r="M1017">
        <v>0</v>
      </c>
      <c r="N1017">
        <v>0.1</v>
      </c>
      <c r="O1017">
        <v>162.69999999999999</v>
      </c>
      <c r="P1017">
        <v>11.3</v>
      </c>
      <c r="Q1017">
        <v>23.7</v>
      </c>
      <c r="R1017" s="54">
        <v>0.7</v>
      </c>
      <c r="T1017" s="93">
        <f t="shared" si="51"/>
        <v>23.7</v>
      </c>
      <c r="U1017" s="96">
        <f t="shared" si="50"/>
        <v>10.899999999999999</v>
      </c>
      <c r="V1017" s="92" t="str">
        <f t="shared" si="49"/>
        <v/>
      </c>
      <c r="W1017" s="96">
        <f t="shared" si="52"/>
        <v>1</v>
      </c>
      <c r="X1017" s="93"/>
      <c r="Z1017" s="5"/>
      <c r="AA1017"/>
      <c r="AC1017" s="375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>
        <v>9.6999999999999993</v>
      </c>
      <c r="C1018">
        <v>75</v>
      </c>
      <c r="D1018">
        <v>5.5</v>
      </c>
      <c r="E1018">
        <v>9.6999999999999993</v>
      </c>
      <c r="F1018">
        <v>3.6</v>
      </c>
      <c r="G1018">
        <v>3.6</v>
      </c>
      <c r="H1018">
        <v>1026.9000000000001</v>
      </c>
      <c r="I1018">
        <v>6270</v>
      </c>
      <c r="J1018">
        <v>0</v>
      </c>
      <c r="K1018">
        <v>0</v>
      </c>
      <c r="L1018">
        <v>0</v>
      </c>
      <c r="M1018">
        <v>0</v>
      </c>
      <c r="N1018">
        <v>0.1</v>
      </c>
      <c r="O1018">
        <v>162.69999999999999</v>
      </c>
      <c r="P1018">
        <v>11.3</v>
      </c>
      <c r="Q1018">
        <v>23.7</v>
      </c>
      <c r="R1018" s="54">
        <v>0.70069444444444495</v>
      </c>
      <c r="T1018" s="93">
        <f t="shared" si="51"/>
        <v>23.7</v>
      </c>
      <c r="U1018" s="96">
        <f t="shared" si="50"/>
        <v>11</v>
      </c>
      <c r="V1018" s="92" t="str">
        <f t="shared" si="49"/>
        <v/>
      </c>
      <c r="W1018" s="96">
        <f t="shared" si="52"/>
        <v>1</v>
      </c>
      <c r="X1018" s="93"/>
      <c r="Z1018" s="5"/>
      <c r="AA1018"/>
      <c r="AC1018" s="375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>
        <v>9.6999999999999993</v>
      </c>
      <c r="C1019">
        <v>76</v>
      </c>
      <c r="D1019">
        <v>5.7</v>
      </c>
      <c r="E1019">
        <v>9.6999999999999993</v>
      </c>
      <c r="F1019">
        <v>1.8</v>
      </c>
      <c r="G1019">
        <v>2.9</v>
      </c>
      <c r="H1019">
        <v>1026.9000000000001</v>
      </c>
      <c r="I1019">
        <v>7450</v>
      </c>
      <c r="J1019">
        <v>0</v>
      </c>
      <c r="K1019">
        <v>0</v>
      </c>
      <c r="L1019">
        <v>0</v>
      </c>
      <c r="M1019">
        <v>0</v>
      </c>
      <c r="N1019">
        <v>0.1</v>
      </c>
      <c r="O1019">
        <v>162.69999999999999</v>
      </c>
      <c r="P1019">
        <v>11.3</v>
      </c>
      <c r="Q1019">
        <v>23.7</v>
      </c>
      <c r="R1019" s="54">
        <v>0.70138888888888895</v>
      </c>
      <c r="T1019" s="93">
        <f t="shared" si="51"/>
        <v>23.7</v>
      </c>
      <c r="U1019" s="96">
        <f t="shared" si="50"/>
        <v>11</v>
      </c>
      <c r="V1019" s="92" t="str">
        <f t="shared" si="49"/>
        <v/>
      </c>
      <c r="W1019" s="96">
        <f t="shared" si="52"/>
        <v>1</v>
      </c>
      <c r="X1019" s="93"/>
      <c r="Z1019" s="5"/>
      <c r="AA1019"/>
      <c r="AC1019" s="375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>
        <v>9.8000000000000007</v>
      </c>
      <c r="C1020">
        <v>76</v>
      </c>
      <c r="D1020">
        <v>5.8</v>
      </c>
      <c r="E1020">
        <v>9.8000000000000007</v>
      </c>
      <c r="F1020">
        <v>3.2</v>
      </c>
      <c r="G1020">
        <v>4.3</v>
      </c>
      <c r="H1020">
        <v>1026.8</v>
      </c>
      <c r="I1020">
        <v>6970</v>
      </c>
      <c r="J1020">
        <v>0</v>
      </c>
      <c r="K1020">
        <v>0</v>
      </c>
      <c r="L1020">
        <v>0</v>
      </c>
      <c r="M1020">
        <v>0</v>
      </c>
      <c r="N1020">
        <v>0.1</v>
      </c>
      <c r="O1020">
        <v>162.69999999999999</v>
      </c>
      <c r="P1020">
        <v>11.3</v>
      </c>
      <c r="Q1020">
        <v>16.600000000000001</v>
      </c>
      <c r="R1020" s="54">
        <v>0.70208333333333295</v>
      </c>
      <c r="T1020" s="93">
        <f t="shared" si="51"/>
        <v>16.600000000000001</v>
      </c>
      <c r="U1020" s="96">
        <f t="shared" si="50"/>
        <v>3.8000000000000007</v>
      </c>
      <c r="V1020" s="92" t="str">
        <f t="shared" si="49"/>
        <v/>
      </c>
      <c r="W1020" s="96">
        <f t="shared" si="52"/>
        <v>1</v>
      </c>
      <c r="X1020" s="93"/>
      <c r="Z1020" s="5"/>
      <c r="AA1020"/>
      <c r="AC1020" s="375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>
        <v>9.8000000000000007</v>
      </c>
      <c r="C1021">
        <v>75</v>
      </c>
      <c r="D1021">
        <v>5.6</v>
      </c>
      <c r="E1021">
        <v>9.8000000000000007</v>
      </c>
      <c r="F1021">
        <v>1.8</v>
      </c>
      <c r="G1021">
        <v>2.5</v>
      </c>
      <c r="H1021">
        <v>1026.9000000000001</v>
      </c>
      <c r="I1021">
        <v>5820</v>
      </c>
      <c r="J1021">
        <v>0</v>
      </c>
      <c r="K1021">
        <v>0</v>
      </c>
      <c r="L1021">
        <v>0</v>
      </c>
      <c r="M1021">
        <v>0</v>
      </c>
      <c r="N1021">
        <v>0.1</v>
      </c>
      <c r="O1021">
        <v>162.69999999999999</v>
      </c>
      <c r="P1021">
        <v>11.4</v>
      </c>
      <c r="Q1021">
        <v>16.600000000000001</v>
      </c>
      <c r="R1021" s="54">
        <v>0.70277777777777795</v>
      </c>
      <c r="T1021" s="93">
        <f t="shared" si="51"/>
        <v>16.600000000000001</v>
      </c>
      <c r="U1021" s="96">
        <f t="shared" si="50"/>
        <v>3.8000000000000007</v>
      </c>
      <c r="V1021" s="92" t="str">
        <f t="shared" si="49"/>
        <v/>
      </c>
      <c r="W1021" s="96">
        <f t="shared" si="52"/>
        <v>1</v>
      </c>
      <c r="X1021" s="93"/>
      <c r="Z1021" s="5"/>
      <c r="AA1021"/>
      <c r="AC1021" s="375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>
        <v>9.8000000000000007</v>
      </c>
      <c r="C1022">
        <v>75</v>
      </c>
      <c r="D1022">
        <v>5.6</v>
      </c>
      <c r="E1022">
        <v>9.8000000000000007</v>
      </c>
      <c r="F1022">
        <v>1.8</v>
      </c>
      <c r="G1022">
        <v>2.2000000000000002</v>
      </c>
      <c r="H1022">
        <v>1026.9000000000001</v>
      </c>
      <c r="I1022">
        <v>5190</v>
      </c>
      <c r="J1022">
        <v>0</v>
      </c>
      <c r="K1022">
        <v>0</v>
      </c>
      <c r="L1022">
        <v>0</v>
      </c>
      <c r="M1022">
        <v>0</v>
      </c>
      <c r="N1022">
        <v>0.1</v>
      </c>
      <c r="O1022">
        <v>162.69999999999999</v>
      </c>
      <c r="P1022">
        <v>11.4</v>
      </c>
      <c r="Q1022">
        <v>16</v>
      </c>
      <c r="R1022" s="54">
        <v>0.70347222222222205</v>
      </c>
      <c r="T1022" s="93">
        <f t="shared" si="51"/>
        <v>16</v>
      </c>
      <c r="U1022" s="96">
        <f t="shared" si="50"/>
        <v>3.1999999999999993</v>
      </c>
      <c r="V1022" s="92" t="str">
        <f t="shared" si="49"/>
        <v/>
      </c>
      <c r="W1022" s="96">
        <f t="shared" si="52"/>
        <v>1</v>
      </c>
      <c r="X1022" s="93"/>
      <c r="Z1022" s="5"/>
      <c r="AA1022"/>
      <c r="AC1022" s="375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>
        <v>9.8000000000000007</v>
      </c>
      <c r="C1023">
        <v>76</v>
      </c>
      <c r="D1023">
        <v>5.8</v>
      </c>
      <c r="E1023">
        <v>9.8000000000000007</v>
      </c>
      <c r="F1023">
        <v>0</v>
      </c>
      <c r="G1023">
        <v>2.2000000000000002</v>
      </c>
      <c r="H1023">
        <v>1026.9000000000001</v>
      </c>
      <c r="I1023">
        <v>5150</v>
      </c>
      <c r="J1023">
        <v>0</v>
      </c>
      <c r="K1023">
        <v>0</v>
      </c>
      <c r="L1023">
        <v>0</v>
      </c>
      <c r="M1023">
        <v>0</v>
      </c>
      <c r="N1023">
        <v>0.1</v>
      </c>
      <c r="O1023">
        <v>162.69999999999999</v>
      </c>
      <c r="P1023">
        <v>11.5</v>
      </c>
      <c r="Q1023">
        <v>15.7</v>
      </c>
      <c r="R1023" s="54">
        <v>0.70416666666666705</v>
      </c>
      <c r="T1023" s="93">
        <f t="shared" si="51"/>
        <v>15.7</v>
      </c>
      <c r="U1023" s="96">
        <f t="shared" si="50"/>
        <v>2.8999999999999986</v>
      </c>
      <c r="V1023" s="92" t="str">
        <f t="shared" si="49"/>
        <v/>
      </c>
      <c r="W1023" s="96">
        <f t="shared" si="52"/>
        <v>1</v>
      </c>
      <c r="X1023" s="93"/>
      <c r="Z1023" s="5"/>
      <c r="AA1023"/>
      <c r="AC1023" s="375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>
        <v>9.8000000000000007</v>
      </c>
      <c r="C1024">
        <v>76</v>
      </c>
      <c r="D1024">
        <v>5.8</v>
      </c>
      <c r="E1024">
        <v>9.8000000000000007</v>
      </c>
      <c r="F1024">
        <v>0</v>
      </c>
      <c r="G1024">
        <v>1.8</v>
      </c>
      <c r="H1024">
        <v>1026.9000000000001</v>
      </c>
      <c r="I1024">
        <v>4990</v>
      </c>
      <c r="J1024">
        <v>0</v>
      </c>
      <c r="K1024">
        <v>0</v>
      </c>
      <c r="L1024">
        <v>0</v>
      </c>
      <c r="M1024">
        <v>0</v>
      </c>
      <c r="N1024">
        <v>0.1</v>
      </c>
      <c r="O1024">
        <v>162.69999999999999</v>
      </c>
      <c r="P1024">
        <v>11.5</v>
      </c>
      <c r="Q1024">
        <v>15.4</v>
      </c>
      <c r="R1024" s="54">
        <v>0.70486111111111105</v>
      </c>
      <c r="T1024" s="93">
        <f t="shared" si="51"/>
        <v>15.4</v>
      </c>
      <c r="U1024" s="96">
        <f t="shared" si="50"/>
        <v>2.5999999999999996</v>
      </c>
      <c r="V1024" s="92" t="str">
        <f t="shared" si="49"/>
        <v/>
      </c>
      <c r="W1024" s="96">
        <f t="shared" si="52"/>
        <v>1</v>
      </c>
      <c r="X1024" s="93"/>
      <c r="Z1024" s="5"/>
      <c r="AA1024"/>
      <c r="AC1024" s="375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>
        <v>9.6999999999999993</v>
      </c>
      <c r="C1025">
        <v>76</v>
      </c>
      <c r="D1025">
        <v>5.7</v>
      </c>
      <c r="E1025">
        <v>9.6999999999999993</v>
      </c>
      <c r="F1025">
        <v>0</v>
      </c>
      <c r="G1025">
        <v>0</v>
      </c>
      <c r="H1025">
        <v>1026.8</v>
      </c>
      <c r="I1025">
        <v>4780</v>
      </c>
      <c r="J1025">
        <v>0</v>
      </c>
      <c r="K1025">
        <v>0</v>
      </c>
      <c r="L1025">
        <v>0</v>
      </c>
      <c r="M1025">
        <v>0</v>
      </c>
      <c r="N1025">
        <v>0.1</v>
      </c>
      <c r="O1025">
        <v>162.69999999999999</v>
      </c>
      <c r="P1025">
        <v>11.4</v>
      </c>
      <c r="Q1025">
        <v>15.4</v>
      </c>
      <c r="R1025" s="54">
        <v>0.70555555555555605</v>
      </c>
      <c r="T1025" s="93">
        <f t="shared" si="51"/>
        <v>15.4</v>
      </c>
      <c r="U1025" s="96">
        <f t="shared" si="50"/>
        <v>2.7000000000000011</v>
      </c>
      <c r="V1025" s="92" t="str">
        <f t="shared" si="49"/>
        <v/>
      </c>
      <c r="W1025" s="96">
        <f t="shared" si="52"/>
        <v>1</v>
      </c>
      <c r="X1025" s="93"/>
      <c r="Z1025" s="5"/>
      <c r="AA1025"/>
      <c r="AC1025" s="375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>
        <v>9.6999999999999993</v>
      </c>
      <c r="C1026">
        <v>76</v>
      </c>
      <c r="D1026">
        <v>5.7</v>
      </c>
      <c r="E1026">
        <v>9.6999999999999993</v>
      </c>
      <c r="F1026">
        <v>0</v>
      </c>
      <c r="G1026">
        <v>2.2000000000000002</v>
      </c>
      <c r="H1026">
        <v>1026.8</v>
      </c>
      <c r="I1026">
        <v>4710</v>
      </c>
      <c r="J1026">
        <v>0</v>
      </c>
      <c r="K1026">
        <v>0</v>
      </c>
      <c r="L1026">
        <v>0</v>
      </c>
      <c r="M1026">
        <v>0</v>
      </c>
      <c r="N1026">
        <v>0.1</v>
      </c>
      <c r="O1026">
        <v>162.69999999999999</v>
      </c>
      <c r="P1026">
        <v>11.4</v>
      </c>
      <c r="Q1026">
        <v>15.4</v>
      </c>
      <c r="R1026" s="54">
        <v>0.70625000000000004</v>
      </c>
      <c r="T1026" s="93">
        <f t="shared" si="51"/>
        <v>15.4</v>
      </c>
      <c r="U1026" s="96">
        <f t="shared" si="50"/>
        <v>2.7000000000000011</v>
      </c>
      <c r="V1026" s="92" t="str">
        <f t="shared" si="49"/>
        <v/>
      </c>
      <c r="W1026" s="96">
        <f t="shared" si="52"/>
        <v>1</v>
      </c>
      <c r="X1026" s="93"/>
      <c r="Z1026" s="5"/>
      <c r="AA1026"/>
      <c r="AC1026" s="375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>
        <v>9.6</v>
      </c>
      <c r="C1027">
        <v>77</v>
      </c>
      <c r="D1027">
        <v>5.8</v>
      </c>
      <c r="E1027">
        <v>9.6</v>
      </c>
      <c r="F1027">
        <v>2.9</v>
      </c>
      <c r="G1027">
        <v>2.9</v>
      </c>
      <c r="H1027">
        <v>1026.9000000000001</v>
      </c>
      <c r="I1027">
        <v>4670</v>
      </c>
      <c r="J1027">
        <v>0</v>
      </c>
      <c r="K1027">
        <v>0</v>
      </c>
      <c r="L1027">
        <v>0</v>
      </c>
      <c r="M1027">
        <v>0</v>
      </c>
      <c r="N1027">
        <v>0.1</v>
      </c>
      <c r="O1027">
        <v>162.69999999999999</v>
      </c>
      <c r="P1027">
        <v>11.3</v>
      </c>
      <c r="Q1027">
        <v>15.4</v>
      </c>
      <c r="R1027" s="54">
        <v>0.70694444444444404</v>
      </c>
      <c r="T1027" s="93">
        <f t="shared" si="51"/>
        <v>15.4</v>
      </c>
      <c r="U1027" s="96">
        <f t="shared" si="50"/>
        <v>2.8000000000000007</v>
      </c>
      <c r="V1027" s="92" t="str">
        <f t="shared" si="49"/>
        <v/>
      </c>
      <c r="W1027" s="96">
        <f t="shared" si="52"/>
        <v>1</v>
      </c>
      <c r="X1027" s="93"/>
      <c r="Z1027" s="5"/>
      <c r="AA1027"/>
      <c r="AC1027" s="375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>
        <v>9.6</v>
      </c>
      <c r="C1028">
        <v>77</v>
      </c>
      <c r="D1028">
        <v>5.8</v>
      </c>
      <c r="E1028">
        <v>9.6</v>
      </c>
      <c r="F1028">
        <v>3.2</v>
      </c>
      <c r="G1028">
        <v>4</v>
      </c>
      <c r="H1028">
        <v>1027.0999999999999</v>
      </c>
      <c r="I1028">
        <v>4610</v>
      </c>
      <c r="J1028">
        <v>0</v>
      </c>
      <c r="K1028">
        <v>0</v>
      </c>
      <c r="L1028">
        <v>0</v>
      </c>
      <c r="M1028">
        <v>0</v>
      </c>
      <c r="N1028">
        <v>0.1</v>
      </c>
      <c r="O1028">
        <v>162.69999999999999</v>
      </c>
      <c r="P1028">
        <v>11.2</v>
      </c>
      <c r="Q1028">
        <v>15.4</v>
      </c>
      <c r="R1028" s="54">
        <v>0.70763888888888904</v>
      </c>
      <c r="T1028" s="93">
        <f t="shared" si="51"/>
        <v>15.4</v>
      </c>
      <c r="U1028" s="96">
        <f t="shared" si="50"/>
        <v>2.8000000000000007</v>
      </c>
      <c r="V1028" s="92" t="str">
        <f t="shared" si="49"/>
        <v/>
      </c>
      <c r="W1028" s="96">
        <f t="shared" si="52"/>
        <v>1</v>
      </c>
      <c r="X1028" s="93"/>
      <c r="Z1028" s="5"/>
      <c r="AA1028"/>
      <c r="AC1028" s="375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>
        <v>9.5</v>
      </c>
      <c r="C1029">
        <v>77</v>
      </c>
      <c r="D1029">
        <v>5.7</v>
      </c>
      <c r="E1029">
        <v>9.5</v>
      </c>
      <c r="F1029">
        <v>3.2</v>
      </c>
      <c r="G1029">
        <v>4.3</v>
      </c>
      <c r="H1029">
        <v>1026.8</v>
      </c>
      <c r="I1029">
        <v>4560</v>
      </c>
      <c r="J1029">
        <v>0</v>
      </c>
      <c r="K1029">
        <v>0</v>
      </c>
      <c r="L1029">
        <v>0</v>
      </c>
      <c r="M1029">
        <v>0</v>
      </c>
      <c r="N1029">
        <v>0.1</v>
      </c>
      <c r="O1029">
        <v>162.69999999999999</v>
      </c>
      <c r="P1029">
        <v>11.2</v>
      </c>
      <c r="Q1029">
        <v>15.4</v>
      </c>
      <c r="R1029" s="54">
        <v>0.70833333333333304</v>
      </c>
      <c r="T1029" s="93">
        <f t="shared" si="51"/>
        <v>15.4</v>
      </c>
      <c r="U1029" s="96">
        <f t="shared" si="50"/>
        <v>2.9000000000000004</v>
      </c>
      <c r="V1029" s="92" t="str">
        <f t="shared" si="49"/>
        <v/>
      </c>
      <c r="W1029" s="96">
        <f t="shared" si="52"/>
        <v>1</v>
      </c>
      <c r="X1029" s="93"/>
      <c r="Z1029" s="5"/>
      <c r="AA1029"/>
      <c r="AC1029" s="375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>
        <v>9.5</v>
      </c>
      <c r="C1030">
        <v>77</v>
      </c>
      <c r="D1030">
        <v>5.7</v>
      </c>
      <c r="E1030">
        <v>9.5</v>
      </c>
      <c r="F1030">
        <v>2.2000000000000002</v>
      </c>
      <c r="G1030">
        <v>2.5</v>
      </c>
      <c r="H1030">
        <v>1026.9000000000001</v>
      </c>
      <c r="I1030">
        <v>4480</v>
      </c>
      <c r="J1030">
        <v>0</v>
      </c>
      <c r="K1030">
        <v>0</v>
      </c>
      <c r="L1030">
        <v>0</v>
      </c>
      <c r="M1030">
        <v>0</v>
      </c>
      <c r="N1030">
        <v>0.1</v>
      </c>
      <c r="O1030">
        <v>162.69999999999999</v>
      </c>
      <c r="P1030">
        <v>11.1</v>
      </c>
      <c r="Q1030">
        <v>15.4</v>
      </c>
      <c r="R1030" s="54">
        <v>0.70902777777777803</v>
      </c>
      <c r="T1030" s="93">
        <f t="shared" si="51"/>
        <v>15.4</v>
      </c>
      <c r="U1030" s="96">
        <f t="shared" si="50"/>
        <v>2.9000000000000004</v>
      </c>
      <c r="V1030" s="92" t="str">
        <f t="shared" si="49"/>
        <v/>
      </c>
      <c r="W1030" s="96">
        <f t="shared" si="52"/>
        <v>1</v>
      </c>
      <c r="X1030" s="93"/>
      <c r="Z1030" s="5"/>
      <c r="AA1030"/>
      <c r="AC1030" s="375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>
        <v>9.4</v>
      </c>
      <c r="C1031">
        <v>77</v>
      </c>
      <c r="D1031">
        <v>5.6</v>
      </c>
      <c r="E1031">
        <v>9.4</v>
      </c>
      <c r="F1031">
        <v>3.2</v>
      </c>
      <c r="G1031">
        <v>5</v>
      </c>
      <c r="H1031">
        <v>1026.8</v>
      </c>
      <c r="I1031">
        <v>4420</v>
      </c>
      <c r="J1031">
        <v>0</v>
      </c>
      <c r="K1031">
        <v>0</v>
      </c>
      <c r="L1031">
        <v>0</v>
      </c>
      <c r="M1031">
        <v>0</v>
      </c>
      <c r="N1031">
        <v>0.1</v>
      </c>
      <c r="O1031">
        <v>162.69999999999999</v>
      </c>
      <c r="P1031">
        <v>10.9</v>
      </c>
      <c r="Q1031">
        <v>15.4</v>
      </c>
      <c r="R1031" s="54">
        <v>0.70972222222222203</v>
      </c>
      <c r="T1031" s="93">
        <f t="shared" si="51"/>
        <v>15.4</v>
      </c>
      <c r="U1031" s="96">
        <f t="shared" si="50"/>
        <v>3</v>
      </c>
      <c r="V1031" s="92" t="str">
        <f t="shared" si="49"/>
        <v/>
      </c>
      <c r="W1031" s="96">
        <f t="shared" si="52"/>
        <v>1</v>
      </c>
      <c r="X1031" s="93"/>
      <c r="Z1031" s="5"/>
      <c r="AA1031"/>
      <c r="AC1031" s="375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>
        <v>9.4</v>
      </c>
      <c r="C1032">
        <v>77</v>
      </c>
      <c r="D1032">
        <v>5.6</v>
      </c>
      <c r="E1032">
        <v>9.4</v>
      </c>
      <c r="F1032">
        <v>2.5</v>
      </c>
      <c r="G1032">
        <v>3.2</v>
      </c>
      <c r="H1032">
        <v>1026.9000000000001</v>
      </c>
      <c r="I1032">
        <v>4380</v>
      </c>
      <c r="J1032">
        <v>0</v>
      </c>
      <c r="K1032">
        <v>0</v>
      </c>
      <c r="L1032">
        <v>0</v>
      </c>
      <c r="M1032">
        <v>0</v>
      </c>
      <c r="N1032">
        <v>0.1</v>
      </c>
      <c r="O1032">
        <v>162.69999999999999</v>
      </c>
      <c r="P1032">
        <v>10.8</v>
      </c>
      <c r="Q1032">
        <v>15.4</v>
      </c>
      <c r="R1032" s="54">
        <v>0.71041666666666703</v>
      </c>
      <c r="T1032" s="93">
        <f t="shared" si="51"/>
        <v>15.4</v>
      </c>
      <c r="U1032" s="96">
        <f t="shared" si="50"/>
        <v>3</v>
      </c>
      <c r="V1032" s="92" t="str">
        <f t="shared" si="49"/>
        <v/>
      </c>
      <c r="W1032" s="96">
        <f t="shared" si="52"/>
        <v>1</v>
      </c>
      <c r="X1032" s="93"/>
      <c r="Z1032" s="5"/>
      <c r="AA1032"/>
      <c r="AC1032" s="375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>
        <v>9.4</v>
      </c>
      <c r="C1033">
        <v>77</v>
      </c>
      <c r="D1033">
        <v>5.6</v>
      </c>
      <c r="E1033">
        <v>9.4</v>
      </c>
      <c r="F1033">
        <v>2.5</v>
      </c>
      <c r="G1033">
        <v>3.2</v>
      </c>
      <c r="H1033">
        <v>1026.9000000000001</v>
      </c>
      <c r="I1033">
        <v>4330</v>
      </c>
      <c r="J1033">
        <v>0</v>
      </c>
      <c r="K1033">
        <v>0</v>
      </c>
      <c r="L1033">
        <v>0</v>
      </c>
      <c r="M1033">
        <v>0</v>
      </c>
      <c r="N1033">
        <v>0.1</v>
      </c>
      <c r="O1033">
        <v>162.69999999999999</v>
      </c>
      <c r="P1033">
        <v>10.7</v>
      </c>
      <c r="Q1033">
        <v>15.4</v>
      </c>
      <c r="R1033" s="54">
        <v>0.71111111111111103</v>
      </c>
      <c r="T1033" s="93">
        <f t="shared" si="51"/>
        <v>15.4</v>
      </c>
      <c r="U1033" s="96">
        <f t="shared" si="50"/>
        <v>3</v>
      </c>
      <c r="V1033" s="92" t="str">
        <f t="shared" si="49"/>
        <v/>
      </c>
      <c r="W1033" s="96">
        <f t="shared" si="52"/>
        <v>1</v>
      </c>
      <c r="X1033" s="93"/>
      <c r="Z1033" s="5"/>
      <c r="AA1033"/>
      <c r="AC1033" s="375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>
        <v>9.3000000000000007</v>
      </c>
      <c r="C1034">
        <v>78</v>
      </c>
      <c r="D1034">
        <v>5.7</v>
      </c>
      <c r="E1034">
        <v>9.3000000000000007</v>
      </c>
      <c r="F1034">
        <v>4</v>
      </c>
      <c r="G1034">
        <v>4.7</v>
      </c>
      <c r="H1034">
        <v>1026.8</v>
      </c>
      <c r="I1034">
        <v>4290</v>
      </c>
      <c r="J1034">
        <v>0</v>
      </c>
      <c r="K1034">
        <v>0</v>
      </c>
      <c r="L1034">
        <v>0</v>
      </c>
      <c r="M1034">
        <v>0</v>
      </c>
      <c r="N1034">
        <v>0.1</v>
      </c>
      <c r="O1034">
        <v>162.69999999999999</v>
      </c>
      <c r="P1034">
        <v>10.6</v>
      </c>
      <c r="Q1034">
        <v>15.4</v>
      </c>
      <c r="R1034" s="54">
        <v>0.71180555555555602</v>
      </c>
      <c r="T1034" s="93">
        <f t="shared" si="51"/>
        <v>15.4</v>
      </c>
      <c r="U1034" s="96">
        <f t="shared" si="50"/>
        <v>3.0999999999999996</v>
      </c>
      <c r="V1034" s="92" t="str">
        <f t="shared" si="49"/>
        <v/>
      </c>
      <c r="W1034" s="96">
        <f t="shared" si="52"/>
        <v>1</v>
      </c>
      <c r="X1034" s="93"/>
      <c r="Z1034" s="5"/>
      <c r="AA1034"/>
      <c r="AC1034" s="375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>
        <v>9.3000000000000007</v>
      </c>
      <c r="C1035">
        <v>78</v>
      </c>
      <c r="D1035">
        <v>5.7</v>
      </c>
      <c r="E1035">
        <v>9.3000000000000007</v>
      </c>
      <c r="F1035">
        <v>2.9</v>
      </c>
      <c r="G1035">
        <v>3.2</v>
      </c>
      <c r="H1035">
        <v>1027</v>
      </c>
      <c r="I1035">
        <v>4250</v>
      </c>
      <c r="J1035">
        <v>0</v>
      </c>
      <c r="K1035">
        <v>0</v>
      </c>
      <c r="L1035">
        <v>0</v>
      </c>
      <c r="M1035">
        <v>0</v>
      </c>
      <c r="N1035">
        <v>0.1</v>
      </c>
      <c r="O1035">
        <v>162.69999999999999</v>
      </c>
      <c r="P1035">
        <v>10.5</v>
      </c>
      <c r="Q1035">
        <v>15.4</v>
      </c>
      <c r="R1035" s="54">
        <v>0.71250000000000002</v>
      </c>
      <c r="T1035" s="93">
        <f t="shared" si="51"/>
        <v>15.4</v>
      </c>
      <c r="U1035" s="96">
        <f t="shared" si="50"/>
        <v>3.0999999999999996</v>
      </c>
      <c r="V1035" s="92" t="str">
        <f t="shared" ref="V1035:V1098" si="53">IF($K1035&gt;0,1,"")</f>
        <v/>
      </c>
      <c r="W1035" s="96">
        <f t="shared" si="52"/>
        <v>1</v>
      </c>
      <c r="X1035" s="93"/>
      <c r="Z1035" s="5"/>
      <c r="AA1035"/>
      <c r="AC1035" s="375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>
        <v>9.3000000000000007</v>
      </c>
      <c r="C1036">
        <v>78</v>
      </c>
      <c r="D1036">
        <v>5.7</v>
      </c>
      <c r="E1036">
        <v>9.3000000000000007</v>
      </c>
      <c r="F1036">
        <v>2.9</v>
      </c>
      <c r="G1036">
        <v>3.6</v>
      </c>
      <c r="H1036">
        <v>1026.9000000000001</v>
      </c>
      <c r="I1036">
        <v>4210</v>
      </c>
      <c r="J1036">
        <v>0</v>
      </c>
      <c r="K1036">
        <v>0</v>
      </c>
      <c r="L1036">
        <v>0</v>
      </c>
      <c r="M1036">
        <v>0</v>
      </c>
      <c r="N1036">
        <v>0.1</v>
      </c>
      <c r="O1036">
        <v>162.69999999999999</v>
      </c>
      <c r="P1036">
        <v>10.4</v>
      </c>
      <c r="Q1036">
        <v>15.4</v>
      </c>
      <c r="R1036" s="54">
        <v>0.71319444444444402</v>
      </c>
      <c r="T1036" s="93">
        <f t="shared" si="51"/>
        <v>15.4</v>
      </c>
      <c r="U1036" s="96">
        <f t="shared" si="50"/>
        <v>3.0999999999999996</v>
      </c>
      <c r="V1036" s="92" t="str">
        <f t="shared" si="53"/>
        <v/>
      </c>
      <c r="W1036" s="96">
        <f t="shared" si="52"/>
        <v>1</v>
      </c>
      <c r="X1036" s="93"/>
      <c r="Z1036" s="5"/>
      <c r="AA1036"/>
      <c r="AC1036" s="375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>
        <v>9.3000000000000007</v>
      </c>
      <c r="C1037">
        <v>78</v>
      </c>
      <c r="D1037">
        <v>5.7</v>
      </c>
      <c r="E1037">
        <v>9.3000000000000007</v>
      </c>
      <c r="F1037">
        <v>2.5</v>
      </c>
      <c r="G1037">
        <v>4.3</v>
      </c>
      <c r="H1037">
        <v>1027.0999999999999</v>
      </c>
      <c r="I1037">
        <v>4170</v>
      </c>
      <c r="J1037">
        <v>0</v>
      </c>
      <c r="K1037">
        <v>0</v>
      </c>
      <c r="L1037">
        <v>0</v>
      </c>
      <c r="M1037">
        <v>0</v>
      </c>
      <c r="N1037">
        <v>0.1</v>
      </c>
      <c r="O1037">
        <v>162.69999999999999</v>
      </c>
      <c r="P1037">
        <v>10.3</v>
      </c>
      <c r="Q1037">
        <v>15.4</v>
      </c>
      <c r="R1037" s="54">
        <v>0.71388888888888902</v>
      </c>
      <c r="T1037" s="93">
        <f t="shared" si="51"/>
        <v>15.4</v>
      </c>
      <c r="U1037" s="96">
        <f t="shared" si="50"/>
        <v>3.0999999999999996</v>
      </c>
      <c r="V1037" s="92" t="str">
        <f t="shared" si="53"/>
        <v/>
      </c>
      <c r="W1037" s="96">
        <f t="shared" si="52"/>
        <v>1</v>
      </c>
      <c r="X1037" s="93"/>
      <c r="Z1037" s="5"/>
      <c r="AA1037"/>
      <c r="AC1037" s="375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>
        <v>9.1999999999999993</v>
      </c>
      <c r="C1038">
        <v>79</v>
      </c>
      <c r="D1038">
        <v>5.7</v>
      </c>
      <c r="E1038">
        <v>9.1999999999999993</v>
      </c>
      <c r="F1038">
        <v>0</v>
      </c>
      <c r="G1038">
        <v>0</v>
      </c>
      <c r="H1038">
        <v>1027.2</v>
      </c>
      <c r="I1038">
        <v>4120</v>
      </c>
      <c r="J1038">
        <v>0</v>
      </c>
      <c r="K1038">
        <v>0</v>
      </c>
      <c r="L1038">
        <v>0</v>
      </c>
      <c r="M1038">
        <v>0</v>
      </c>
      <c r="N1038">
        <v>0.1</v>
      </c>
      <c r="O1038">
        <v>162.69999999999999</v>
      </c>
      <c r="P1038">
        <v>10.3</v>
      </c>
      <c r="Q1038">
        <v>15.4</v>
      </c>
      <c r="R1038" s="54">
        <v>0.71458333333333302</v>
      </c>
      <c r="T1038" s="93">
        <f t="shared" si="51"/>
        <v>15.4</v>
      </c>
      <c r="U1038" s="96">
        <f t="shared" si="50"/>
        <v>3.2000000000000011</v>
      </c>
      <c r="V1038" s="92" t="str">
        <f t="shared" si="53"/>
        <v/>
      </c>
      <c r="W1038" s="96">
        <f t="shared" si="52"/>
        <v>1</v>
      </c>
      <c r="X1038" s="93"/>
      <c r="Z1038" s="5"/>
      <c r="AA1038"/>
      <c r="AC1038" s="375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>
        <v>9.1</v>
      </c>
      <c r="C1039">
        <v>79</v>
      </c>
      <c r="D1039">
        <v>5.6</v>
      </c>
      <c r="E1039">
        <v>9.1</v>
      </c>
      <c r="F1039">
        <v>0</v>
      </c>
      <c r="G1039">
        <v>0</v>
      </c>
      <c r="H1039">
        <v>1027</v>
      </c>
      <c r="I1039">
        <v>4060</v>
      </c>
      <c r="J1039">
        <v>0</v>
      </c>
      <c r="K1039">
        <v>0</v>
      </c>
      <c r="L1039">
        <v>0</v>
      </c>
      <c r="M1039">
        <v>0</v>
      </c>
      <c r="N1039">
        <v>0.1</v>
      </c>
      <c r="O1039">
        <v>162.69999999999999</v>
      </c>
      <c r="P1039">
        <v>10.199999999999999</v>
      </c>
      <c r="Q1039">
        <v>15.4</v>
      </c>
      <c r="R1039" s="54">
        <v>0.71527777777777801</v>
      </c>
      <c r="T1039" s="93">
        <f t="shared" si="51"/>
        <v>15.4</v>
      </c>
      <c r="U1039" s="96">
        <f t="shared" si="50"/>
        <v>3.3000000000000007</v>
      </c>
      <c r="V1039" s="92" t="str">
        <f t="shared" si="53"/>
        <v/>
      </c>
      <c r="W1039" s="96">
        <f t="shared" si="52"/>
        <v>1</v>
      </c>
      <c r="X1039" s="93"/>
      <c r="Z1039" s="5"/>
      <c r="AA1039"/>
      <c r="AC1039" s="375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>
        <v>9.1</v>
      </c>
      <c r="C1040">
        <v>80</v>
      </c>
      <c r="D1040">
        <v>5.8</v>
      </c>
      <c r="E1040">
        <v>9.1</v>
      </c>
      <c r="F1040">
        <v>0</v>
      </c>
      <c r="G1040">
        <v>0</v>
      </c>
      <c r="H1040">
        <v>1027</v>
      </c>
      <c r="I1040">
        <v>3990</v>
      </c>
      <c r="J1040">
        <v>0</v>
      </c>
      <c r="K1040">
        <v>0</v>
      </c>
      <c r="L1040">
        <v>0</v>
      </c>
      <c r="M1040">
        <v>0</v>
      </c>
      <c r="N1040">
        <v>0.1</v>
      </c>
      <c r="O1040">
        <v>162.69999999999999</v>
      </c>
      <c r="P1040">
        <v>10.1</v>
      </c>
      <c r="Q1040">
        <v>15.4</v>
      </c>
      <c r="R1040" s="54">
        <v>0.71597222222222201</v>
      </c>
      <c r="T1040" s="93">
        <f t="shared" si="51"/>
        <v>15.4</v>
      </c>
      <c r="U1040" s="96">
        <f t="shared" ref="U1040:U1103" si="54">(T1040-B1040)-3</f>
        <v>3.3000000000000007</v>
      </c>
      <c r="V1040" s="92" t="str">
        <f t="shared" si="53"/>
        <v/>
      </c>
      <c r="W1040" s="96">
        <f t="shared" si="52"/>
        <v>1</v>
      </c>
      <c r="X1040" s="93"/>
      <c r="Z1040" s="5"/>
      <c r="AA1040"/>
      <c r="AC1040" s="375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>
        <v>9</v>
      </c>
      <c r="C1041">
        <v>80</v>
      </c>
      <c r="D1041">
        <v>5.7</v>
      </c>
      <c r="E1041">
        <v>9</v>
      </c>
      <c r="F1041">
        <v>0</v>
      </c>
      <c r="G1041">
        <v>0</v>
      </c>
      <c r="H1041">
        <v>1026.8</v>
      </c>
      <c r="I1041">
        <v>3920</v>
      </c>
      <c r="J1041">
        <v>0</v>
      </c>
      <c r="K1041">
        <v>0</v>
      </c>
      <c r="L1041">
        <v>0</v>
      </c>
      <c r="M1041">
        <v>0</v>
      </c>
      <c r="N1041">
        <v>0.1</v>
      </c>
      <c r="O1041">
        <v>162.69999999999999</v>
      </c>
      <c r="P1041">
        <v>10</v>
      </c>
      <c r="Q1041">
        <v>15.4</v>
      </c>
      <c r="R1041" s="54">
        <v>0.71666666666666701</v>
      </c>
      <c r="T1041" s="93">
        <f t="shared" si="51"/>
        <v>15.4</v>
      </c>
      <c r="U1041" s="96">
        <f t="shared" si="54"/>
        <v>3.4000000000000004</v>
      </c>
      <c r="V1041" s="92" t="str">
        <f t="shared" si="53"/>
        <v/>
      </c>
      <c r="W1041" s="96">
        <f t="shared" si="52"/>
        <v>1</v>
      </c>
      <c r="X1041" s="93"/>
      <c r="Z1041" s="5"/>
      <c r="AA1041"/>
      <c r="AC1041" s="375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>
        <v>9</v>
      </c>
      <c r="C1042">
        <v>80</v>
      </c>
      <c r="D1042">
        <v>5.7</v>
      </c>
      <c r="E1042">
        <v>9</v>
      </c>
      <c r="F1042">
        <v>1.8</v>
      </c>
      <c r="G1042">
        <v>2.5</v>
      </c>
      <c r="H1042">
        <v>1027</v>
      </c>
      <c r="I1042">
        <v>3860</v>
      </c>
      <c r="J1042">
        <v>0</v>
      </c>
      <c r="K1042">
        <v>0</v>
      </c>
      <c r="L1042">
        <v>0</v>
      </c>
      <c r="M1042">
        <v>0</v>
      </c>
      <c r="N1042">
        <v>0.1</v>
      </c>
      <c r="O1042">
        <v>162.69999999999999</v>
      </c>
      <c r="P1042">
        <v>9.9</v>
      </c>
      <c r="Q1042">
        <v>15.4</v>
      </c>
      <c r="R1042" s="54">
        <v>0.71736111111111101</v>
      </c>
      <c r="T1042" s="93">
        <f t="shared" si="51"/>
        <v>15.4</v>
      </c>
      <c r="U1042" s="96">
        <f t="shared" si="54"/>
        <v>3.4000000000000004</v>
      </c>
      <c r="V1042" s="92" t="str">
        <f t="shared" si="53"/>
        <v/>
      </c>
      <c r="W1042" s="96">
        <f t="shared" si="52"/>
        <v>1</v>
      </c>
      <c r="X1042" s="93"/>
      <c r="Z1042" s="5"/>
      <c r="AA1042"/>
      <c r="AC1042" s="375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>
        <v>9</v>
      </c>
      <c r="C1043">
        <v>80</v>
      </c>
      <c r="D1043">
        <v>5.7</v>
      </c>
      <c r="E1043">
        <v>9</v>
      </c>
      <c r="F1043">
        <v>1.8</v>
      </c>
      <c r="G1043">
        <v>1.8</v>
      </c>
      <c r="H1043">
        <v>1027</v>
      </c>
      <c r="I1043">
        <v>3810</v>
      </c>
      <c r="J1043">
        <v>0</v>
      </c>
      <c r="K1043">
        <v>0</v>
      </c>
      <c r="L1043">
        <v>0</v>
      </c>
      <c r="M1043">
        <v>0</v>
      </c>
      <c r="N1043">
        <v>0.1</v>
      </c>
      <c r="O1043">
        <v>162.69999999999999</v>
      </c>
      <c r="P1043">
        <v>9.6999999999999993</v>
      </c>
      <c r="Q1043">
        <v>15.4</v>
      </c>
      <c r="R1043" s="54">
        <v>0.718055555555556</v>
      </c>
      <c r="T1043" s="93">
        <f t="shared" si="51"/>
        <v>15.4</v>
      </c>
      <c r="U1043" s="96">
        <f t="shared" si="54"/>
        <v>3.4000000000000004</v>
      </c>
      <c r="V1043" s="92" t="str">
        <f t="shared" si="53"/>
        <v/>
      </c>
      <c r="W1043" s="96">
        <f t="shared" si="52"/>
        <v>1</v>
      </c>
      <c r="X1043" s="93"/>
      <c r="Z1043" s="5"/>
      <c r="AA1043"/>
      <c r="AC1043" s="375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>
        <v>8.9</v>
      </c>
      <c r="C1044">
        <v>80</v>
      </c>
      <c r="D1044">
        <v>5.6</v>
      </c>
      <c r="E1044">
        <v>8.9</v>
      </c>
      <c r="F1044">
        <v>0</v>
      </c>
      <c r="G1044">
        <v>0</v>
      </c>
      <c r="H1044">
        <v>1027</v>
      </c>
      <c r="I1044">
        <v>3750</v>
      </c>
      <c r="J1044">
        <v>0</v>
      </c>
      <c r="K1044">
        <v>0</v>
      </c>
      <c r="L1044">
        <v>0</v>
      </c>
      <c r="M1044">
        <v>0</v>
      </c>
      <c r="N1044">
        <v>0.1</v>
      </c>
      <c r="O1044">
        <v>162.69999999999999</v>
      </c>
      <c r="P1044">
        <v>9.6999999999999993</v>
      </c>
      <c r="Q1044">
        <v>15.4</v>
      </c>
      <c r="R1044" s="54">
        <v>0.71875</v>
      </c>
      <c r="T1044" s="93">
        <f t="shared" si="51"/>
        <v>15.4</v>
      </c>
      <c r="U1044" s="96">
        <f t="shared" si="54"/>
        <v>3.5</v>
      </c>
      <c r="V1044" s="92" t="str">
        <f t="shared" si="53"/>
        <v/>
      </c>
      <c r="W1044" s="96">
        <f t="shared" si="52"/>
        <v>1</v>
      </c>
      <c r="X1044" s="93"/>
      <c r="Z1044" s="5"/>
      <c r="AA1044"/>
      <c r="AC1044" s="375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>
        <v>8.9</v>
      </c>
      <c r="C1045">
        <v>80</v>
      </c>
      <c r="D1045">
        <v>5.6</v>
      </c>
      <c r="E1045">
        <v>8.9</v>
      </c>
      <c r="F1045">
        <v>0</v>
      </c>
      <c r="G1045">
        <v>0</v>
      </c>
      <c r="H1045">
        <v>1027.0999999999999</v>
      </c>
      <c r="I1045">
        <v>3680</v>
      </c>
      <c r="J1045">
        <v>0</v>
      </c>
      <c r="K1045">
        <v>0</v>
      </c>
      <c r="L1045">
        <v>0</v>
      </c>
      <c r="M1045">
        <v>0</v>
      </c>
      <c r="N1045">
        <v>0.1</v>
      </c>
      <c r="O1045">
        <v>162.69999999999999</v>
      </c>
      <c r="P1045">
        <v>9.6</v>
      </c>
      <c r="Q1045">
        <v>15.4</v>
      </c>
      <c r="R1045" s="54">
        <v>0.719444444444444</v>
      </c>
      <c r="T1045" s="93">
        <f t="shared" si="51"/>
        <v>15.4</v>
      </c>
      <c r="U1045" s="96">
        <f t="shared" si="54"/>
        <v>3.5</v>
      </c>
      <c r="V1045" s="92" t="str">
        <f t="shared" si="53"/>
        <v/>
      </c>
      <c r="W1045" s="96">
        <f t="shared" si="52"/>
        <v>1</v>
      </c>
      <c r="X1045" s="93"/>
      <c r="Z1045" s="5"/>
      <c r="AA1045"/>
      <c r="AC1045" s="375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>
        <v>8.9</v>
      </c>
      <c r="C1046">
        <v>81</v>
      </c>
      <c r="D1046">
        <v>5.8</v>
      </c>
      <c r="E1046">
        <v>8.9</v>
      </c>
      <c r="F1046">
        <v>0</v>
      </c>
      <c r="G1046">
        <v>0</v>
      </c>
      <c r="H1046">
        <v>1027</v>
      </c>
      <c r="I1046">
        <v>3570</v>
      </c>
      <c r="J1046">
        <v>0</v>
      </c>
      <c r="K1046">
        <v>0</v>
      </c>
      <c r="L1046">
        <v>0</v>
      </c>
      <c r="M1046">
        <v>0</v>
      </c>
      <c r="N1046">
        <v>0.1</v>
      </c>
      <c r="O1046">
        <v>162.69999999999999</v>
      </c>
      <c r="P1046">
        <v>9.5</v>
      </c>
      <c r="Q1046">
        <v>15.4</v>
      </c>
      <c r="R1046" s="54">
        <v>0.72013888888888899</v>
      </c>
      <c r="T1046" s="93">
        <f t="shared" si="51"/>
        <v>15.4</v>
      </c>
      <c r="U1046" s="96">
        <f t="shared" si="54"/>
        <v>3.5</v>
      </c>
      <c r="V1046" s="92" t="str">
        <f t="shared" si="53"/>
        <v/>
      </c>
      <c r="W1046" s="96">
        <f t="shared" si="52"/>
        <v>1</v>
      </c>
      <c r="X1046" s="93"/>
      <c r="Z1046" s="5"/>
      <c r="AA1046"/>
      <c r="AC1046" s="375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>
        <v>8.8000000000000007</v>
      </c>
      <c r="C1047">
        <v>81</v>
      </c>
      <c r="D1047">
        <v>5.7</v>
      </c>
      <c r="E1047">
        <v>8.8000000000000007</v>
      </c>
      <c r="F1047">
        <v>0</v>
      </c>
      <c r="G1047">
        <v>0</v>
      </c>
      <c r="H1047">
        <v>1027</v>
      </c>
      <c r="I1047">
        <v>3500</v>
      </c>
      <c r="J1047">
        <v>0</v>
      </c>
      <c r="K1047">
        <v>0</v>
      </c>
      <c r="L1047">
        <v>0</v>
      </c>
      <c r="M1047">
        <v>0</v>
      </c>
      <c r="N1047">
        <v>0.1</v>
      </c>
      <c r="O1047">
        <v>162.69999999999999</v>
      </c>
      <c r="P1047">
        <v>9.4</v>
      </c>
      <c r="Q1047">
        <v>15.4</v>
      </c>
      <c r="R1047" s="54">
        <v>0.72083333333333299</v>
      </c>
      <c r="T1047" s="93">
        <f t="shared" si="51"/>
        <v>15.4</v>
      </c>
      <c r="U1047" s="96">
        <f t="shared" si="54"/>
        <v>3.5999999999999996</v>
      </c>
      <c r="V1047" s="92" t="str">
        <f t="shared" si="53"/>
        <v/>
      </c>
      <c r="W1047" s="96">
        <f t="shared" si="52"/>
        <v>1</v>
      </c>
      <c r="X1047" s="93"/>
      <c r="Z1047" s="5"/>
      <c r="AA1047"/>
      <c r="AC1047" s="375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>
        <v>8.8000000000000007</v>
      </c>
      <c r="C1048">
        <v>81</v>
      </c>
      <c r="D1048">
        <v>5.7</v>
      </c>
      <c r="E1048">
        <v>8.8000000000000007</v>
      </c>
      <c r="F1048">
        <v>0</v>
      </c>
      <c r="G1048">
        <v>0</v>
      </c>
      <c r="H1048">
        <v>1027.2</v>
      </c>
      <c r="I1048">
        <v>3430</v>
      </c>
      <c r="J1048">
        <v>0</v>
      </c>
      <c r="K1048">
        <v>0</v>
      </c>
      <c r="L1048">
        <v>0</v>
      </c>
      <c r="M1048">
        <v>0</v>
      </c>
      <c r="N1048">
        <v>0.1</v>
      </c>
      <c r="O1048">
        <v>162.69999999999999</v>
      </c>
      <c r="P1048">
        <v>9.3000000000000007</v>
      </c>
      <c r="Q1048">
        <v>15.4</v>
      </c>
      <c r="R1048" s="54">
        <v>0.72152777777777799</v>
      </c>
      <c r="T1048" s="93">
        <f t="shared" si="51"/>
        <v>15.4</v>
      </c>
      <c r="U1048" s="96">
        <f t="shared" si="54"/>
        <v>3.5999999999999996</v>
      </c>
      <c r="V1048" s="92" t="str">
        <f t="shared" si="53"/>
        <v/>
      </c>
      <c r="W1048" s="96">
        <f t="shared" si="52"/>
        <v>1</v>
      </c>
      <c r="X1048" s="93"/>
      <c r="Z1048" s="5"/>
      <c r="AA1048"/>
      <c r="AC1048" s="375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>
        <v>8.6999999999999993</v>
      </c>
      <c r="C1049">
        <v>81</v>
      </c>
      <c r="D1049">
        <v>5.6</v>
      </c>
      <c r="E1049">
        <v>8.6999999999999993</v>
      </c>
      <c r="F1049">
        <v>0</v>
      </c>
      <c r="G1049">
        <v>0</v>
      </c>
      <c r="H1049">
        <v>1027</v>
      </c>
      <c r="I1049">
        <v>3350</v>
      </c>
      <c r="J1049">
        <v>0</v>
      </c>
      <c r="K1049">
        <v>0</v>
      </c>
      <c r="L1049">
        <v>0</v>
      </c>
      <c r="M1049">
        <v>0</v>
      </c>
      <c r="N1049">
        <v>0.1</v>
      </c>
      <c r="O1049">
        <v>162.69999999999999</v>
      </c>
      <c r="P1049">
        <v>9.1999999999999993</v>
      </c>
      <c r="Q1049">
        <v>15.4</v>
      </c>
      <c r="R1049" s="54">
        <v>0.72222222222222199</v>
      </c>
      <c r="T1049" s="93">
        <f t="shared" si="51"/>
        <v>15.4</v>
      </c>
      <c r="U1049" s="96">
        <f t="shared" si="54"/>
        <v>3.7000000000000011</v>
      </c>
      <c r="V1049" s="92" t="str">
        <f t="shared" si="53"/>
        <v/>
      </c>
      <c r="W1049" s="96">
        <f t="shared" si="52"/>
        <v>1</v>
      </c>
      <c r="X1049" s="93"/>
      <c r="Z1049" s="5"/>
      <c r="AA1049"/>
      <c r="AC1049" s="375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>
        <v>8.6999999999999993</v>
      </c>
      <c r="C1050">
        <v>82</v>
      </c>
      <c r="D1050">
        <v>5.8</v>
      </c>
      <c r="E1050">
        <v>8.6999999999999993</v>
      </c>
      <c r="F1050">
        <v>0</v>
      </c>
      <c r="G1050">
        <v>0</v>
      </c>
      <c r="H1050">
        <v>1027.2</v>
      </c>
      <c r="I1050">
        <v>3280</v>
      </c>
      <c r="J1050">
        <v>0</v>
      </c>
      <c r="K1050">
        <v>0</v>
      </c>
      <c r="L1050">
        <v>0</v>
      </c>
      <c r="M1050">
        <v>0</v>
      </c>
      <c r="N1050">
        <v>0.1</v>
      </c>
      <c r="O1050">
        <v>162.69999999999999</v>
      </c>
      <c r="P1050">
        <v>9.1</v>
      </c>
      <c r="Q1050">
        <v>15.4</v>
      </c>
      <c r="R1050" s="54">
        <v>0.72291666666666698</v>
      </c>
      <c r="T1050" s="93">
        <f t="shared" si="51"/>
        <v>15.4</v>
      </c>
      <c r="U1050" s="96">
        <f t="shared" si="54"/>
        <v>3.7000000000000011</v>
      </c>
      <c r="V1050" s="92" t="str">
        <f t="shared" si="53"/>
        <v/>
      </c>
      <c r="W1050" s="96">
        <f t="shared" si="52"/>
        <v>1</v>
      </c>
      <c r="X1050" s="93"/>
      <c r="Z1050" s="5"/>
      <c r="AA1050"/>
      <c r="AC1050" s="375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>
        <v>8.6</v>
      </c>
      <c r="C1051">
        <v>82</v>
      </c>
      <c r="D1051">
        <v>5.7</v>
      </c>
      <c r="E1051">
        <v>8.6</v>
      </c>
      <c r="F1051">
        <v>0</v>
      </c>
      <c r="G1051">
        <v>0</v>
      </c>
      <c r="H1051">
        <v>1027.0999999999999</v>
      </c>
      <c r="I1051">
        <v>3230</v>
      </c>
      <c r="J1051">
        <v>0</v>
      </c>
      <c r="K1051">
        <v>0</v>
      </c>
      <c r="L1051">
        <v>0</v>
      </c>
      <c r="M1051">
        <v>0</v>
      </c>
      <c r="N1051">
        <v>0.1</v>
      </c>
      <c r="O1051">
        <v>162.69999999999999</v>
      </c>
      <c r="P1051">
        <v>9.1</v>
      </c>
      <c r="Q1051">
        <v>15.4</v>
      </c>
      <c r="R1051" s="54">
        <v>0.72361111111111098</v>
      </c>
      <c r="T1051" s="93">
        <f t="shared" si="51"/>
        <v>15.4</v>
      </c>
      <c r="U1051" s="96">
        <f t="shared" si="54"/>
        <v>3.8000000000000007</v>
      </c>
      <c r="V1051" s="92" t="str">
        <f t="shared" si="53"/>
        <v/>
      </c>
      <c r="W1051" s="96">
        <f t="shared" si="52"/>
        <v>1</v>
      </c>
      <c r="X1051" s="93"/>
      <c r="Z1051" s="5"/>
      <c r="AA1051"/>
      <c r="AC1051" s="375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>
        <v>8.6</v>
      </c>
      <c r="C1052">
        <v>82</v>
      </c>
      <c r="D1052">
        <v>5.7</v>
      </c>
      <c r="E1052">
        <v>8.6</v>
      </c>
      <c r="F1052">
        <v>0</v>
      </c>
      <c r="G1052">
        <v>0</v>
      </c>
      <c r="H1052">
        <v>1027</v>
      </c>
      <c r="I1052">
        <v>3160</v>
      </c>
      <c r="J1052">
        <v>0</v>
      </c>
      <c r="K1052">
        <v>0</v>
      </c>
      <c r="L1052">
        <v>0</v>
      </c>
      <c r="M1052">
        <v>0</v>
      </c>
      <c r="N1052">
        <v>0.1</v>
      </c>
      <c r="O1052">
        <v>162.69999999999999</v>
      </c>
      <c r="P1052">
        <v>9</v>
      </c>
      <c r="Q1052">
        <v>15.4</v>
      </c>
      <c r="R1052" s="54">
        <v>0.72430555555555598</v>
      </c>
      <c r="T1052" s="93">
        <f t="shared" si="51"/>
        <v>15.4</v>
      </c>
      <c r="U1052" s="96">
        <f t="shared" si="54"/>
        <v>3.8000000000000007</v>
      </c>
      <c r="V1052" s="92" t="str">
        <f t="shared" si="53"/>
        <v/>
      </c>
      <c r="W1052" s="96">
        <f t="shared" si="52"/>
        <v>1</v>
      </c>
      <c r="X1052" s="93"/>
      <c r="Z1052" s="5"/>
      <c r="AA1052"/>
      <c r="AC1052" s="375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>
        <v>8.5</v>
      </c>
      <c r="C1053">
        <v>82</v>
      </c>
      <c r="D1053">
        <v>5.6</v>
      </c>
      <c r="E1053">
        <v>8.5</v>
      </c>
      <c r="F1053">
        <v>0</v>
      </c>
      <c r="G1053">
        <v>0</v>
      </c>
      <c r="H1053">
        <v>1027.0999999999999</v>
      </c>
      <c r="I1053">
        <v>3100</v>
      </c>
      <c r="J1053">
        <v>0</v>
      </c>
      <c r="K1053">
        <v>0</v>
      </c>
      <c r="L1053">
        <v>0</v>
      </c>
      <c r="M1053">
        <v>0</v>
      </c>
      <c r="N1053">
        <v>0.1</v>
      </c>
      <c r="O1053">
        <v>162.69999999999999</v>
      </c>
      <c r="P1053">
        <v>8.9</v>
      </c>
      <c r="Q1053">
        <v>15.4</v>
      </c>
      <c r="R1053" s="54">
        <v>0.72499999999999998</v>
      </c>
      <c r="T1053" s="93">
        <f t="shared" si="51"/>
        <v>15.4</v>
      </c>
      <c r="U1053" s="96">
        <f t="shared" si="54"/>
        <v>3.9000000000000004</v>
      </c>
      <c r="V1053" s="92" t="str">
        <f t="shared" si="53"/>
        <v/>
      </c>
      <c r="W1053" s="96">
        <f t="shared" si="52"/>
        <v>1</v>
      </c>
      <c r="X1053" s="93"/>
      <c r="Z1053" s="5"/>
      <c r="AA1053"/>
      <c r="AC1053" s="375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>
        <v>8.5</v>
      </c>
      <c r="C1054">
        <v>82</v>
      </c>
      <c r="D1054">
        <v>5.6</v>
      </c>
      <c r="E1054">
        <v>8.5</v>
      </c>
      <c r="F1054">
        <v>0</v>
      </c>
      <c r="G1054">
        <v>0</v>
      </c>
      <c r="H1054">
        <v>1027.3</v>
      </c>
      <c r="I1054">
        <v>3030</v>
      </c>
      <c r="J1054">
        <v>0</v>
      </c>
      <c r="K1054">
        <v>0</v>
      </c>
      <c r="L1054">
        <v>0</v>
      </c>
      <c r="M1054">
        <v>0</v>
      </c>
      <c r="N1054">
        <v>0.1</v>
      </c>
      <c r="O1054">
        <v>162.69999999999999</v>
      </c>
      <c r="P1054">
        <v>8.8000000000000007</v>
      </c>
      <c r="Q1054">
        <v>15.4</v>
      </c>
      <c r="R1054" s="54">
        <v>0.72569444444444398</v>
      </c>
      <c r="T1054" s="93">
        <f t="shared" si="51"/>
        <v>15.4</v>
      </c>
      <c r="U1054" s="96">
        <f t="shared" si="54"/>
        <v>3.9000000000000004</v>
      </c>
      <c r="V1054" s="92" t="str">
        <f t="shared" si="53"/>
        <v/>
      </c>
      <c r="W1054" s="96">
        <f t="shared" si="52"/>
        <v>1</v>
      </c>
      <c r="X1054" s="93"/>
      <c r="Z1054" s="5"/>
      <c r="AA1054"/>
      <c r="AC1054" s="375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>
        <v>8.5</v>
      </c>
      <c r="C1055">
        <v>83</v>
      </c>
      <c r="D1055">
        <v>5.8</v>
      </c>
      <c r="E1055">
        <v>8.5</v>
      </c>
      <c r="F1055">
        <v>0</v>
      </c>
      <c r="G1055">
        <v>0</v>
      </c>
      <c r="H1055">
        <v>1027.2</v>
      </c>
      <c r="I1055">
        <v>2930</v>
      </c>
      <c r="J1055">
        <v>0</v>
      </c>
      <c r="K1055">
        <v>0</v>
      </c>
      <c r="L1055">
        <v>0</v>
      </c>
      <c r="M1055">
        <v>0</v>
      </c>
      <c r="N1055">
        <v>0.1</v>
      </c>
      <c r="O1055">
        <v>162.69999999999999</v>
      </c>
      <c r="P1055">
        <v>8.6999999999999993</v>
      </c>
      <c r="Q1055">
        <v>15.4</v>
      </c>
      <c r="R1055" s="54">
        <v>0.72638888888888897</v>
      </c>
      <c r="T1055" s="93">
        <f t="shared" si="51"/>
        <v>15.4</v>
      </c>
      <c r="U1055" s="96">
        <f t="shared" si="54"/>
        <v>3.9000000000000004</v>
      </c>
      <c r="V1055" s="92" t="str">
        <f t="shared" si="53"/>
        <v/>
      </c>
      <c r="W1055" s="96">
        <f t="shared" si="52"/>
        <v>1</v>
      </c>
      <c r="X1055" s="93"/>
      <c r="Z1055" s="5"/>
      <c r="AA1055"/>
      <c r="AC1055" s="375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>
        <v>8.5</v>
      </c>
      <c r="C1056">
        <v>83</v>
      </c>
      <c r="D1056">
        <v>5.8</v>
      </c>
      <c r="E1056">
        <v>8.5</v>
      </c>
      <c r="F1056">
        <v>1.8</v>
      </c>
      <c r="G1056">
        <v>2.2000000000000002</v>
      </c>
      <c r="H1056">
        <v>1027.2</v>
      </c>
      <c r="I1056">
        <v>2830</v>
      </c>
      <c r="J1056">
        <v>0</v>
      </c>
      <c r="K1056">
        <v>0</v>
      </c>
      <c r="L1056">
        <v>0</v>
      </c>
      <c r="M1056">
        <v>0</v>
      </c>
      <c r="N1056">
        <v>0.1</v>
      </c>
      <c r="O1056">
        <v>162.69999999999999</v>
      </c>
      <c r="P1056">
        <v>8.6999999999999993</v>
      </c>
      <c r="Q1056">
        <v>15.4</v>
      </c>
      <c r="R1056" s="54">
        <v>0.72708333333333297</v>
      </c>
      <c r="T1056" s="93">
        <f t="shared" si="51"/>
        <v>15.4</v>
      </c>
      <c r="U1056" s="96">
        <f t="shared" si="54"/>
        <v>3.9000000000000004</v>
      </c>
      <c r="V1056" s="92" t="str">
        <f t="shared" si="53"/>
        <v/>
      </c>
      <c r="W1056" s="96">
        <f t="shared" si="52"/>
        <v>1</v>
      </c>
      <c r="X1056" s="93"/>
      <c r="Z1056" s="5"/>
      <c r="AA1056"/>
      <c r="AC1056" s="375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>
        <v>8.5</v>
      </c>
      <c r="C1057">
        <v>83</v>
      </c>
      <c r="D1057">
        <v>5.8</v>
      </c>
      <c r="E1057">
        <v>8.5</v>
      </c>
      <c r="F1057">
        <v>0</v>
      </c>
      <c r="G1057">
        <v>0</v>
      </c>
      <c r="H1057">
        <v>1027.2</v>
      </c>
      <c r="I1057">
        <v>2730</v>
      </c>
      <c r="J1057">
        <v>0</v>
      </c>
      <c r="K1057">
        <v>0</v>
      </c>
      <c r="L1057">
        <v>0</v>
      </c>
      <c r="M1057">
        <v>0</v>
      </c>
      <c r="N1057">
        <v>0.1</v>
      </c>
      <c r="O1057">
        <v>162.69999999999999</v>
      </c>
      <c r="P1057">
        <v>8.6</v>
      </c>
      <c r="Q1057">
        <v>15.4</v>
      </c>
      <c r="R1057" s="54">
        <v>0.72777777777777797</v>
      </c>
      <c r="T1057" s="93">
        <f t="shared" si="51"/>
        <v>15.4</v>
      </c>
      <c r="U1057" s="96">
        <f t="shared" si="54"/>
        <v>3.9000000000000004</v>
      </c>
      <c r="V1057" s="92" t="str">
        <f t="shared" si="53"/>
        <v/>
      </c>
      <c r="W1057" s="96">
        <f t="shared" si="52"/>
        <v>1</v>
      </c>
      <c r="X1057" s="93"/>
      <c r="Z1057" s="5"/>
      <c r="AA1057"/>
      <c r="AC1057" s="375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>
        <v>8.5</v>
      </c>
      <c r="C1058">
        <v>83</v>
      </c>
      <c r="D1058">
        <v>5.8</v>
      </c>
      <c r="E1058">
        <v>8.5</v>
      </c>
      <c r="F1058">
        <v>0</v>
      </c>
      <c r="G1058">
        <v>0</v>
      </c>
      <c r="H1058">
        <v>1027.3</v>
      </c>
      <c r="I1058">
        <v>2650</v>
      </c>
      <c r="J1058">
        <v>0</v>
      </c>
      <c r="K1058">
        <v>0</v>
      </c>
      <c r="L1058">
        <v>0</v>
      </c>
      <c r="M1058">
        <v>0</v>
      </c>
      <c r="N1058">
        <v>0.1</v>
      </c>
      <c r="O1058">
        <v>162.69999999999999</v>
      </c>
      <c r="P1058">
        <v>8.5</v>
      </c>
      <c r="Q1058">
        <v>15.4</v>
      </c>
      <c r="R1058" s="54">
        <v>0.72847222222222197</v>
      </c>
      <c r="T1058" s="93">
        <f t="shared" si="51"/>
        <v>15.4</v>
      </c>
      <c r="U1058" s="96">
        <f t="shared" si="54"/>
        <v>3.9000000000000004</v>
      </c>
      <c r="V1058" s="92" t="str">
        <f t="shared" si="53"/>
        <v/>
      </c>
      <c r="W1058" s="96">
        <f t="shared" si="52"/>
        <v>1</v>
      </c>
      <c r="X1058" s="93"/>
      <c r="Z1058" s="5"/>
      <c r="AA1058"/>
      <c r="AC1058" s="375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>
        <v>8.4</v>
      </c>
      <c r="C1059">
        <v>83</v>
      </c>
      <c r="D1059">
        <v>5.7</v>
      </c>
      <c r="E1059">
        <v>8.4</v>
      </c>
      <c r="F1059">
        <v>0</v>
      </c>
      <c r="G1059">
        <v>0</v>
      </c>
      <c r="H1059">
        <v>1027.4000000000001</v>
      </c>
      <c r="I1059">
        <v>2590</v>
      </c>
      <c r="J1059">
        <v>0</v>
      </c>
      <c r="K1059">
        <v>0</v>
      </c>
      <c r="L1059">
        <v>0</v>
      </c>
      <c r="M1059">
        <v>0</v>
      </c>
      <c r="N1059">
        <v>0.1</v>
      </c>
      <c r="O1059">
        <v>162.69999999999999</v>
      </c>
      <c r="P1059">
        <v>8.4</v>
      </c>
      <c r="Q1059">
        <v>15.4</v>
      </c>
      <c r="R1059" s="54">
        <v>0.72916666666666696</v>
      </c>
      <c r="T1059" s="93">
        <f t="shared" si="51"/>
        <v>15.4</v>
      </c>
      <c r="U1059" s="96">
        <f t="shared" si="54"/>
        <v>4</v>
      </c>
      <c r="V1059" s="92" t="str">
        <f t="shared" si="53"/>
        <v/>
      </c>
      <c r="W1059" s="96">
        <f t="shared" si="52"/>
        <v>1</v>
      </c>
      <c r="X1059" s="93"/>
      <c r="Z1059" s="5"/>
      <c r="AA1059"/>
      <c r="AC1059" s="375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>
        <v>8.3000000000000007</v>
      </c>
      <c r="C1060">
        <v>83</v>
      </c>
      <c r="D1060">
        <v>5.6</v>
      </c>
      <c r="E1060">
        <v>8.3000000000000007</v>
      </c>
      <c r="F1060">
        <v>0</v>
      </c>
      <c r="G1060">
        <v>0</v>
      </c>
      <c r="H1060">
        <v>1027.2</v>
      </c>
      <c r="I1060">
        <v>2540</v>
      </c>
      <c r="J1060">
        <v>0</v>
      </c>
      <c r="K1060">
        <v>0</v>
      </c>
      <c r="L1060">
        <v>0</v>
      </c>
      <c r="M1060">
        <v>0</v>
      </c>
      <c r="N1060">
        <v>0.1</v>
      </c>
      <c r="O1060">
        <v>162.69999999999999</v>
      </c>
      <c r="P1060">
        <v>8.4</v>
      </c>
      <c r="Q1060">
        <v>15.4</v>
      </c>
      <c r="R1060" s="54">
        <v>0.72986111111111096</v>
      </c>
      <c r="T1060" s="93">
        <f t="shared" si="51"/>
        <v>15.4</v>
      </c>
      <c r="U1060" s="96">
        <f t="shared" si="54"/>
        <v>4.0999999999999996</v>
      </c>
      <c r="V1060" s="92" t="str">
        <f t="shared" si="53"/>
        <v/>
      </c>
      <c r="W1060" s="96">
        <f t="shared" si="52"/>
        <v>1</v>
      </c>
      <c r="X1060" s="93"/>
      <c r="Z1060" s="5"/>
      <c r="AA1060"/>
      <c r="AC1060" s="375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>
        <v>8.3000000000000007</v>
      </c>
      <c r="C1061">
        <v>83</v>
      </c>
      <c r="D1061">
        <v>5.6</v>
      </c>
      <c r="E1061">
        <v>8.3000000000000007</v>
      </c>
      <c r="F1061">
        <v>0</v>
      </c>
      <c r="G1061">
        <v>0</v>
      </c>
      <c r="H1061">
        <v>1027.5</v>
      </c>
      <c r="I1061">
        <v>2460</v>
      </c>
      <c r="J1061">
        <v>0</v>
      </c>
      <c r="K1061">
        <v>0</v>
      </c>
      <c r="L1061">
        <v>0</v>
      </c>
      <c r="M1061">
        <v>0</v>
      </c>
      <c r="N1061">
        <v>0.1</v>
      </c>
      <c r="O1061">
        <v>162.69999999999999</v>
      </c>
      <c r="P1061">
        <v>8.3000000000000007</v>
      </c>
      <c r="Q1061">
        <v>15.4</v>
      </c>
      <c r="R1061" s="54">
        <v>0.73055555555555596</v>
      </c>
      <c r="T1061" s="93">
        <f t="shared" si="51"/>
        <v>15.4</v>
      </c>
      <c r="U1061" s="96">
        <f t="shared" si="54"/>
        <v>4.0999999999999996</v>
      </c>
      <c r="V1061" s="92" t="str">
        <f t="shared" si="53"/>
        <v/>
      </c>
      <c r="W1061" s="96">
        <f t="shared" si="52"/>
        <v>1</v>
      </c>
      <c r="X1061" s="93"/>
      <c r="Z1061" s="5"/>
      <c r="AA1061"/>
      <c r="AC1061" s="375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>
        <v>8.3000000000000007</v>
      </c>
      <c r="C1062">
        <v>83</v>
      </c>
      <c r="D1062">
        <v>5.6</v>
      </c>
      <c r="E1062">
        <v>8.3000000000000007</v>
      </c>
      <c r="F1062">
        <v>0</v>
      </c>
      <c r="G1062">
        <v>0</v>
      </c>
      <c r="H1062">
        <v>1027.2</v>
      </c>
      <c r="I1062">
        <v>2410</v>
      </c>
      <c r="J1062">
        <v>0</v>
      </c>
      <c r="K1062">
        <v>0</v>
      </c>
      <c r="L1062">
        <v>0</v>
      </c>
      <c r="M1062">
        <v>0</v>
      </c>
      <c r="N1062">
        <v>0.1</v>
      </c>
      <c r="O1062">
        <v>162.69999999999999</v>
      </c>
      <c r="P1062">
        <v>8.1999999999999993</v>
      </c>
      <c r="Q1062">
        <v>15.4</v>
      </c>
      <c r="R1062" s="54">
        <v>0.73124999999999996</v>
      </c>
      <c r="T1062" s="93">
        <f t="shared" si="51"/>
        <v>15.4</v>
      </c>
      <c r="U1062" s="96">
        <f t="shared" si="54"/>
        <v>4.0999999999999996</v>
      </c>
      <c r="V1062" s="92" t="str">
        <f t="shared" si="53"/>
        <v/>
      </c>
      <c r="W1062" s="96">
        <f t="shared" si="52"/>
        <v>1</v>
      </c>
      <c r="X1062" s="93"/>
      <c r="Z1062" s="5"/>
      <c r="AA1062"/>
      <c r="AC1062" s="375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>
        <v>8.1999999999999993</v>
      </c>
      <c r="C1063">
        <v>84</v>
      </c>
      <c r="D1063">
        <v>5.6</v>
      </c>
      <c r="E1063">
        <v>8.1999999999999993</v>
      </c>
      <c r="F1063">
        <v>0</v>
      </c>
      <c r="G1063">
        <v>0</v>
      </c>
      <c r="H1063">
        <v>1027.5999999999999</v>
      </c>
      <c r="I1063">
        <v>2350</v>
      </c>
      <c r="J1063">
        <v>0</v>
      </c>
      <c r="K1063">
        <v>0</v>
      </c>
      <c r="L1063">
        <v>0</v>
      </c>
      <c r="M1063">
        <v>0</v>
      </c>
      <c r="N1063">
        <v>0.1</v>
      </c>
      <c r="O1063">
        <v>162.69999999999999</v>
      </c>
      <c r="P1063">
        <v>8.1999999999999993</v>
      </c>
      <c r="Q1063">
        <v>15.4</v>
      </c>
      <c r="R1063" s="54">
        <v>0.73194444444444495</v>
      </c>
      <c r="T1063" s="93">
        <f t="shared" si="51"/>
        <v>15.4</v>
      </c>
      <c r="U1063" s="96">
        <f t="shared" si="54"/>
        <v>4.2000000000000011</v>
      </c>
      <c r="V1063" s="92" t="str">
        <f t="shared" si="53"/>
        <v/>
      </c>
      <c r="W1063" s="96">
        <f t="shared" si="52"/>
        <v>1</v>
      </c>
      <c r="X1063" s="93"/>
      <c r="Z1063" s="5"/>
      <c r="AA1063"/>
      <c r="AC1063" s="375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>
        <v>8.1999999999999993</v>
      </c>
      <c r="C1064">
        <v>84</v>
      </c>
      <c r="D1064">
        <v>5.6</v>
      </c>
      <c r="E1064">
        <v>8.1999999999999993</v>
      </c>
      <c r="F1064">
        <v>0</v>
      </c>
      <c r="G1064">
        <v>0</v>
      </c>
      <c r="H1064">
        <v>1027.3</v>
      </c>
      <c r="I1064">
        <v>2290</v>
      </c>
      <c r="J1064">
        <v>0</v>
      </c>
      <c r="K1064">
        <v>0</v>
      </c>
      <c r="L1064">
        <v>0</v>
      </c>
      <c r="M1064">
        <v>0</v>
      </c>
      <c r="N1064">
        <v>0.1</v>
      </c>
      <c r="O1064">
        <v>162.69999999999999</v>
      </c>
      <c r="P1064">
        <v>8.1</v>
      </c>
      <c r="Q1064">
        <v>15.4</v>
      </c>
      <c r="R1064" s="54">
        <v>0.73263888888888895</v>
      </c>
      <c r="T1064" s="93">
        <f t="shared" si="51"/>
        <v>15.4</v>
      </c>
      <c r="U1064" s="96">
        <f t="shared" si="54"/>
        <v>4.2000000000000011</v>
      </c>
      <c r="V1064" s="92" t="str">
        <f t="shared" si="53"/>
        <v/>
      </c>
      <c r="W1064" s="96">
        <f t="shared" si="52"/>
        <v>1</v>
      </c>
      <c r="X1064" s="93"/>
      <c r="Z1064" s="5"/>
      <c r="AA1064"/>
      <c r="AC1064" s="375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>
        <v>8.1999999999999993</v>
      </c>
      <c r="C1065">
        <v>84</v>
      </c>
      <c r="D1065">
        <v>5.6</v>
      </c>
      <c r="E1065">
        <v>8.1999999999999993</v>
      </c>
      <c r="F1065">
        <v>0</v>
      </c>
      <c r="G1065">
        <v>0</v>
      </c>
      <c r="H1065">
        <v>1027.5</v>
      </c>
      <c r="I1065">
        <v>2240</v>
      </c>
      <c r="J1065">
        <v>0</v>
      </c>
      <c r="K1065">
        <v>0</v>
      </c>
      <c r="L1065">
        <v>0</v>
      </c>
      <c r="M1065">
        <v>0</v>
      </c>
      <c r="N1065">
        <v>0.1</v>
      </c>
      <c r="O1065">
        <v>162.69999999999999</v>
      </c>
      <c r="P1065">
        <v>8</v>
      </c>
      <c r="Q1065">
        <v>15.4</v>
      </c>
      <c r="R1065" s="54">
        <v>0.73333333333333295</v>
      </c>
      <c r="T1065" s="93">
        <f t="shared" si="51"/>
        <v>15.4</v>
      </c>
      <c r="U1065" s="96">
        <f t="shared" si="54"/>
        <v>4.2000000000000011</v>
      </c>
      <c r="V1065" s="92" t="str">
        <f t="shared" si="53"/>
        <v/>
      </c>
      <c r="W1065" s="96">
        <f t="shared" si="52"/>
        <v>1</v>
      </c>
      <c r="X1065" s="93"/>
      <c r="Z1065" s="5"/>
      <c r="AA1065"/>
      <c r="AC1065" s="375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>
        <v>8.1</v>
      </c>
      <c r="C1066">
        <v>84</v>
      </c>
      <c r="D1066">
        <v>5.5</v>
      </c>
      <c r="E1066">
        <v>8.1</v>
      </c>
      <c r="F1066">
        <v>0</v>
      </c>
      <c r="G1066">
        <v>0</v>
      </c>
      <c r="H1066">
        <v>1027.3</v>
      </c>
      <c r="I1066">
        <v>2190</v>
      </c>
      <c r="J1066">
        <v>0</v>
      </c>
      <c r="K1066">
        <v>0</v>
      </c>
      <c r="L1066">
        <v>0</v>
      </c>
      <c r="M1066">
        <v>0</v>
      </c>
      <c r="N1066">
        <v>0.1</v>
      </c>
      <c r="O1066">
        <v>162.69999999999999</v>
      </c>
      <c r="P1066">
        <v>8</v>
      </c>
      <c r="Q1066">
        <v>15.4</v>
      </c>
      <c r="R1066" s="54">
        <v>0.73402777777777795</v>
      </c>
      <c r="T1066" s="93">
        <f t="shared" si="51"/>
        <v>15.4</v>
      </c>
      <c r="U1066" s="96">
        <f t="shared" si="54"/>
        <v>4.3000000000000007</v>
      </c>
      <c r="V1066" s="92" t="str">
        <f t="shared" si="53"/>
        <v/>
      </c>
      <c r="W1066" s="96">
        <f t="shared" si="52"/>
        <v>1</v>
      </c>
      <c r="X1066" s="93"/>
      <c r="Z1066" s="5"/>
      <c r="AA1066"/>
      <c r="AC1066" s="375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>
        <v>8</v>
      </c>
      <c r="C1067">
        <v>84</v>
      </c>
      <c r="D1067">
        <v>5.4</v>
      </c>
      <c r="E1067">
        <v>8</v>
      </c>
      <c r="F1067">
        <v>0</v>
      </c>
      <c r="G1067">
        <v>0</v>
      </c>
      <c r="H1067">
        <v>1027.4000000000001</v>
      </c>
      <c r="I1067">
        <v>2130</v>
      </c>
      <c r="J1067">
        <v>0</v>
      </c>
      <c r="K1067">
        <v>0</v>
      </c>
      <c r="L1067">
        <v>0</v>
      </c>
      <c r="M1067">
        <v>0</v>
      </c>
      <c r="N1067">
        <v>0.1</v>
      </c>
      <c r="O1067">
        <v>162.69999999999999</v>
      </c>
      <c r="P1067">
        <v>7.9</v>
      </c>
      <c r="Q1067">
        <v>15.4</v>
      </c>
      <c r="R1067" s="54">
        <v>0.73472222222222205</v>
      </c>
      <c r="T1067" s="93">
        <f t="shared" si="51"/>
        <v>15.4</v>
      </c>
      <c r="U1067" s="96">
        <f t="shared" si="54"/>
        <v>4.4000000000000004</v>
      </c>
      <c r="V1067" s="92" t="str">
        <f t="shared" si="53"/>
        <v/>
      </c>
      <c r="W1067" s="96">
        <f t="shared" si="52"/>
        <v>1</v>
      </c>
      <c r="X1067" s="93"/>
      <c r="Z1067" s="5"/>
      <c r="AA1067"/>
      <c r="AC1067" s="375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>
        <v>8</v>
      </c>
      <c r="C1068">
        <v>84</v>
      </c>
      <c r="D1068">
        <v>5.4</v>
      </c>
      <c r="E1068">
        <v>8</v>
      </c>
      <c r="F1068">
        <v>0</v>
      </c>
      <c r="G1068">
        <v>0</v>
      </c>
      <c r="H1068">
        <v>1027.3</v>
      </c>
      <c r="I1068">
        <v>2060</v>
      </c>
      <c r="J1068">
        <v>0</v>
      </c>
      <c r="K1068">
        <v>0</v>
      </c>
      <c r="L1068">
        <v>0</v>
      </c>
      <c r="M1068">
        <v>0</v>
      </c>
      <c r="N1068">
        <v>0.1</v>
      </c>
      <c r="O1068">
        <v>162.69999999999999</v>
      </c>
      <c r="P1068">
        <v>7.8</v>
      </c>
      <c r="Q1068">
        <v>15.4</v>
      </c>
      <c r="R1068" s="54">
        <v>0.73541666666666705</v>
      </c>
      <c r="T1068" s="93">
        <f t="shared" si="51"/>
        <v>15.4</v>
      </c>
      <c r="U1068" s="96">
        <f t="shared" si="54"/>
        <v>4.4000000000000004</v>
      </c>
      <c r="V1068" s="92" t="str">
        <f t="shared" si="53"/>
        <v/>
      </c>
      <c r="W1068" s="96">
        <f t="shared" si="52"/>
        <v>1</v>
      </c>
      <c r="X1068" s="93"/>
      <c r="Z1068" s="5"/>
      <c r="AA1068"/>
      <c r="AC1068" s="375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>
        <v>8</v>
      </c>
      <c r="C1069">
        <v>85</v>
      </c>
      <c r="D1069">
        <v>5.6</v>
      </c>
      <c r="E1069">
        <v>8</v>
      </c>
      <c r="F1069">
        <v>0</v>
      </c>
      <c r="G1069">
        <v>0</v>
      </c>
      <c r="H1069">
        <v>1027.5</v>
      </c>
      <c r="I1069">
        <v>1990</v>
      </c>
      <c r="J1069">
        <v>0</v>
      </c>
      <c r="K1069">
        <v>0</v>
      </c>
      <c r="L1069">
        <v>0</v>
      </c>
      <c r="M1069">
        <v>0</v>
      </c>
      <c r="N1069">
        <v>0.1</v>
      </c>
      <c r="O1069">
        <v>162.69999999999999</v>
      </c>
      <c r="P1069">
        <v>7.8</v>
      </c>
      <c r="Q1069">
        <v>15.4</v>
      </c>
      <c r="R1069" s="54">
        <v>0.73611111111111105</v>
      </c>
      <c r="T1069" s="93">
        <f t="shared" si="51"/>
        <v>15.4</v>
      </c>
      <c r="U1069" s="96">
        <f t="shared" si="54"/>
        <v>4.4000000000000004</v>
      </c>
      <c r="V1069" s="92" t="str">
        <f t="shared" si="53"/>
        <v/>
      </c>
      <c r="W1069" s="96">
        <f t="shared" si="52"/>
        <v>1</v>
      </c>
      <c r="X1069" s="93"/>
      <c r="Z1069" s="5"/>
      <c r="AA1069"/>
      <c r="AC1069" s="375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>
        <v>7.9</v>
      </c>
      <c r="C1070">
        <v>85</v>
      </c>
      <c r="D1070">
        <v>5.5</v>
      </c>
      <c r="E1070">
        <v>7.9</v>
      </c>
      <c r="F1070">
        <v>0</v>
      </c>
      <c r="G1070">
        <v>0</v>
      </c>
      <c r="H1070">
        <v>1027.4000000000001</v>
      </c>
      <c r="I1070">
        <v>1930</v>
      </c>
      <c r="J1070">
        <v>0</v>
      </c>
      <c r="K1070">
        <v>0</v>
      </c>
      <c r="L1070">
        <v>0</v>
      </c>
      <c r="M1070">
        <v>0</v>
      </c>
      <c r="N1070">
        <v>0.1</v>
      </c>
      <c r="O1070">
        <v>162.69999999999999</v>
      </c>
      <c r="P1070">
        <v>7.7</v>
      </c>
      <c r="Q1070">
        <v>15.4</v>
      </c>
      <c r="R1070" s="54">
        <v>0.73680555555555605</v>
      </c>
      <c r="T1070" s="93">
        <f t="shared" si="51"/>
        <v>15.4</v>
      </c>
      <c r="U1070" s="96">
        <f t="shared" si="54"/>
        <v>4.5</v>
      </c>
      <c r="V1070" s="92" t="str">
        <f t="shared" si="53"/>
        <v/>
      </c>
      <c r="W1070" s="96">
        <f t="shared" si="52"/>
        <v>1</v>
      </c>
      <c r="X1070" s="93"/>
      <c r="Z1070" s="5"/>
      <c r="AA1070"/>
      <c r="AC1070" s="375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>
        <v>7.9</v>
      </c>
      <c r="C1071">
        <v>85</v>
      </c>
      <c r="D1071">
        <v>5.5</v>
      </c>
      <c r="E1071">
        <v>7.9</v>
      </c>
      <c r="F1071">
        <v>0</v>
      </c>
      <c r="G1071">
        <v>0</v>
      </c>
      <c r="H1071">
        <v>1027.3</v>
      </c>
      <c r="I1071">
        <v>1850</v>
      </c>
      <c r="J1071">
        <v>0</v>
      </c>
      <c r="K1071">
        <v>0</v>
      </c>
      <c r="L1071">
        <v>0</v>
      </c>
      <c r="M1071">
        <v>0</v>
      </c>
      <c r="N1071">
        <v>0.1</v>
      </c>
      <c r="O1071">
        <v>162.69999999999999</v>
      </c>
      <c r="P1071">
        <v>7.7</v>
      </c>
      <c r="Q1071">
        <v>15.4</v>
      </c>
      <c r="R1071" s="54">
        <v>0.73750000000000004</v>
      </c>
      <c r="T1071" s="93">
        <f t="shared" si="51"/>
        <v>15.4</v>
      </c>
      <c r="U1071" s="96">
        <f t="shared" si="54"/>
        <v>4.5</v>
      </c>
      <c r="V1071" s="92" t="str">
        <f t="shared" si="53"/>
        <v/>
      </c>
      <c r="W1071" s="96">
        <f t="shared" si="52"/>
        <v>1</v>
      </c>
      <c r="X1071" s="93"/>
      <c r="Z1071" s="5"/>
      <c r="AA1071"/>
      <c r="AC1071" s="375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>
        <v>7.9</v>
      </c>
      <c r="C1072">
        <v>85</v>
      </c>
      <c r="D1072">
        <v>5.5</v>
      </c>
      <c r="E1072">
        <v>7.9</v>
      </c>
      <c r="F1072">
        <v>0</v>
      </c>
      <c r="G1072">
        <v>0</v>
      </c>
      <c r="H1072">
        <v>1027.2</v>
      </c>
      <c r="I1072">
        <v>1760</v>
      </c>
      <c r="J1072">
        <v>0</v>
      </c>
      <c r="K1072">
        <v>0</v>
      </c>
      <c r="L1072">
        <v>0</v>
      </c>
      <c r="M1072">
        <v>0</v>
      </c>
      <c r="N1072">
        <v>0.1</v>
      </c>
      <c r="O1072">
        <v>162.69999999999999</v>
      </c>
      <c r="P1072">
        <v>7.6</v>
      </c>
      <c r="Q1072">
        <v>15.4</v>
      </c>
      <c r="R1072" s="54">
        <v>0.73819444444444404</v>
      </c>
      <c r="T1072" s="93">
        <f t="shared" si="51"/>
        <v>15.4</v>
      </c>
      <c r="U1072" s="96">
        <f t="shared" si="54"/>
        <v>4.5</v>
      </c>
      <c r="V1072" s="92" t="str">
        <f t="shared" si="53"/>
        <v/>
      </c>
      <c r="W1072" s="96">
        <f t="shared" si="52"/>
        <v>1</v>
      </c>
      <c r="X1072" s="93"/>
      <c r="Z1072" s="5"/>
      <c r="AA1072"/>
      <c r="AC1072" s="375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>
        <v>7.8</v>
      </c>
      <c r="C1073">
        <v>85</v>
      </c>
      <c r="D1073">
        <v>5.4</v>
      </c>
      <c r="E1073">
        <v>7.8</v>
      </c>
      <c r="F1073">
        <v>0</v>
      </c>
      <c r="G1073">
        <v>0</v>
      </c>
      <c r="H1073">
        <v>1027.4000000000001</v>
      </c>
      <c r="I1073">
        <v>1690</v>
      </c>
      <c r="J1073">
        <v>0</v>
      </c>
      <c r="K1073">
        <v>0</v>
      </c>
      <c r="L1073">
        <v>0</v>
      </c>
      <c r="M1073">
        <v>0</v>
      </c>
      <c r="N1073">
        <v>0.1</v>
      </c>
      <c r="O1073">
        <v>162.69999999999999</v>
      </c>
      <c r="P1073">
        <v>7.5</v>
      </c>
      <c r="Q1073">
        <v>15.4</v>
      </c>
      <c r="R1073" s="54">
        <v>0.73888888888888904</v>
      </c>
      <c r="T1073" s="93">
        <f t="shared" si="51"/>
        <v>15.4</v>
      </c>
      <c r="U1073" s="96">
        <f t="shared" si="54"/>
        <v>4.6000000000000005</v>
      </c>
      <c r="V1073" s="92" t="str">
        <f t="shared" si="53"/>
        <v/>
      </c>
      <c r="W1073" s="96">
        <f t="shared" si="52"/>
        <v>1</v>
      </c>
      <c r="X1073" s="93"/>
      <c r="Z1073" s="5"/>
      <c r="AA1073"/>
      <c r="AC1073" s="375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>
        <v>7.8</v>
      </c>
      <c r="C1074">
        <v>85</v>
      </c>
      <c r="D1074">
        <v>5.4</v>
      </c>
      <c r="E1074">
        <v>7.8</v>
      </c>
      <c r="F1074">
        <v>0</v>
      </c>
      <c r="G1074">
        <v>0</v>
      </c>
      <c r="H1074">
        <v>1027.5</v>
      </c>
      <c r="I1074">
        <v>1620</v>
      </c>
      <c r="J1074">
        <v>0</v>
      </c>
      <c r="K1074">
        <v>0</v>
      </c>
      <c r="L1074">
        <v>0</v>
      </c>
      <c r="M1074">
        <v>0</v>
      </c>
      <c r="N1074">
        <v>0.1</v>
      </c>
      <c r="O1074">
        <v>162.69999999999999</v>
      </c>
      <c r="P1074">
        <v>7.5</v>
      </c>
      <c r="Q1074">
        <v>15.4</v>
      </c>
      <c r="R1074" s="54">
        <v>0.73958333333333304</v>
      </c>
      <c r="T1074" s="93">
        <f t="shared" ref="T1074:T1137" si="55">MAX($P1074,$Q1074)</f>
        <v>15.4</v>
      </c>
      <c r="U1074" s="96">
        <f t="shared" si="54"/>
        <v>4.6000000000000005</v>
      </c>
      <c r="V1074" s="92" t="str">
        <f t="shared" si="53"/>
        <v/>
      </c>
      <c r="W1074" s="96">
        <f t="shared" ref="W1074:W1137" si="56">IF($T1074&gt;$B1074+1,1,"")</f>
        <v>1</v>
      </c>
      <c r="X1074" s="93"/>
      <c r="Z1074" s="5"/>
      <c r="AA1074"/>
      <c r="AC1074" s="375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>
        <v>7.7</v>
      </c>
      <c r="C1075">
        <v>86</v>
      </c>
      <c r="D1075">
        <v>5.5</v>
      </c>
      <c r="E1075">
        <v>7.7</v>
      </c>
      <c r="F1075">
        <v>0</v>
      </c>
      <c r="G1075">
        <v>0</v>
      </c>
      <c r="H1075">
        <v>1027.5</v>
      </c>
      <c r="I1075">
        <v>1570</v>
      </c>
      <c r="J1075">
        <v>0</v>
      </c>
      <c r="K1075">
        <v>0</v>
      </c>
      <c r="L1075">
        <v>0</v>
      </c>
      <c r="M1075">
        <v>0</v>
      </c>
      <c r="N1075">
        <v>0.1</v>
      </c>
      <c r="O1075">
        <v>162.69999999999999</v>
      </c>
      <c r="P1075">
        <v>7.4</v>
      </c>
      <c r="Q1075">
        <v>15.4</v>
      </c>
      <c r="R1075" s="54">
        <v>0.74027777777777803</v>
      </c>
      <c r="T1075" s="93">
        <f t="shared" si="55"/>
        <v>15.4</v>
      </c>
      <c r="U1075" s="96">
        <f t="shared" si="54"/>
        <v>4.7</v>
      </c>
      <c r="V1075" s="92" t="str">
        <f t="shared" si="53"/>
        <v/>
      </c>
      <c r="W1075" s="96">
        <f t="shared" si="56"/>
        <v>1</v>
      </c>
      <c r="X1075" s="93"/>
      <c r="Z1075" s="5"/>
      <c r="AA1075"/>
      <c r="AC1075" s="375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>
        <v>7.8</v>
      </c>
      <c r="C1076">
        <v>86</v>
      </c>
      <c r="D1076">
        <v>5.6</v>
      </c>
      <c r="E1076">
        <v>7.8</v>
      </c>
      <c r="F1076">
        <v>0</v>
      </c>
      <c r="G1076">
        <v>0</v>
      </c>
      <c r="H1076">
        <v>1027.5</v>
      </c>
      <c r="I1076">
        <v>1550</v>
      </c>
      <c r="J1076">
        <v>0</v>
      </c>
      <c r="K1076">
        <v>0</v>
      </c>
      <c r="L1076">
        <v>0</v>
      </c>
      <c r="M1076">
        <v>0</v>
      </c>
      <c r="N1076">
        <v>0.1</v>
      </c>
      <c r="O1076">
        <v>162.69999999999999</v>
      </c>
      <c r="P1076">
        <v>7.4</v>
      </c>
      <c r="Q1076">
        <v>15.4</v>
      </c>
      <c r="R1076" s="54">
        <v>0.74097222222222203</v>
      </c>
      <c r="T1076" s="93">
        <f t="shared" si="55"/>
        <v>15.4</v>
      </c>
      <c r="U1076" s="96">
        <f t="shared" si="54"/>
        <v>4.6000000000000005</v>
      </c>
      <c r="V1076" s="92" t="str">
        <f t="shared" si="53"/>
        <v/>
      </c>
      <c r="W1076" s="96">
        <f t="shared" si="56"/>
        <v>1</v>
      </c>
      <c r="X1076" s="93"/>
      <c r="Z1076" s="5"/>
      <c r="AA1076"/>
      <c r="AC1076" s="375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>
        <v>7.8</v>
      </c>
      <c r="C1077">
        <v>86</v>
      </c>
      <c r="D1077">
        <v>5.6</v>
      </c>
      <c r="E1077">
        <v>7.8</v>
      </c>
      <c r="F1077">
        <v>0</v>
      </c>
      <c r="G1077">
        <v>0</v>
      </c>
      <c r="H1077">
        <v>1027.5999999999999</v>
      </c>
      <c r="I1077">
        <v>1530</v>
      </c>
      <c r="J1077">
        <v>0</v>
      </c>
      <c r="K1077">
        <v>0</v>
      </c>
      <c r="L1077">
        <v>0</v>
      </c>
      <c r="M1077">
        <v>0</v>
      </c>
      <c r="N1077">
        <v>0.1</v>
      </c>
      <c r="O1077">
        <v>162.69999999999999</v>
      </c>
      <c r="P1077">
        <v>7.3</v>
      </c>
      <c r="Q1077">
        <v>15.4</v>
      </c>
      <c r="R1077" s="54">
        <v>0.74166666666666703</v>
      </c>
      <c r="T1077" s="93">
        <f t="shared" si="55"/>
        <v>15.4</v>
      </c>
      <c r="U1077" s="96">
        <f t="shared" si="54"/>
        <v>4.6000000000000005</v>
      </c>
      <c r="V1077" s="92" t="str">
        <f t="shared" si="53"/>
        <v/>
      </c>
      <c r="W1077" s="96">
        <f t="shared" si="56"/>
        <v>1</v>
      </c>
      <c r="X1077" s="93"/>
      <c r="Z1077" s="5"/>
      <c r="AA1077"/>
      <c r="AC1077" s="375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>
        <v>7.7</v>
      </c>
      <c r="C1078">
        <v>86</v>
      </c>
      <c r="D1078">
        <v>5.5</v>
      </c>
      <c r="E1078">
        <v>7.7</v>
      </c>
      <c r="F1078">
        <v>1.8</v>
      </c>
      <c r="G1078">
        <v>1.8</v>
      </c>
      <c r="H1078">
        <v>1027.5</v>
      </c>
      <c r="I1078">
        <v>1440</v>
      </c>
      <c r="J1078">
        <v>0</v>
      </c>
      <c r="K1078">
        <v>0</v>
      </c>
      <c r="L1078">
        <v>0</v>
      </c>
      <c r="M1078">
        <v>0</v>
      </c>
      <c r="N1078">
        <v>0.1</v>
      </c>
      <c r="O1078">
        <v>162.69999999999999</v>
      </c>
      <c r="P1078">
        <v>7.2</v>
      </c>
      <c r="Q1078">
        <v>15.4</v>
      </c>
      <c r="R1078" s="54">
        <v>0.74236111111111103</v>
      </c>
      <c r="T1078" s="93">
        <f t="shared" si="55"/>
        <v>15.4</v>
      </c>
      <c r="U1078" s="96">
        <f t="shared" si="54"/>
        <v>4.7</v>
      </c>
      <c r="V1078" s="92" t="str">
        <f t="shared" si="53"/>
        <v/>
      </c>
      <c r="W1078" s="96">
        <f t="shared" si="56"/>
        <v>1</v>
      </c>
      <c r="X1078" s="93"/>
      <c r="Z1078" s="5"/>
      <c r="AA1078"/>
      <c r="AC1078" s="375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>
        <v>7.7</v>
      </c>
      <c r="C1079">
        <v>86</v>
      </c>
      <c r="D1079">
        <v>5.5</v>
      </c>
      <c r="E1079">
        <v>7.7</v>
      </c>
      <c r="F1079">
        <v>0</v>
      </c>
      <c r="G1079">
        <v>0</v>
      </c>
      <c r="H1079">
        <v>1027.5</v>
      </c>
      <c r="I1079">
        <v>1380</v>
      </c>
      <c r="J1079">
        <v>0</v>
      </c>
      <c r="K1079">
        <v>0</v>
      </c>
      <c r="L1079">
        <v>0</v>
      </c>
      <c r="M1079">
        <v>0</v>
      </c>
      <c r="N1079">
        <v>0.1</v>
      </c>
      <c r="O1079">
        <v>162.69999999999999</v>
      </c>
      <c r="P1079">
        <v>7.2</v>
      </c>
      <c r="Q1079">
        <v>15.4</v>
      </c>
      <c r="R1079" s="54">
        <v>0.74305555555555602</v>
      </c>
      <c r="T1079" s="93">
        <f t="shared" si="55"/>
        <v>15.4</v>
      </c>
      <c r="U1079" s="96">
        <f t="shared" si="54"/>
        <v>4.7</v>
      </c>
      <c r="V1079" s="92" t="str">
        <f t="shared" si="53"/>
        <v/>
      </c>
      <c r="W1079" s="96">
        <f t="shared" si="56"/>
        <v>1</v>
      </c>
      <c r="X1079" s="93"/>
      <c r="Z1079" s="5"/>
      <c r="AA1079"/>
      <c r="AC1079" s="375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>
        <v>7.6</v>
      </c>
      <c r="C1080">
        <v>86</v>
      </c>
      <c r="D1080">
        <v>5.4</v>
      </c>
      <c r="E1080">
        <v>7.6</v>
      </c>
      <c r="F1080">
        <v>0</v>
      </c>
      <c r="G1080">
        <v>0</v>
      </c>
      <c r="H1080">
        <v>1027.5999999999999</v>
      </c>
      <c r="I1080">
        <v>1410</v>
      </c>
      <c r="J1080">
        <v>0</v>
      </c>
      <c r="K1080">
        <v>0</v>
      </c>
      <c r="L1080">
        <v>0</v>
      </c>
      <c r="M1080">
        <v>0</v>
      </c>
      <c r="N1080">
        <v>0.1</v>
      </c>
      <c r="O1080">
        <v>162.69999999999999</v>
      </c>
      <c r="P1080">
        <v>7.2</v>
      </c>
      <c r="Q1080">
        <v>15.4</v>
      </c>
      <c r="R1080" s="54">
        <v>0.74375000000000002</v>
      </c>
      <c r="T1080" s="93">
        <f t="shared" si="55"/>
        <v>15.4</v>
      </c>
      <c r="U1080" s="96">
        <f t="shared" si="54"/>
        <v>4.8000000000000007</v>
      </c>
      <c r="V1080" s="92" t="str">
        <f t="shared" si="53"/>
        <v/>
      </c>
      <c r="W1080" s="96">
        <f t="shared" si="56"/>
        <v>1</v>
      </c>
      <c r="X1080" s="93"/>
      <c r="Z1080" s="5"/>
      <c r="AA1080"/>
      <c r="AC1080" s="375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>
        <v>7.6</v>
      </c>
      <c r="C1081">
        <v>86</v>
      </c>
      <c r="D1081">
        <v>5.4</v>
      </c>
      <c r="E1081">
        <v>7.6</v>
      </c>
      <c r="F1081">
        <v>0</v>
      </c>
      <c r="G1081">
        <v>0</v>
      </c>
      <c r="H1081">
        <v>1027.5</v>
      </c>
      <c r="I1081">
        <v>1410</v>
      </c>
      <c r="J1081">
        <v>0</v>
      </c>
      <c r="K1081">
        <v>0</v>
      </c>
      <c r="L1081">
        <v>0</v>
      </c>
      <c r="M1081">
        <v>0</v>
      </c>
      <c r="N1081">
        <v>0.1</v>
      </c>
      <c r="O1081">
        <v>162.69999999999999</v>
      </c>
      <c r="P1081">
        <v>7.1</v>
      </c>
      <c r="Q1081">
        <v>15.4</v>
      </c>
      <c r="R1081" s="54">
        <v>0.74444444444444402</v>
      </c>
      <c r="T1081" s="93">
        <f t="shared" si="55"/>
        <v>15.4</v>
      </c>
      <c r="U1081" s="96">
        <f t="shared" si="54"/>
        <v>4.8000000000000007</v>
      </c>
      <c r="V1081" s="92" t="str">
        <f t="shared" si="53"/>
        <v/>
      </c>
      <c r="W1081" s="96">
        <f t="shared" si="56"/>
        <v>1</v>
      </c>
      <c r="X1081" s="93"/>
      <c r="Z1081" s="5"/>
      <c r="AA1081"/>
      <c r="AC1081" s="375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>
        <v>7.6</v>
      </c>
      <c r="C1082">
        <v>86</v>
      </c>
      <c r="D1082">
        <v>5.4</v>
      </c>
      <c r="E1082">
        <v>7.6</v>
      </c>
      <c r="F1082">
        <v>0</v>
      </c>
      <c r="G1082">
        <v>0</v>
      </c>
      <c r="H1082">
        <v>1027.3</v>
      </c>
      <c r="I1082">
        <v>1280</v>
      </c>
      <c r="J1082">
        <v>0</v>
      </c>
      <c r="K1082">
        <v>0</v>
      </c>
      <c r="L1082">
        <v>0</v>
      </c>
      <c r="M1082">
        <v>0</v>
      </c>
      <c r="N1082">
        <v>0.1</v>
      </c>
      <c r="O1082">
        <v>162.69999999999999</v>
      </c>
      <c r="P1082">
        <v>7.1</v>
      </c>
      <c r="Q1082">
        <v>15.4</v>
      </c>
      <c r="R1082" s="54">
        <v>0.74513888888888902</v>
      </c>
      <c r="T1082" s="93">
        <f t="shared" si="55"/>
        <v>15.4</v>
      </c>
      <c r="U1082" s="96">
        <f t="shared" si="54"/>
        <v>4.8000000000000007</v>
      </c>
      <c r="V1082" s="92" t="str">
        <f t="shared" si="53"/>
        <v/>
      </c>
      <c r="W1082" s="96">
        <f t="shared" si="56"/>
        <v>1</v>
      </c>
      <c r="X1082" s="93"/>
      <c r="Z1082" s="5"/>
      <c r="AA1082"/>
      <c r="AC1082" s="375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>
        <v>7.6</v>
      </c>
      <c r="C1083">
        <v>86</v>
      </c>
      <c r="D1083">
        <v>5.4</v>
      </c>
      <c r="E1083">
        <v>7.6</v>
      </c>
      <c r="F1083">
        <v>0</v>
      </c>
      <c r="G1083">
        <v>0</v>
      </c>
      <c r="H1083">
        <v>1027.5999999999999</v>
      </c>
      <c r="I1083">
        <v>1210</v>
      </c>
      <c r="J1083">
        <v>0</v>
      </c>
      <c r="K1083">
        <v>0</v>
      </c>
      <c r="L1083">
        <v>0</v>
      </c>
      <c r="M1083">
        <v>0</v>
      </c>
      <c r="N1083">
        <v>0.1</v>
      </c>
      <c r="O1083">
        <v>162.69999999999999</v>
      </c>
      <c r="P1083">
        <v>7.1</v>
      </c>
      <c r="Q1083">
        <v>15.4</v>
      </c>
      <c r="R1083" s="54">
        <v>0.74583333333333302</v>
      </c>
      <c r="T1083" s="93">
        <f t="shared" si="55"/>
        <v>15.4</v>
      </c>
      <c r="U1083" s="96">
        <f t="shared" si="54"/>
        <v>4.8000000000000007</v>
      </c>
      <c r="V1083" s="92" t="str">
        <f t="shared" si="53"/>
        <v/>
      </c>
      <c r="W1083" s="96">
        <f t="shared" si="56"/>
        <v>1</v>
      </c>
      <c r="X1083" s="93"/>
      <c r="Z1083" s="5"/>
      <c r="AA1083"/>
      <c r="AC1083" s="375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>
        <v>7.6</v>
      </c>
      <c r="C1084">
        <v>86</v>
      </c>
      <c r="D1084">
        <v>5.4</v>
      </c>
      <c r="E1084">
        <v>7.6</v>
      </c>
      <c r="F1084">
        <v>1.8</v>
      </c>
      <c r="G1084">
        <v>2.2000000000000002</v>
      </c>
      <c r="H1084">
        <v>1027.4000000000001</v>
      </c>
      <c r="I1084">
        <v>1170</v>
      </c>
      <c r="J1084">
        <v>0</v>
      </c>
      <c r="K1084">
        <v>0</v>
      </c>
      <c r="L1084">
        <v>0</v>
      </c>
      <c r="M1084">
        <v>0</v>
      </c>
      <c r="N1084">
        <v>0.1</v>
      </c>
      <c r="O1084">
        <v>162.69999999999999</v>
      </c>
      <c r="P1084">
        <v>7.1</v>
      </c>
      <c r="Q1084">
        <v>7.8</v>
      </c>
      <c r="R1084" s="54">
        <v>0.74652777777777801</v>
      </c>
      <c r="T1084" s="93">
        <f t="shared" si="55"/>
        <v>7.8</v>
      </c>
      <c r="U1084" s="96">
        <f t="shared" si="54"/>
        <v>-2.8</v>
      </c>
      <c r="V1084" s="92" t="str">
        <f t="shared" si="53"/>
        <v/>
      </c>
      <c r="W1084" s="96" t="str">
        <f t="shared" si="56"/>
        <v/>
      </c>
      <c r="X1084" s="93"/>
      <c r="Z1084" s="5"/>
      <c r="AA1084"/>
      <c r="AC1084" s="375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>
        <v>7.6</v>
      </c>
      <c r="C1085">
        <v>86</v>
      </c>
      <c r="D1085">
        <v>5.4</v>
      </c>
      <c r="E1085">
        <v>7.6</v>
      </c>
      <c r="F1085">
        <v>2.2000000000000002</v>
      </c>
      <c r="G1085">
        <v>2.5</v>
      </c>
      <c r="H1085">
        <v>1027.5</v>
      </c>
      <c r="I1085">
        <v>1070</v>
      </c>
      <c r="J1085">
        <v>0</v>
      </c>
      <c r="K1085">
        <v>0</v>
      </c>
      <c r="L1085">
        <v>0</v>
      </c>
      <c r="M1085">
        <v>0</v>
      </c>
      <c r="N1085">
        <v>0.1</v>
      </c>
      <c r="O1085">
        <v>162.69999999999999</v>
      </c>
      <c r="P1085">
        <v>7</v>
      </c>
      <c r="Q1085">
        <v>7.8</v>
      </c>
      <c r="R1085" s="54">
        <v>0.74722222222222201</v>
      </c>
      <c r="T1085" s="93">
        <f t="shared" si="55"/>
        <v>7.8</v>
      </c>
      <c r="U1085" s="96">
        <f t="shared" si="54"/>
        <v>-2.8</v>
      </c>
      <c r="V1085" s="92" t="str">
        <f t="shared" si="53"/>
        <v/>
      </c>
      <c r="W1085" s="96" t="str">
        <f t="shared" si="56"/>
        <v/>
      </c>
      <c r="X1085" s="93"/>
      <c r="Z1085" s="5"/>
      <c r="AA1085"/>
      <c r="AC1085" s="375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>
        <v>7.6</v>
      </c>
      <c r="C1086">
        <v>86</v>
      </c>
      <c r="D1086">
        <v>5.4</v>
      </c>
      <c r="E1086">
        <v>7.6</v>
      </c>
      <c r="F1086">
        <v>1.8</v>
      </c>
      <c r="G1086">
        <v>1.8</v>
      </c>
      <c r="H1086">
        <v>1027.4000000000001</v>
      </c>
      <c r="I1086">
        <v>1080</v>
      </c>
      <c r="J1086">
        <v>0</v>
      </c>
      <c r="K1086">
        <v>0</v>
      </c>
      <c r="L1086">
        <v>0</v>
      </c>
      <c r="M1086">
        <v>0</v>
      </c>
      <c r="N1086">
        <v>0.1</v>
      </c>
      <c r="O1086">
        <v>162.69999999999999</v>
      </c>
      <c r="P1086">
        <v>7</v>
      </c>
      <c r="Q1086">
        <v>7.8</v>
      </c>
      <c r="R1086" s="54">
        <v>0.74791666666666701</v>
      </c>
      <c r="T1086" s="93">
        <f t="shared" si="55"/>
        <v>7.8</v>
      </c>
      <c r="U1086" s="96">
        <f t="shared" si="54"/>
        <v>-2.8</v>
      </c>
      <c r="V1086" s="92" t="str">
        <f t="shared" si="53"/>
        <v/>
      </c>
      <c r="W1086" s="96" t="str">
        <f t="shared" si="56"/>
        <v/>
      </c>
      <c r="X1086" s="93"/>
      <c r="Z1086" s="5"/>
      <c r="AA1086"/>
      <c r="AC1086" s="375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>
        <v>7.6</v>
      </c>
      <c r="C1087">
        <v>86</v>
      </c>
      <c r="D1087">
        <v>5.4</v>
      </c>
      <c r="E1087">
        <v>7.6</v>
      </c>
      <c r="F1087">
        <v>0</v>
      </c>
      <c r="G1087">
        <v>0</v>
      </c>
      <c r="H1087">
        <v>1027.5999999999999</v>
      </c>
      <c r="I1087">
        <v>1090</v>
      </c>
      <c r="J1087">
        <v>0</v>
      </c>
      <c r="K1087">
        <v>0</v>
      </c>
      <c r="L1087">
        <v>0</v>
      </c>
      <c r="M1087">
        <v>0</v>
      </c>
      <c r="N1087">
        <v>0.1</v>
      </c>
      <c r="O1087">
        <v>162.69999999999999</v>
      </c>
      <c r="P1087">
        <v>6.9</v>
      </c>
      <c r="Q1087">
        <v>7.8</v>
      </c>
      <c r="R1087" s="54">
        <v>0.74861111111111101</v>
      </c>
      <c r="T1087" s="93">
        <f t="shared" si="55"/>
        <v>7.8</v>
      </c>
      <c r="U1087" s="96">
        <f t="shared" si="54"/>
        <v>-2.8</v>
      </c>
      <c r="V1087" s="92" t="str">
        <f t="shared" si="53"/>
        <v/>
      </c>
      <c r="W1087" s="96" t="str">
        <f t="shared" si="56"/>
        <v/>
      </c>
      <c r="X1087" s="93"/>
      <c r="Z1087" s="5"/>
      <c r="AA1087"/>
      <c r="AC1087" s="375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>
        <v>7.6</v>
      </c>
      <c r="C1088">
        <v>87</v>
      </c>
      <c r="D1088">
        <v>5.6</v>
      </c>
      <c r="E1088">
        <v>7.6</v>
      </c>
      <c r="F1088">
        <v>0</v>
      </c>
      <c r="G1088">
        <v>0</v>
      </c>
      <c r="H1088">
        <v>1027.5999999999999</v>
      </c>
      <c r="I1088">
        <v>940</v>
      </c>
      <c r="J1088">
        <v>0</v>
      </c>
      <c r="K1088">
        <v>0</v>
      </c>
      <c r="L1088">
        <v>0</v>
      </c>
      <c r="M1088">
        <v>0</v>
      </c>
      <c r="N1088">
        <v>0.1</v>
      </c>
      <c r="O1088">
        <v>162.69999999999999</v>
      </c>
      <c r="P1088">
        <v>6.9</v>
      </c>
      <c r="Q1088">
        <v>7.8</v>
      </c>
      <c r="R1088" s="54">
        <v>0.749305555555556</v>
      </c>
      <c r="T1088" s="93">
        <f t="shared" si="55"/>
        <v>7.8</v>
      </c>
      <c r="U1088" s="96">
        <f t="shared" si="54"/>
        <v>-2.8</v>
      </c>
      <c r="V1088" s="92" t="str">
        <f t="shared" si="53"/>
        <v/>
      </c>
      <c r="W1088" s="96" t="str">
        <f t="shared" si="56"/>
        <v/>
      </c>
      <c r="X1088" s="93"/>
      <c r="Z1088" s="5"/>
      <c r="AA1088"/>
      <c r="AC1088" s="375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>
        <v>7.6</v>
      </c>
      <c r="C1089">
        <v>87</v>
      </c>
      <c r="D1089">
        <v>5.6</v>
      </c>
      <c r="E1089">
        <v>7.6</v>
      </c>
      <c r="F1089">
        <v>0</v>
      </c>
      <c r="G1089">
        <v>0</v>
      </c>
      <c r="H1089">
        <v>1027.5</v>
      </c>
      <c r="I1089">
        <v>840</v>
      </c>
      <c r="J1089">
        <v>0</v>
      </c>
      <c r="K1089">
        <v>0</v>
      </c>
      <c r="L1089">
        <v>0</v>
      </c>
      <c r="M1089">
        <v>0</v>
      </c>
      <c r="N1089">
        <v>0.1</v>
      </c>
      <c r="O1089">
        <v>162.69999999999999</v>
      </c>
      <c r="P1089">
        <v>6.9</v>
      </c>
      <c r="Q1089">
        <v>7.8</v>
      </c>
      <c r="R1089" s="54">
        <v>0.75</v>
      </c>
      <c r="T1089" s="93">
        <f t="shared" si="55"/>
        <v>7.8</v>
      </c>
      <c r="U1089" s="96">
        <f t="shared" si="54"/>
        <v>-2.8</v>
      </c>
      <c r="V1089" s="92" t="str">
        <f t="shared" si="53"/>
        <v/>
      </c>
      <c r="W1089" s="96" t="str">
        <f t="shared" si="56"/>
        <v/>
      </c>
      <c r="X1089" s="93"/>
      <c r="Z1089" s="5"/>
      <c r="AA1089"/>
      <c r="AC1089" s="375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>
        <v>7.5</v>
      </c>
      <c r="C1090">
        <v>87</v>
      </c>
      <c r="D1090">
        <v>5.5</v>
      </c>
      <c r="E1090">
        <v>7.5</v>
      </c>
      <c r="F1090">
        <v>0</v>
      </c>
      <c r="G1090">
        <v>0</v>
      </c>
      <c r="H1090">
        <v>1027.5</v>
      </c>
      <c r="I1090">
        <v>800</v>
      </c>
      <c r="J1090">
        <v>0</v>
      </c>
      <c r="K1090">
        <v>0</v>
      </c>
      <c r="L1090">
        <v>0</v>
      </c>
      <c r="M1090">
        <v>0</v>
      </c>
      <c r="N1090">
        <v>0.1</v>
      </c>
      <c r="O1090">
        <v>162.69999999999999</v>
      </c>
      <c r="P1090">
        <v>6.9</v>
      </c>
      <c r="Q1090">
        <v>7.8</v>
      </c>
      <c r="R1090" s="54">
        <v>0.750694444444444</v>
      </c>
      <c r="T1090" s="93">
        <f t="shared" si="55"/>
        <v>7.8</v>
      </c>
      <c r="U1090" s="96">
        <f t="shared" si="54"/>
        <v>-2.7</v>
      </c>
      <c r="V1090" s="92" t="str">
        <f t="shared" si="53"/>
        <v/>
      </c>
      <c r="W1090" s="96" t="str">
        <f t="shared" si="56"/>
        <v/>
      </c>
      <c r="X1090" s="93"/>
      <c r="Z1090" s="5"/>
      <c r="AA1090"/>
      <c r="AC1090" s="375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>
        <v>7.5</v>
      </c>
      <c r="C1091">
        <v>87</v>
      </c>
      <c r="D1091">
        <v>5.5</v>
      </c>
      <c r="E1091">
        <v>7.5</v>
      </c>
      <c r="F1091">
        <v>0</v>
      </c>
      <c r="G1091">
        <v>0</v>
      </c>
      <c r="H1091">
        <v>1027.5999999999999</v>
      </c>
      <c r="I1091">
        <v>760</v>
      </c>
      <c r="J1091">
        <v>0</v>
      </c>
      <c r="K1091">
        <v>0</v>
      </c>
      <c r="L1091">
        <v>0</v>
      </c>
      <c r="M1091">
        <v>0</v>
      </c>
      <c r="N1091">
        <v>0.1</v>
      </c>
      <c r="O1091">
        <v>162.69999999999999</v>
      </c>
      <c r="P1091">
        <v>6.9</v>
      </c>
      <c r="Q1091">
        <v>7.8</v>
      </c>
      <c r="R1091" s="54">
        <v>0.75138888888888899</v>
      </c>
      <c r="T1091" s="93">
        <f t="shared" si="55"/>
        <v>7.8</v>
      </c>
      <c r="U1091" s="96">
        <f t="shared" si="54"/>
        <v>-2.7</v>
      </c>
      <c r="V1091" s="92" t="str">
        <f t="shared" si="53"/>
        <v/>
      </c>
      <c r="W1091" s="96" t="str">
        <f t="shared" si="56"/>
        <v/>
      </c>
      <c r="X1091" s="93"/>
      <c r="Z1091" s="5"/>
      <c r="AA1091"/>
      <c r="AC1091" s="375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>
        <v>7.5</v>
      </c>
      <c r="C1092">
        <v>87</v>
      </c>
      <c r="D1092">
        <v>5.5</v>
      </c>
      <c r="E1092">
        <v>7.5</v>
      </c>
      <c r="F1092">
        <v>0</v>
      </c>
      <c r="G1092">
        <v>0</v>
      </c>
      <c r="H1092">
        <v>1027.5</v>
      </c>
      <c r="I1092">
        <v>700</v>
      </c>
      <c r="J1092">
        <v>0</v>
      </c>
      <c r="K1092">
        <v>0</v>
      </c>
      <c r="L1092">
        <v>0</v>
      </c>
      <c r="M1092">
        <v>0</v>
      </c>
      <c r="N1092">
        <v>0.1</v>
      </c>
      <c r="O1092">
        <v>162.69999999999999</v>
      </c>
      <c r="P1092">
        <v>6.9</v>
      </c>
      <c r="Q1092">
        <v>7.8</v>
      </c>
      <c r="R1092" s="54">
        <v>0.75208333333333299</v>
      </c>
      <c r="T1092" s="93">
        <f t="shared" si="55"/>
        <v>7.8</v>
      </c>
      <c r="U1092" s="96">
        <f t="shared" si="54"/>
        <v>-2.7</v>
      </c>
      <c r="V1092" s="92" t="str">
        <f t="shared" si="53"/>
        <v/>
      </c>
      <c r="W1092" s="96" t="str">
        <f t="shared" si="56"/>
        <v/>
      </c>
      <c r="X1092" s="93"/>
      <c r="Z1092" s="5"/>
      <c r="AA1092"/>
      <c r="AC1092" s="375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>
        <v>7.5</v>
      </c>
      <c r="C1093">
        <v>87</v>
      </c>
      <c r="D1093">
        <v>5.5</v>
      </c>
      <c r="E1093">
        <v>7.5</v>
      </c>
      <c r="F1093">
        <v>0</v>
      </c>
      <c r="G1093">
        <v>0</v>
      </c>
      <c r="H1093">
        <v>1027.7</v>
      </c>
      <c r="I1093">
        <v>640</v>
      </c>
      <c r="J1093">
        <v>0</v>
      </c>
      <c r="K1093">
        <v>0</v>
      </c>
      <c r="L1093">
        <v>0</v>
      </c>
      <c r="M1093">
        <v>0</v>
      </c>
      <c r="N1093">
        <v>0.1</v>
      </c>
      <c r="O1093">
        <v>162.69999999999999</v>
      </c>
      <c r="P1093">
        <v>6.9</v>
      </c>
      <c r="Q1093">
        <v>7.8</v>
      </c>
      <c r="R1093" s="54">
        <v>0.75277777777777799</v>
      </c>
      <c r="T1093" s="93">
        <f t="shared" si="55"/>
        <v>7.8</v>
      </c>
      <c r="U1093" s="96">
        <f t="shared" si="54"/>
        <v>-2.7</v>
      </c>
      <c r="V1093" s="92" t="str">
        <f t="shared" si="53"/>
        <v/>
      </c>
      <c r="W1093" s="96" t="str">
        <f t="shared" si="56"/>
        <v/>
      </c>
      <c r="X1093" s="93"/>
      <c r="Z1093" s="5"/>
      <c r="AA1093"/>
      <c r="AC1093" s="375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>
        <v>7.5</v>
      </c>
      <c r="C1094">
        <v>87</v>
      </c>
      <c r="D1094">
        <v>5.5</v>
      </c>
      <c r="E1094">
        <v>7.5</v>
      </c>
      <c r="F1094">
        <v>0</v>
      </c>
      <c r="G1094">
        <v>2.2000000000000002</v>
      </c>
      <c r="H1094">
        <v>1027.7</v>
      </c>
      <c r="I1094">
        <v>580</v>
      </c>
      <c r="J1094">
        <v>0</v>
      </c>
      <c r="K1094">
        <v>0</v>
      </c>
      <c r="L1094">
        <v>0</v>
      </c>
      <c r="M1094">
        <v>0</v>
      </c>
      <c r="N1094">
        <v>0.1</v>
      </c>
      <c r="O1094">
        <v>162.69999999999999</v>
      </c>
      <c r="P1094">
        <v>6.8</v>
      </c>
      <c r="Q1094">
        <v>7.8</v>
      </c>
      <c r="R1094" s="54">
        <v>0.75347222222222199</v>
      </c>
      <c r="T1094" s="93">
        <f t="shared" si="55"/>
        <v>7.8</v>
      </c>
      <c r="U1094" s="96">
        <f t="shared" si="54"/>
        <v>-2.7</v>
      </c>
      <c r="V1094" s="92" t="str">
        <f t="shared" si="53"/>
        <v/>
      </c>
      <c r="W1094" s="96" t="str">
        <f t="shared" si="56"/>
        <v/>
      </c>
      <c r="X1094" s="93"/>
      <c r="Z1094" s="5"/>
      <c r="AA1094"/>
      <c r="AC1094" s="375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>
        <v>7.5</v>
      </c>
      <c r="C1095">
        <v>87</v>
      </c>
      <c r="D1095">
        <v>5.5</v>
      </c>
      <c r="E1095">
        <v>7.5</v>
      </c>
      <c r="F1095">
        <v>2.2000000000000002</v>
      </c>
      <c r="G1095">
        <v>2.9</v>
      </c>
      <c r="H1095">
        <v>1027.7</v>
      </c>
      <c r="I1095">
        <v>530</v>
      </c>
      <c r="J1095">
        <v>0</v>
      </c>
      <c r="K1095">
        <v>0</v>
      </c>
      <c r="L1095">
        <v>0</v>
      </c>
      <c r="M1095">
        <v>0</v>
      </c>
      <c r="N1095">
        <v>0.1</v>
      </c>
      <c r="O1095">
        <v>162.69999999999999</v>
      </c>
      <c r="P1095">
        <v>6.8</v>
      </c>
      <c r="Q1095">
        <v>7.8</v>
      </c>
      <c r="R1095" s="54">
        <v>0.75416666666666698</v>
      </c>
      <c r="T1095" s="93">
        <f t="shared" si="55"/>
        <v>7.8</v>
      </c>
      <c r="U1095" s="96">
        <f t="shared" si="54"/>
        <v>-2.7</v>
      </c>
      <c r="V1095" s="92" t="str">
        <f t="shared" si="53"/>
        <v/>
      </c>
      <c r="W1095" s="96" t="str">
        <f t="shared" si="56"/>
        <v/>
      </c>
      <c r="X1095" s="93"/>
      <c r="Z1095" s="5"/>
      <c r="AA1095"/>
      <c r="AC1095" s="375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>
        <v>7.5</v>
      </c>
      <c r="C1096">
        <v>87</v>
      </c>
      <c r="D1096">
        <v>5.5</v>
      </c>
      <c r="E1096">
        <v>7.5</v>
      </c>
      <c r="F1096">
        <v>2.5</v>
      </c>
      <c r="G1096">
        <v>2.5</v>
      </c>
      <c r="H1096">
        <v>1027.5999999999999</v>
      </c>
      <c r="I1096">
        <v>510</v>
      </c>
      <c r="J1096">
        <v>0</v>
      </c>
      <c r="K1096">
        <v>0</v>
      </c>
      <c r="L1096">
        <v>0</v>
      </c>
      <c r="M1096">
        <v>0</v>
      </c>
      <c r="N1096">
        <v>0.1</v>
      </c>
      <c r="O1096">
        <v>162.69999999999999</v>
      </c>
      <c r="P1096">
        <v>6.8</v>
      </c>
      <c r="Q1096">
        <v>7.8</v>
      </c>
      <c r="R1096" s="54">
        <v>0.75486111111111098</v>
      </c>
      <c r="T1096" s="93">
        <f t="shared" si="55"/>
        <v>7.8</v>
      </c>
      <c r="U1096" s="96">
        <f t="shared" si="54"/>
        <v>-2.7</v>
      </c>
      <c r="V1096" s="92" t="str">
        <f t="shared" si="53"/>
        <v/>
      </c>
      <c r="W1096" s="96" t="str">
        <f t="shared" si="56"/>
        <v/>
      </c>
      <c r="X1096" s="93"/>
      <c r="Z1096" s="5"/>
      <c r="AA1096"/>
      <c r="AC1096" s="375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>
        <v>7.5</v>
      </c>
      <c r="C1097">
        <v>87</v>
      </c>
      <c r="D1097">
        <v>5.5</v>
      </c>
      <c r="E1097">
        <v>7.5</v>
      </c>
      <c r="F1097">
        <v>2.2000000000000002</v>
      </c>
      <c r="G1097">
        <v>2.2000000000000002</v>
      </c>
      <c r="H1097">
        <v>1027.5999999999999</v>
      </c>
      <c r="I1097">
        <v>460</v>
      </c>
      <c r="J1097">
        <v>0</v>
      </c>
      <c r="K1097">
        <v>0</v>
      </c>
      <c r="L1097">
        <v>0</v>
      </c>
      <c r="M1097">
        <v>0</v>
      </c>
      <c r="N1097">
        <v>0.1</v>
      </c>
      <c r="O1097">
        <v>162.69999999999999</v>
      </c>
      <c r="P1097">
        <v>6.8</v>
      </c>
      <c r="Q1097">
        <v>7.8</v>
      </c>
      <c r="R1097" s="54">
        <v>0.75555555555555598</v>
      </c>
      <c r="T1097" s="93">
        <f t="shared" si="55"/>
        <v>7.8</v>
      </c>
      <c r="U1097" s="96">
        <f t="shared" si="54"/>
        <v>-2.7</v>
      </c>
      <c r="V1097" s="92" t="str">
        <f t="shared" si="53"/>
        <v/>
      </c>
      <c r="W1097" s="96" t="str">
        <f t="shared" si="56"/>
        <v/>
      </c>
      <c r="X1097" s="93"/>
      <c r="Z1097" s="5"/>
      <c r="AA1097"/>
      <c r="AC1097" s="375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>
        <v>7.5</v>
      </c>
      <c r="C1098">
        <v>87</v>
      </c>
      <c r="D1098">
        <v>5.5</v>
      </c>
      <c r="E1098">
        <v>7.5</v>
      </c>
      <c r="F1098">
        <v>2.2000000000000002</v>
      </c>
      <c r="G1098">
        <v>2.5</v>
      </c>
      <c r="H1098">
        <v>1027.5999999999999</v>
      </c>
      <c r="I1098">
        <v>420</v>
      </c>
      <c r="J1098">
        <v>0</v>
      </c>
      <c r="K1098">
        <v>0</v>
      </c>
      <c r="L1098">
        <v>0</v>
      </c>
      <c r="M1098">
        <v>0</v>
      </c>
      <c r="N1098">
        <v>0.1</v>
      </c>
      <c r="O1098">
        <v>162.69999999999999</v>
      </c>
      <c r="P1098">
        <v>6.8</v>
      </c>
      <c r="Q1098">
        <v>7.8</v>
      </c>
      <c r="R1098" s="54">
        <v>0.75624999999999998</v>
      </c>
      <c r="T1098" s="93">
        <f t="shared" si="55"/>
        <v>7.8</v>
      </c>
      <c r="U1098" s="96">
        <f t="shared" si="54"/>
        <v>-2.7</v>
      </c>
      <c r="V1098" s="92" t="str">
        <f t="shared" si="53"/>
        <v/>
      </c>
      <c r="W1098" s="96" t="str">
        <f t="shared" si="56"/>
        <v/>
      </c>
      <c r="X1098" s="93"/>
      <c r="Z1098" s="5"/>
      <c r="AA1098"/>
      <c r="AC1098" s="375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>
        <v>7.5</v>
      </c>
      <c r="C1099">
        <v>87</v>
      </c>
      <c r="D1099">
        <v>5.5</v>
      </c>
      <c r="E1099">
        <v>7.5</v>
      </c>
      <c r="F1099">
        <v>2.2000000000000002</v>
      </c>
      <c r="G1099">
        <v>2.2000000000000002</v>
      </c>
      <c r="H1099">
        <v>1027.7</v>
      </c>
      <c r="I1099">
        <v>400</v>
      </c>
      <c r="J1099">
        <v>0</v>
      </c>
      <c r="K1099">
        <v>0</v>
      </c>
      <c r="L1099">
        <v>0</v>
      </c>
      <c r="M1099">
        <v>0</v>
      </c>
      <c r="N1099">
        <v>0.1</v>
      </c>
      <c r="O1099">
        <v>162.69999999999999</v>
      </c>
      <c r="P1099">
        <v>6.8</v>
      </c>
      <c r="Q1099">
        <v>7.8</v>
      </c>
      <c r="R1099" s="54">
        <v>0.75694444444444398</v>
      </c>
      <c r="T1099" s="93">
        <f t="shared" si="55"/>
        <v>7.8</v>
      </c>
      <c r="U1099" s="96">
        <f t="shared" si="54"/>
        <v>-2.7</v>
      </c>
      <c r="V1099" s="92" t="str">
        <f t="shared" ref="V1099:V1162" si="57">IF($K1099&gt;0,1,"")</f>
        <v/>
      </c>
      <c r="W1099" s="96" t="str">
        <f t="shared" si="56"/>
        <v/>
      </c>
      <c r="X1099" s="93"/>
      <c r="Z1099" s="5"/>
      <c r="AA1099"/>
      <c r="AC1099" s="375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>
        <v>7.5</v>
      </c>
      <c r="C1100">
        <v>87</v>
      </c>
      <c r="D1100">
        <v>5.5</v>
      </c>
      <c r="E1100">
        <v>7.5</v>
      </c>
      <c r="F1100">
        <v>2.2000000000000002</v>
      </c>
      <c r="G1100">
        <v>2.9</v>
      </c>
      <c r="H1100">
        <v>1027.9000000000001</v>
      </c>
      <c r="I1100">
        <v>380</v>
      </c>
      <c r="J1100">
        <v>0</v>
      </c>
      <c r="K1100">
        <v>0</v>
      </c>
      <c r="L1100">
        <v>0</v>
      </c>
      <c r="M1100">
        <v>0</v>
      </c>
      <c r="N1100">
        <v>0.1</v>
      </c>
      <c r="O1100">
        <v>162.69999999999999</v>
      </c>
      <c r="P1100">
        <v>6.8</v>
      </c>
      <c r="Q1100">
        <v>7.8</v>
      </c>
      <c r="R1100" s="54">
        <v>0.75763888888888897</v>
      </c>
      <c r="T1100" s="93">
        <f t="shared" si="55"/>
        <v>7.8</v>
      </c>
      <c r="U1100" s="96">
        <f t="shared" si="54"/>
        <v>-2.7</v>
      </c>
      <c r="V1100" s="92" t="str">
        <f t="shared" si="57"/>
        <v/>
      </c>
      <c r="W1100" s="96" t="str">
        <f t="shared" si="56"/>
        <v/>
      </c>
      <c r="X1100" s="93"/>
      <c r="Z1100" s="5"/>
      <c r="AA1100"/>
      <c r="AC1100" s="375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>
        <v>7.5</v>
      </c>
      <c r="C1101">
        <v>87</v>
      </c>
      <c r="D1101">
        <v>5.5</v>
      </c>
      <c r="E1101">
        <v>7.5</v>
      </c>
      <c r="F1101">
        <v>1.8</v>
      </c>
      <c r="G1101">
        <v>2.2000000000000002</v>
      </c>
      <c r="H1101">
        <v>1027.8</v>
      </c>
      <c r="I1101">
        <v>340</v>
      </c>
      <c r="J1101">
        <v>0</v>
      </c>
      <c r="K1101">
        <v>0</v>
      </c>
      <c r="L1101">
        <v>0</v>
      </c>
      <c r="M1101">
        <v>0</v>
      </c>
      <c r="N1101">
        <v>0.1</v>
      </c>
      <c r="O1101">
        <v>162.69999999999999</v>
      </c>
      <c r="P1101">
        <v>6.9</v>
      </c>
      <c r="Q1101">
        <v>7.8</v>
      </c>
      <c r="R1101" s="54">
        <v>0.75833333333333297</v>
      </c>
      <c r="T1101" s="93">
        <f t="shared" si="55"/>
        <v>7.8</v>
      </c>
      <c r="U1101" s="96">
        <f t="shared" si="54"/>
        <v>-2.7</v>
      </c>
      <c r="V1101" s="92" t="str">
        <f t="shared" si="57"/>
        <v/>
      </c>
      <c r="W1101" s="96" t="str">
        <f t="shared" si="56"/>
        <v/>
      </c>
      <c r="X1101" s="93"/>
      <c r="Z1101" s="5"/>
      <c r="AA1101"/>
      <c r="AC1101" s="375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>
        <v>7.5</v>
      </c>
      <c r="C1102">
        <v>87</v>
      </c>
      <c r="D1102">
        <v>5.5</v>
      </c>
      <c r="E1102">
        <v>7.5</v>
      </c>
      <c r="F1102">
        <v>2.2000000000000002</v>
      </c>
      <c r="G1102">
        <v>2.5</v>
      </c>
      <c r="H1102">
        <v>1027.9000000000001</v>
      </c>
      <c r="I1102">
        <v>320</v>
      </c>
      <c r="J1102">
        <v>0</v>
      </c>
      <c r="K1102">
        <v>0</v>
      </c>
      <c r="L1102">
        <v>0</v>
      </c>
      <c r="M1102">
        <v>0</v>
      </c>
      <c r="N1102">
        <v>0.1</v>
      </c>
      <c r="O1102">
        <v>162.69999999999999</v>
      </c>
      <c r="P1102">
        <v>6.9</v>
      </c>
      <c r="Q1102">
        <v>7.8</v>
      </c>
      <c r="R1102" s="54">
        <v>0.75902777777777797</v>
      </c>
      <c r="T1102" s="93">
        <f t="shared" si="55"/>
        <v>7.8</v>
      </c>
      <c r="U1102" s="96">
        <f t="shared" si="54"/>
        <v>-2.7</v>
      </c>
      <c r="V1102" s="92" t="str">
        <f t="shared" si="57"/>
        <v/>
      </c>
      <c r="W1102" s="96" t="str">
        <f t="shared" si="56"/>
        <v/>
      </c>
      <c r="X1102" s="93"/>
      <c r="Z1102" s="5"/>
      <c r="AA1102"/>
      <c r="AC1102" s="375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>
        <v>7.5</v>
      </c>
      <c r="C1103">
        <v>87</v>
      </c>
      <c r="D1103">
        <v>5.5</v>
      </c>
      <c r="E1103">
        <v>7.5</v>
      </c>
      <c r="F1103">
        <v>2.9</v>
      </c>
      <c r="G1103">
        <v>3.2</v>
      </c>
      <c r="H1103">
        <v>1027.8</v>
      </c>
      <c r="I1103">
        <v>300</v>
      </c>
      <c r="J1103">
        <v>0</v>
      </c>
      <c r="K1103">
        <v>0</v>
      </c>
      <c r="L1103">
        <v>0</v>
      </c>
      <c r="M1103">
        <v>0</v>
      </c>
      <c r="N1103">
        <v>0.1</v>
      </c>
      <c r="O1103">
        <v>162.69999999999999</v>
      </c>
      <c r="P1103">
        <v>6.9</v>
      </c>
      <c r="Q1103">
        <v>7.8</v>
      </c>
      <c r="R1103" s="54">
        <v>0.75972222222222197</v>
      </c>
      <c r="T1103" s="93">
        <f t="shared" si="55"/>
        <v>7.8</v>
      </c>
      <c r="U1103" s="96">
        <f t="shared" si="54"/>
        <v>-2.7</v>
      </c>
      <c r="V1103" s="92" t="str">
        <f t="shared" si="57"/>
        <v/>
      </c>
      <c r="W1103" s="96" t="str">
        <f t="shared" si="56"/>
        <v/>
      </c>
      <c r="X1103" s="93"/>
      <c r="Z1103" s="5"/>
      <c r="AA1103"/>
      <c r="AC1103" s="375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>
        <v>7.5</v>
      </c>
      <c r="C1104">
        <v>87</v>
      </c>
      <c r="D1104">
        <v>5.5</v>
      </c>
      <c r="E1104">
        <v>7.5</v>
      </c>
      <c r="F1104">
        <v>2.2000000000000002</v>
      </c>
      <c r="G1104">
        <v>2.5</v>
      </c>
      <c r="H1104">
        <v>1027.9000000000001</v>
      </c>
      <c r="I1104">
        <v>270</v>
      </c>
      <c r="J1104">
        <v>0</v>
      </c>
      <c r="K1104">
        <v>0</v>
      </c>
      <c r="L1104">
        <v>0</v>
      </c>
      <c r="M1104">
        <v>0</v>
      </c>
      <c r="N1104">
        <v>0.1</v>
      </c>
      <c r="O1104">
        <v>162.69999999999999</v>
      </c>
      <c r="P1104">
        <v>6.9</v>
      </c>
      <c r="Q1104">
        <v>7.8</v>
      </c>
      <c r="R1104" s="54">
        <v>0.76041666666666696</v>
      </c>
      <c r="T1104" s="93">
        <f t="shared" si="55"/>
        <v>7.8</v>
      </c>
      <c r="U1104" s="96">
        <f t="shared" ref="U1104:U1167" si="58">(T1104-B1104)-3</f>
        <v>-2.7</v>
      </c>
      <c r="V1104" s="92" t="str">
        <f t="shared" si="57"/>
        <v/>
      </c>
      <c r="W1104" s="96" t="str">
        <f t="shared" si="56"/>
        <v/>
      </c>
      <c r="X1104" s="93"/>
      <c r="Z1104" s="5"/>
      <c r="AA1104"/>
      <c r="AC1104" s="375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>
        <v>7.5</v>
      </c>
      <c r="C1105">
        <v>87</v>
      </c>
      <c r="D1105">
        <v>5.5</v>
      </c>
      <c r="E1105">
        <v>7.5</v>
      </c>
      <c r="F1105">
        <v>2.5</v>
      </c>
      <c r="G1105">
        <v>2.9</v>
      </c>
      <c r="H1105">
        <v>1027.8</v>
      </c>
      <c r="I1105">
        <v>240</v>
      </c>
      <c r="J1105">
        <v>0</v>
      </c>
      <c r="K1105">
        <v>0</v>
      </c>
      <c r="L1105">
        <v>0</v>
      </c>
      <c r="M1105">
        <v>0</v>
      </c>
      <c r="N1105">
        <v>0.1</v>
      </c>
      <c r="O1105">
        <v>162.69999999999999</v>
      </c>
      <c r="P1105">
        <v>6.9</v>
      </c>
      <c r="Q1105">
        <v>7.4</v>
      </c>
      <c r="R1105" s="54">
        <v>0.76111111111111096</v>
      </c>
      <c r="T1105" s="93">
        <f t="shared" si="55"/>
        <v>7.4</v>
      </c>
      <c r="U1105" s="96">
        <f t="shared" si="58"/>
        <v>-3.0999999999999996</v>
      </c>
      <c r="V1105" s="92" t="str">
        <f t="shared" si="57"/>
        <v/>
      </c>
      <c r="W1105" s="96" t="str">
        <f t="shared" si="56"/>
        <v/>
      </c>
      <c r="X1105" s="93"/>
      <c r="Z1105" s="5"/>
      <c r="AA1105"/>
      <c r="AC1105" s="375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>
        <v>7.5</v>
      </c>
      <c r="C1106">
        <v>87</v>
      </c>
      <c r="D1106">
        <v>5.5</v>
      </c>
      <c r="E1106">
        <v>7.5</v>
      </c>
      <c r="F1106">
        <v>1.8</v>
      </c>
      <c r="G1106">
        <v>2.2000000000000002</v>
      </c>
      <c r="H1106">
        <v>1027.8</v>
      </c>
      <c r="I1106">
        <v>210</v>
      </c>
      <c r="J1106">
        <v>0</v>
      </c>
      <c r="K1106">
        <v>0</v>
      </c>
      <c r="L1106">
        <v>0</v>
      </c>
      <c r="M1106">
        <v>0</v>
      </c>
      <c r="N1106">
        <v>0.1</v>
      </c>
      <c r="O1106">
        <v>162.69999999999999</v>
      </c>
      <c r="P1106">
        <v>6.9</v>
      </c>
      <c r="Q1106">
        <v>7.4</v>
      </c>
      <c r="R1106" s="54">
        <v>0.76180555555555596</v>
      </c>
      <c r="T1106" s="93">
        <f t="shared" si="55"/>
        <v>7.4</v>
      </c>
      <c r="U1106" s="96">
        <f t="shared" si="58"/>
        <v>-3.0999999999999996</v>
      </c>
      <c r="V1106" s="92" t="str">
        <f t="shared" si="57"/>
        <v/>
      </c>
      <c r="W1106" s="96" t="str">
        <f t="shared" si="56"/>
        <v/>
      </c>
      <c r="X1106" s="93"/>
      <c r="Z1106" s="5"/>
      <c r="AA1106"/>
      <c r="AC1106" s="375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>
        <v>7.5</v>
      </c>
      <c r="C1107">
        <v>87</v>
      </c>
      <c r="D1107">
        <v>5.5</v>
      </c>
      <c r="E1107">
        <v>7.5</v>
      </c>
      <c r="F1107">
        <v>2.2000000000000002</v>
      </c>
      <c r="G1107">
        <v>2.5</v>
      </c>
      <c r="H1107">
        <v>1027.9000000000001</v>
      </c>
      <c r="I1107">
        <v>180</v>
      </c>
      <c r="J1107">
        <v>0</v>
      </c>
      <c r="K1107">
        <v>0</v>
      </c>
      <c r="L1107">
        <v>0</v>
      </c>
      <c r="M1107">
        <v>0</v>
      </c>
      <c r="N1107">
        <v>0.1</v>
      </c>
      <c r="O1107">
        <v>162.69999999999999</v>
      </c>
      <c r="P1107">
        <v>6.9</v>
      </c>
      <c r="Q1107">
        <v>7.4</v>
      </c>
      <c r="R1107" s="54">
        <v>0.76249999999999996</v>
      </c>
      <c r="T1107" s="93">
        <f t="shared" si="55"/>
        <v>7.4</v>
      </c>
      <c r="U1107" s="96">
        <f t="shared" si="58"/>
        <v>-3.0999999999999996</v>
      </c>
      <c r="V1107" s="92" t="str">
        <f t="shared" si="57"/>
        <v/>
      </c>
      <c r="W1107" s="96" t="str">
        <f t="shared" si="56"/>
        <v/>
      </c>
      <c r="X1107" s="93"/>
      <c r="Z1107" s="5"/>
      <c r="AA1107"/>
      <c r="AC1107" s="375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>
        <v>7.5</v>
      </c>
      <c r="C1108">
        <v>87</v>
      </c>
      <c r="D1108">
        <v>5.5</v>
      </c>
      <c r="E1108">
        <v>7.5</v>
      </c>
      <c r="F1108">
        <v>2.2000000000000002</v>
      </c>
      <c r="G1108">
        <v>2.9</v>
      </c>
      <c r="H1108">
        <v>1027.8</v>
      </c>
      <c r="I1108">
        <v>160</v>
      </c>
      <c r="J1108">
        <v>0</v>
      </c>
      <c r="K1108">
        <v>0</v>
      </c>
      <c r="L1108">
        <v>0</v>
      </c>
      <c r="M1108">
        <v>0</v>
      </c>
      <c r="N1108">
        <v>0.1</v>
      </c>
      <c r="O1108">
        <v>162.69999999999999</v>
      </c>
      <c r="P1108">
        <v>6.9</v>
      </c>
      <c r="Q1108">
        <v>7.4</v>
      </c>
      <c r="R1108" s="54">
        <v>0.76319444444444495</v>
      </c>
      <c r="T1108" s="93">
        <f t="shared" si="55"/>
        <v>7.4</v>
      </c>
      <c r="U1108" s="96">
        <f t="shared" si="58"/>
        <v>-3.0999999999999996</v>
      </c>
      <c r="V1108" s="92" t="str">
        <f t="shared" si="57"/>
        <v/>
      </c>
      <c r="W1108" s="96" t="str">
        <f t="shared" si="56"/>
        <v/>
      </c>
      <c r="X1108" s="93"/>
      <c r="Z1108" s="5"/>
      <c r="AA1108"/>
      <c r="AC1108" s="375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>
        <v>7.5</v>
      </c>
      <c r="C1109">
        <v>87</v>
      </c>
      <c r="D1109">
        <v>5.5</v>
      </c>
      <c r="E1109">
        <v>7.5</v>
      </c>
      <c r="F1109">
        <v>2.2000000000000002</v>
      </c>
      <c r="G1109">
        <v>2.9</v>
      </c>
      <c r="H1109">
        <v>1028</v>
      </c>
      <c r="I1109">
        <v>140</v>
      </c>
      <c r="J1109">
        <v>0</v>
      </c>
      <c r="K1109">
        <v>0</v>
      </c>
      <c r="L1109">
        <v>0</v>
      </c>
      <c r="M1109">
        <v>0</v>
      </c>
      <c r="N1109">
        <v>0.1</v>
      </c>
      <c r="O1109">
        <v>162.69999999999999</v>
      </c>
      <c r="P1109">
        <v>7</v>
      </c>
      <c r="Q1109">
        <v>7.4</v>
      </c>
      <c r="R1109" s="54">
        <v>0.76388888888888895</v>
      </c>
      <c r="T1109" s="93">
        <f>MAX($P1109,$Q1109)</f>
        <v>7.4</v>
      </c>
      <c r="U1109" s="96">
        <f t="shared" si="58"/>
        <v>-3.0999999999999996</v>
      </c>
      <c r="V1109" s="92" t="str">
        <f t="shared" si="57"/>
        <v/>
      </c>
      <c r="W1109" s="96" t="str">
        <f t="shared" si="56"/>
        <v/>
      </c>
      <c r="X1109" s="93"/>
      <c r="Z1109" s="5"/>
      <c r="AA1109"/>
      <c r="AC1109" s="375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>
        <v>7.5</v>
      </c>
      <c r="C1110">
        <v>87</v>
      </c>
      <c r="D1110">
        <v>5.5</v>
      </c>
      <c r="E1110">
        <v>7.5</v>
      </c>
      <c r="F1110">
        <v>0</v>
      </c>
      <c r="G1110">
        <v>0</v>
      </c>
      <c r="H1110">
        <v>1027.8</v>
      </c>
      <c r="I1110">
        <v>120</v>
      </c>
      <c r="J1110">
        <v>0</v>
      </c>
      <c r="K1110">
        <v>0</v>
      </c>
      <c r="L1110">
        <v>0</v>
      </c>
      <c r="M1110">
        <v>0</v>
      </c>
      <c r="N1110">
        <v>0.1</v>
      </c>
      <c r="O1110">
        <v>162.69999999999999</v>
      </c>
      <c r="P1110">
        <v>6.9</v>
      </c>
      <c r="Q1110">
        <v>7.4</v>
      </c>
      <c r="R1110" s="54">
        <v>0.76458333333333295</v>
      </c>
      <c r="T1110" s="93">
        <f t="shared" si="55"/>
        <v>7.4</v>
      </c>
      <c r="U1110" s="96">
        <f t="shared" si="58"/>
        <v>-3.0999999999999996</v>
      </c>
      <c r="V1110" s="92" t="str">
        <f t="shared" si="57"/>
        <v/>
      </c>
      <c r="W1110" s="96" t="str">
        <f t="shared" si="56"/>
        <v/>
      </c>
      <c r="X1110" s="93"/>
      <c r="Z1110" s="5"/>
      <c r="AA1110"/>
      <c r="AC1110" s="375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>
        <v>7.5</v>
      </c>
      <c r="C1111">
        <v>87</v>
      </c>
      <c r="D1111">
        <v>5.5</v>
      </c>
      <c r="E1111">
        <v>7.5</v>
      </c>
      <c r="F1111">
        <v>0</v>
      </c>
      <c r="G1111">
        <v>0</v>
      </c>
      <c r="H1111">
        <v>1028</v>
      </c>
      <c r="I1111">
        <v>100</v>
      </c>
      <c r="J1111">
        <v>0</v>
      </c>
      <c r="K1111">
        <v>0</v>
      </c>
      <c r="L1111">
        <v>0</v>
      </c>
      <c r="M1111">
        <v>0</v>
      </c>
      <c r="N1111">
        <v>0.1</v>
      </c>
      <c r="O1111">
        <v>162.69999999999999</v>
      </c>
      <c r="P1111">
        <v>7</v>
      </c>
      <c r="Q1111">
        <v>7.4</v>
      </c>
      <c r="R1111" s="54">
        <v>0.76527777777777795</v>
      </c>
      <c r="T1111" s="93">
        <f t="shared" si="55"/>
        <v>7.4</v>
      </c>
      <c r="U1111" s="96">
        <f t="shared" si="58"/>
        <v>-3.0999999999999996</v>
      </c>
      <c r="V1111" s="92" t="str">
        <f t="shared" si="57"/>
        <v/>
      </c>
      <c r="W1111" s="96" t="str">
        <f t="shared" si="56"/>
        <v/>
      </c>
      <c r="X1111" s="93"/>
      <c r="Z1111" s="5"/>
      <c r="AA1111"/>
      <c r="AC1111" s="375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>
        <v>7.5</v>
      </c>
      <c r="C1112">
        <v>87</v>
      </c>
      <c r="D1112">
        <v>5.5</v>
      </c>
      <c r="E1112">
        <v>7.5</v>
      </c>
      <c r="F1112">
        <v>0</v>
      </c>
      <c r="G1112">
        <v>0</v>
      </c>
      <c r="H1112">
        <v>1027.9000000000001</v>
      </c>
      <c r="I1112">
        <v>90</v>
      </c>
      <c r="J1112">
        <v>0</v>
      </c>
      <c r="K1112">
        <v>0</v>
      </c>
      <c r="L1112">
        <v>0</v>
      </c>
      <c r="M1112">
        <v>0</v>
      </c>
      <c r="N1112">
        <v>0.1</v>
      </c>
      <c r="O1112">
        <v>162.69999999999999</v>
      </c>
      <c r="P1112">
        <v>7</v>
      </c>
      <c r="Q1112">
        <v>7.4</v>
      </c>
      <c r="R1112" s="54">
        <v>0.76597222222222205</v>
      </c>
      <c r="T1112" s="93">
        <f t="shared" si="55"/>
        <v>7.4</v>
      </c>
      <c r="U1112" s="96">
        <f t="shared" si="58"/>
        <v>-3.0999999999999996</v>
      </c>
      <c r="V1112" s="92" t="str">
        <f t="shared" si="57"/>
        <v/>
      </c>
      <c r="W1112" s="96" t="str">
        <f t="shared" si="56"/>
        <v/>
      </c>
      <c r="X1112" s="93"/>
      <c r="Z1112" s="5"/>
      <c r="AA1112"/>
      <c r="AC1112" s="375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>
        <v>7.5</v>
      </c>
      <c r="C1113">
        <v>87</v>
      </c>
      <c r="D1113">
        <v>5.5</v>
      </c>
      <c r="E1113">
        <v>7.5</v>
      </c>
      <c r="F1113">
        <v>0</v>
      </c>
      <c r="G1113">
        <v>0</v>
      </c>
      <c r="H1113">
        <v>1028</v>
      </c>
      <c r="I1113">
        <v>80</v>
      </c>
      <c r="J1113">
        <v>0</v>
      </c>
      <c r="K1113">
        <v>0</v>
      </c>
      <c r="L1113">
        <v>0</v>
      </c>
      <c r="M1113">
        <v>0</v>
      </c>
      <c r="N1113">
        <v>0.1</v>
      </c>
      <c r="O1113">
        <v>162.69999999999999</v>
      </c>
      <c r="P1113">
        <v>7</v>
      </c>
      <c r="Q1113">
        <v>7.4</v>
      </c>
      <c r="R1113" s="54">
        <v>0.76666666666666705</v>
      </c>
      <c r="T1113" s="93">
        <f t="shared" si="55"/>
        <v>7.4</v>
      </c>
      <c r="U1113" s="96">
        <f t="shared" si="58"/>
        <v>-3.0999999999999996</v>
      </c>
      <c r="V1113" s="92" t="str">
        <f t="shared" si="57"/>
        <v/>
      </c>
      <c r="W1113" s="96" t="str">
        <f t="shared" si="56"/>
        <v/>
      </c>
      <c r="X1113" s="93"/>
      <c r="Z1113" s="5"/>
      <c r="AA1113"/>
      <c r="AC1113" s="375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>
        <v>7.5</v>
      </c>
      <c r="C1114">
        <v>87</v>
      </c>
      <c r="D1114">
        <v>5.5</v>
      </c>
      <c r="E1114">
        <v>7.5</v>
      </c>
      <c r="F1114">
        <v>0</v>
      </c>
      <c r="G1114">
        <v>0</v>
      </c>
      <c r="H1114">
        <v>1028</v>
      </c>
      <c r="I1114">
        <v>70</v>
      </c>
      <c r="J1114">
        <v>0</v>
      </c>
      <c r="K1114">
        <v>0</v>
      </c>
      <c r="L1114">
        <v>0</v>
      </c>
      <c r="M1114">
        <v>0</v>
      </c>
      <c r="N1114">
        <v>0.1</v>
      </c>
      <c r="O1114">
        <v>162.69999999999999</v>
      </c>
      <c r="P1114">
        <v>7</v>
      </c>
      <c r="Q1114">
        <v>7.4</v>
      </c>
      <c r="R1114" s="54">
        <v>0.76736111111111105</v>
      </c>
      <c r="T1114" s="93">
        <f t="shared" si="55"/>
        <v>7.4</v>
      </c>
      <c r="U1114" s="96">
        <f t="shared" si="58"/>
        <v>-3.0999999999999996</v>
      </c>
      <c r="V1114" s="92" t="str">
        <f t="shared" si="57"/>
        <v/>
      </c>
      <c r="W1114" s="96" t="str">
        <f t="shared" si="56"/>
        <v/>
      </c>
      <c r="X1114" s="93"/>
      <c r="Z1114" s="5"/>
      <c r="AA1114"/>
      <c r="AC1114" s="375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>
        <v>7.5</v>
      </c>
      <c r="C1115">
        <v>87</v>
      </c>
      <c r="D1115">
        <v>5.5</v>
      </c>
      <c r="E1115">
        <v>7.5</v>
      </c>
      <c r="F1115">
        <v>1.8</v>
      </c>
      <c r="G1115">
        <v>2.2000000000000002</v>
      </c>
      <c r="H1115">
        <v>1027.8</v>
      </c>
      <c r="I1115">
        <v>70</v>
      </c>
      <c r="J1115">
        <v>0</v>
      </c>
      <c r="K1115">
        <v>0</v>
      </c>
      <c r="L1115">
        <v>0</v>
      </c>
      <c r="M1115">
        <v>0</v>
      </c>
      <c r="N1115">
        <v>0.1</v>
      </c>
      <c r="O1115">
        <v>162.69999999999999</v>
      </c>
      <c r="P1115">
        <v>7</v>
      </c>
      <c r="Q1115">
        <v>7.4</v>
      </c>
      <c r="R1115" s="54">
        <v>0.76805555555555605</v>
      </c>
      <c r="T1115" s="93">
        <f t="shared" si="55"/>
        <v>7.4</v>
      </c>
      <c r="U1115" s="96">
        <f t="shared" si="58"/>
        <v>-3.0999999999999996</v>
      </c>
      <c r="V1115" s="92" t="str">
        <f t="shared" si="57"/>
        <v/>
      </c>
      <c r="W1115" s="96" t="str">
        <f t="shared" si="56"/>
        <v/>
      </c>
      <c r="X1115" s="93"/>
      <c r="Z1115" s="5"/>
      <c r="AA1115"/>
      <c r="AC1115" s="375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>
        <v>7.5</v>
      </c>
      <c r="C1116">
        <v>87</v>
      </c>
      <c r="D1116">
        <v>5.5</v>
      </c>
      <c r="E1116">
        <v>7.5</v>
      </c>
      <c r="F1116">
        <v>2.5</v>
      </c>
      <c r="G1116">
        <v>2.9</v>
      </c>
      <c r="H1116">
        <v>1027.9000000000001</v>
      </c>
      <c r="I1116">
        <v>60</v>
      </c>
      <c r="J1116">
        <v>0</v>
      </c>
      <c r="K1116">
        <v>0</v>
      </c>
      <c r="L1116">
        <v>0</v>
      </c>
      <c r="M1116">
        <v>0</v>
      </c>
      <c r="N1116">
        <v>0.1</v>
      </c>
      <c r="O1116">
        <v>162.69999999999999</v>
      </c>
      <c r="P1116">
        <v>7</v>
      </c>
      <c r="Q1116">
        <v>7.4</v>
      </c>
      <c r="R1116" s="54">
        <v>0.76875000000000004</v>
      </c>
      <c r="T1116" s="93">
        <f t="shared" si="55"/>
        <v>7.4</v>
      </c>
      <c r="U1116" s="96">
        <f t="shared" si="58"/>
        <v>-3.0999999999999996</v>
      </c>
      <c r="V1116" s="92" t="str">
        <f t="shared" si="57"/>
        <v/>
      </c>
      <c r="W1116" s="96" t="str">
        <f t="shared" si="56"/>
        <v/>
      </c>
      <c r="X1116" s="93"/>
      <c r="Z1116" s="5"/>
      <c r="AA1116"/>
      <c r="AC1116" s="375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>
        <v>7.5</v>
      </c>
      <c r="C1117">
        <v>87</v>
      </c>
      <c r="D1117">
        <v>5.5</v>
      </c>
      <c r="E1117">
        <v>7.5</v>
      </c>
      <c r="F1117">
        <v>2.2000000000000002</v>
      </c>
      <c r="G1117">
        <v>2.5</v>
      </c>
      <c r="H1117">
        <v>1027.9000000000001</v>
      </c>
      <c r="I1117">
        <v>50</v>
      </c>
      <c r="J1117">
        <v>0</v>
      </c>
      <c r="K1117">
        <v>0</v>
      </c>
      <c r="L1117">
        <v>0</v>
      </c>
      <c r="M1117">
        <v>0</v>
      </c>
      <c r="N1117">
        <v>0.1</v>
      </c>
      <c r="O1117">
        <v>162.69999999999999</v>
      </c>
      <c r="P1117">
        <v>7</v>
      </c>
      <c r="Q1117">
        <v>7.4</v>
      </c>
      <c r="R1117" s="54">
        <v>0.76944444444444404</v>
      </c>
      <c r="T1117" s="93">
        <f t="shared" si="55"/>
        <v>7.4</v>
      </c>
      <c r="U1117" s="96">
        <f t="shared" si="58"/>
        <v>-3.0999999999999996</v>
      </c>
      <c r="V1117" s="92" t="str">
        <f t="shared" si="57"/>
        <v/>
      </c>
      <c r="W1117" s="96" t="str">
        <f t="shared" si="56"/>
        <v/>
      </c>
      <c r="X1117" s="93"/>
      <c r="Z1117" s="5"/>
      <c r="AA1117"/>
      <c r="AC1117" s="375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>
        <v>7.5</v>
      </c>
      <c r="C1118">
        <v>87</v>
      </c>
      <c r="D1118">
        <v>5.5</v>
      </c>
      <c r="E1118">
        <v>7.5</v>
      </c>
      <c r="F1118">
        <v>0</v>
      </c>
      <c r="G1118">
        <v>2.2000000000000002</v>
      </c>
      <c r="H1118">
        <v>1027.7</v>
      </c>
      <c r="I1118">
        <v>40</v>
      </c>
      <c r="J1118">
        <v>0</v>
      </c>
      <c r="K1118">
        <v>0</v>
      </c>
      <c r="L1118">
        <v>0</v>
      </c>
      <c r="M1118">
        <v>0</v>
      </c>
      <c r="N1118">
        <v>0.1</v>
      </c>
      <c r="O1118">
        <v>162.69999999999999</v>
      </c>
      <c r="P1118">
        <v>7</v>
      </c>
      <c r="Q1118">
        <v>7.4</v>
      </c>
      <c r="R1118" s="54">
        <v>0.77013888888888904</v>
      </c>
      <c r="T1118" s="93">
        <f t="shared" si="55"/>
        <v>7.4</v>
      </c>
      <c r="U1118" s="96">
        <f t="shared" si="58"/>
        <v>-3.0999999999999996</v>
      </c>
      <c r="V1118" s="92" t="str">
        <f t="shared" si="57"/>
        <v/>
      </c>
      <c r="W1118" s="96" t="str">
        <f t="shared" si="56"/>
        <v/>
      </c>
      <c r="X1118" s="93"/>
      <c r="Z1118" s="5"/>
      <c r="AA1118"/>
      <c r="AC1118" s="375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>
        <v>7.5</v>
      </c>
      <c r="C1119">
        <v>87</v>
      </c>
      <c r="D1119">
        <v>5.5</v>
      </c>
      <c r="E1119">
        <v>7.5</v>
      </c>
      <c r="F1119">
        <v>2.9</v>
      </c>
      <c r="G1119">
        <v>2.9</v>
      </c>
      <c r="H1119">
        <v>1028</v>
      </c>
      <c r="I1119">
        <v>30</v>
      </c>
      <c r="J1119">
        <v>0</v>
      </c>
      <c r="K1119">
        <v>0</v>
      </c>
      <c r="L1119">
        <v>0</v>
      </c>
      <c r="M1119">
        <v>0</v>
      </c>
      <c r="N1119">
        <v>0.1</v>
      </c>
      <c r="O1119">
        <v>162.69999999999999</v>
      </c>
      <c r="P1119">
        <v>7</v>
      </c>
      <c r="Q1119">
        <v>7.4</v>
      </c>
      <c r="R1119" s="54">
        <v>0.77083333333333304</v>
      </c>
      <c r="T1119" s="93">
        <f t="shared" si="55"/>
        <v>7.4</v>
      </c>
      <c r="U1119" s="96">
        <f t="shared" si="58"/>
        <v>-3.0999999999999996</v>
      </c>
      <c r="V1119" s="92" t="str">
        <f t="shared" si="57"/>
        <v/>
      </c>
      <c r="W1119" s="96" t="str">
        <f t="shared" si="56"/>
        <v/>
      </c>
      <c r="X1119" s="93"/>
      <c r="Z1119" s="5"/>
      <c r="AA1119"/>
      <c r="AC1119" s="375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>
        <v>7.5</v>
      </c>
      <c r="C1120">
        <v>87</v>
      </c>
      <c r="D1120">
        <v>5.5</v>
      </c>
      <c r="E1120">
        <v>7.5</v>
      </c>
      <c r="F1120">
        <v>2.5</v>
      </c>
      <c r="G1120">
        <v>2.9</v>
      </c>
      <c r="H1120">
        <v>1028.0999999999999</v>
      </c>
      <c r="I1120">
        <v>30</v>
      </c>
      <c r="J1120">
        <v>0</v>
      </c>
      <c r="K1120">
        <v>0</v>
      </c>
      <c r="L1120">
        <v>0</v>
      </c>
      <c r="M1120">
        <v>0</v>
      </c>
      <c r="N1120">
        <v>0.1</v>
      </c>
      <c r="O1120">
        <v>162.69999999999999</v>
      </c>
      <c r="P1120">
        <v>7.1</v>
      </c>
      <c r="Q1120">
        <v>7.4</v>
      </c>
      <c r="R1120" s="54">
        <v>0.77152777777777803</v>
      </c>
      <c r="T1120" s="93">
        <f t="shared" si="55"/>
        <v>7.4</v>
      </c>
      <c r="U1120" s="96">
        <f t="shared" si="58"/>
        <v>-3.0999999999999996</v>
      </c>
      <c r="V1120" s="92" t="str">
        <f t="shared" si="57"/>
        <v/>
      </c>
      <c r="W1120" s="96" t="str">
        <f t="shared" si="56"/>
        <v/>
      </c>
      <c r="X1120" s="93"/>
      <c r="Z1120" s="5"/>
      <c r="AA1120"/>
      <c r="AC1120" s="375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>
        <v>7.5</v>
      </c>
      <c r="C1121">
        <v>87</v>
      </c>
      <c r="D1121">
        <v>5.5</v>
      </c>
      <c r="E1121">
        <v>7.5</v>
      </c>
      <c r="F1121">
        <v>2.9</v>
      </c>
      <c r="G1121">
        <v>2.9</v>
      </c>
      <c r="H1121">
        <v>1027.9000000000001</v>
      </c>
      <c r="I1121">
        <v>20</v>
      </c>
      <c r="J1121">
        <v>0</v>
      </c>
      <c r="K1121">
        <v>0</v>
      </c>
      <c r="L1121">
        <v>0</v>
      </c>
      <c r="M1121">
        <v>0</v>
      </c>
      <c r="N1121">
        <v>0.1</v>
      </c>
      <c r="O1121">
        <v>162.69999999999999</v>
      </c>
      <c r="P1121">
        <v>7.1</v>
      </c>
      <c r="Q1121">
        <v>7.4</v>
      </c>
      <c r="R1121" s="54">
        <v>0.77222222222222203</v>
      </c>
      <c r="T1121" s="93">
        <f t="shared" si="55"/>
        <v>7.4</v>
      </c>
      <c r="U1121" s="96">
        <f t="shared" si="58"/>
        <v>-3.0999999999999996</v>
      </c>
      <c r="V1121" s="92" t="str">
        <f t="shared" si="57"/>
        <v/>
      </c>
      <c r="W1121" s="96" t="str">
        <f t="shared" si="56"/>
        <v/>
      </c>
      <c r="X1121" s="93"/>
      <c r="Z1121" s="5"/>
      <c r="AA1121"/>
      <c r="AC1121" s="375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>
        <v>7.5</v>
      </c>
      <c r="C1122">
        <v>87</v>
      </c>
      <c r="D1122">
        <v>5.5</v>
      </c>
      <c r="E1122">
        <v>7.5</v>
      </c>
      <c r="F1122">
        <v>1.8</v>
      </c>
      <c r="G1122">
        <v>2.2000000000000002</v>
      </c>
      <c r="H1122">
        <v>1027.9000000000001</v>
      </c>
      <c r="I1122">
        <v>20</v>
      </c>
      <c r="J1122">
        <v>0</v>
      </c>
      <c r="K1122">
        <v>0</v>
      </c>
      <c r="L1122">
        <v>0</v>
      </c>
      <c r="M1122">
        <v>0</v>
      </c>
      <c r="N1122">
        <v>0.1</v>
      </c>
      <c r="O1122">
        <v>162.69999999999999</v>
      </c>
      <c r="P1122">
        <v>7</v>
      </c>
      <c r="Q1122">
        <v>7.4</v>
      </c>
      <c r="R1122" s="54">
        <v>0.77291666666666703</v>
      </c>
      <c r="T1122" s="93">
        <f t="shared" si="55"/>
        <v>7.4</v>
      </c>
      <c r="U1122" s="96">
        <f t="shared" si="58"/>
        <v>-3.0999999999999996</v>
      </c>
      <c r="V1122" s="92" t="str">
        <f t="shared" si="57"/>
        <v/>
      </c>
      <c r="W1122" s="96" t="str">
        <f t="shared" si="56"/>
        <v/>
      </c>
      <c r="X1122" s="93"/>
      <c r="Z1122" s="5"/>
      <c r="AA1122"/>
      <c r="AC1122" s="375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>
        <v>7.5</v>
      </c>
      <c r="C1123">
        <v>87</v>
      </c>
      <c r="D1123">
        <v>5.5</v>
      </c>
      <c r="E1123">
        <v>7.5</v>
      </c>
      <c r="F1123">
        <v>1.8</v>
      </c>
      <c r="G1123">
        <v>2.9</v>
      </c>
      <c r="H1123">
        <v>1028</v>
      </c>
      <c r="I1123">
        <v>10</v>
      </c>
      <c r="J1123">
        <v>0</v>
      </c>
      <c r="K1123">
        <v>0</v>
      </c>
      <c r="L1123">
        <v>0</v>
      </c>
      <c r="M1123">
        <v>0</v>
      </c>
      <c r="N1123">
        <v>0.1</v>
      </c>
      <c r="O1123">
        <v>162.69999999999999</v>
      </c>
      <c r="P1123">
        <v>7.1</v>
      </c>
      <c r="Q1123">
        <v>7.4</v>
      </c>
      <c r="R1123" s="54">
        <v>0.77361111111111103</v>
      </c>
      <c r="T1123" s="93">
        <f t="shared" si="55"/>
        <v>7.4</v>
      </c>
      <c r="U1123" s="96">
        <f t="shared" si="58"/>
        <v>-3.0999999999999996</v>
      </c>
      <c r="V1123" s="92" t="str">
        <f t="shared" si="57"/>
        <v/>
      </c>
      <c r="W1123" s="96" t="str">
        <f t="shared" si="56"/>
        <v/>
      </c>
      <c r="X1123" s="93"/>
      <c r="Z1123" s="5"/>
      <c r="AA1123"/>
      <c r="AC1123" s="375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>
        <v>7.5</v>
      </c>
      <c r="C1124">
        <v>87</v>
      </c>
      <c r="D1124">
        <v>5.5</v>
      </c>
      <c r="E1124">
        <v>7.5</v>
      </c>
      <c r="F1124">
        <v>1.8</v>
      </c>
      <c r="G1124">
        <v>3.2</v>
      </c>
      <c r="H1124">
        <v>1028</v>
      </c>
      <c r="I1124">
        <v>10</v>
      </c>
      <c r="J1124">
        <v>0</v>
      </c>
      <c r="K1124">
        <v>0</v>
      </c>
      <c r="L1124">
        <v>0</v>
      </c>
      <c r="M1124">
        <v>0</v>
      </c>
      <c r="N1124">
        <v>0.1</v>
      </c>
      <c r="O1124">
        <v>162.69999999999999</v>
      </c>
      <c r="P1124">
        <v>7</v>
      </c>
      <c r="Q1124">
        <v>7.4</v>
      </c>
      <c r="R1124" s="54">
        <v>0.77430555555555602</v>
      </c>
      <c r="T1124" s="93">
        <f t="shared" si="55"/>
        <v>7.4</v>
      </c>
      <c r="U1124" s="96">
        <f t="shared" si="58"/>
        <v>-3.0999999999999996</v>
      </c>
      <c r="V1124" s="92" t="str">
        <f t="shared" si="57"/>
        <v/>
      </c>
      <c r="W1124" s="96" t="str">
        <f t="shared" si="56"/>
        <v/>
      </c>
      <c r="X1124" s="93"/>
      <c r="Z1124" s="5"/>
      <c r="AA1124"/>
      <c r="AC1124" s="375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>
        <v>7.5</v>
      </c>
      <c r="C1125">
        <v>87</v>
      </c>
      <c r="D1125">
        <v>5.5</v>
      </c>
      <c r="E1125">
        <v>7.5</v>
      </c>
      <c r="F1125">
        <v>3.2</v>
      </c>
      <c r="G1125">
        <v>3.2</v>
      </c>
      <c r="H1125">
        <v>1027.9000000000001</v>
      </c>
      <c r="I1125">
        <v>10</v>
      </c>
      <c r="J1125">
        <v>0</v>
      </c>
      <c r="K1125">
        <v>0</v>
      </c>
      <c r="L1125">
        <v>0</v>
      </c>
      <c r="M1125">
        <v>0</v>
      </c>
      <c r="N1125">
        <v>0.1</v>
      </c>
      <c r="O1125">
        <v>162.69999999999999</v>
      </c>
      <c r="P1125">
        <v>7</v>
      </c>
      <c r="Q1125">
        <v>7.4</v>
      </c>
      <c r="R1125" s="54">
        <v>0.77500000000000002</v>
      </c>
      <c r="T1125" s="93">
        <f t="shared" si="55"/>
        <v>7.4</v>
      </c>
      <c r="U1125" s="96">
        <f t="shared" si="58"/>
        <v>-3.0999999999999996</v>
      </c>
      <c r="V1125" s="92" t="str">
        <f t="shared" si="57"/>
        <v/>
      </c>
      <c r="W1125" s="96" t="str">
        <f t="shared" si="56"/>
        <v/>
      </c>
      <c r="X1125" s="93"/>
      <c r="Z1125" s="5"/>
      <c r="AA1125"/>
      <c r="AC1125" s="375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>
        <v>7.5</v>
      </c>
      <c r="C1126">
        <v>87</v>
      </c>
      <c r="D1126">
        <v>5.5</v>
      </c>
      <c r="E1126">
        <v>7.5</v>
      </c>
      <c r="F1126">
        <v>0</v>
      </c>
      <c r="G1126">
        <v>2.2000000000000002</v>
      </c>
      <c r="H1126">
        <v>1028.0999999999999</v>
      </c>
      <c r="I1126">
        <v>10</v>
      </c>
      <c r="J1126">
        <v>0</v>
      </c>
      <c r="K1126">
        <v>0</v>
      </c>
      <c r="L1126">
        <v>0</v>
      </c>
      <c r="M1126">
        <v>0</v>
      </c>
      <c r="N1126">
        <v>0.1</v>
      </c>
      <c r="O1126">
        <v>162.69999999999999</v>
      </c>
      <c r="P1126">
        <v>7</v>
      </c>
      <c r="Q1126">
        <v>7.4</v>
      </c>
      <c r="R1126" s="54">
        <v>0.77569444444444402</v>
      </c>
      <c r="T1126" s="93">
        <f t="shared" si="55"/>
        <v>7.4</v>
      </c>
      <c r="U1126" s="96">
        <f t="shared" si="58"/>
        <v>-3.0999999999999996</v>
      </c>
      <c r="V1126" s="92" t="str">
        <f t="shared" si="57"/>
        <v/>
      </c>
      <c r="W1126" s="96" t="str">
        <f t="shared" si="56"/>
        <v/>
      </c>
      <c r="X1126" s="93"/>
      <c r="Z1126" s="5"/>
      <c r="AA1126"/>
      <c r="AC1126" s="375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>
        <v>7.5</v>
      </c>
      <c r="C1127">
        <v>87</v>
      </c>
      <c r="D1127">
        <v>5.5</v>
      </c>
      <c r="E1127">
        <v>7.5</v>
      </c>
      <c r="F1127">
        <v>0</v>
      </c>
      <c r="G1127">
        <v>0</v>
      </c>
      <c r="H1127">
        <v>1028.0999999999999</v>
      </c>
      <c r="I1127">
        <v>0</v>
      </c>
      <c r="J1127">
        <v>0</v>
      </c>
      <c r="K1127">
        <v>0</v>
      </c>
      <c r="L1127">
        <v>0</v>
      </c>
      <c r="M1127">
        <v>0</v>
      </c>
      <c r="N1127">
        <v>0.1</v>
      </c>
      <c r="O1127">
        <v>162.69999999999999</v>
      </c>
      <c r="P1127">
        <v>7</v>
      </c>
      <c r="Q1127">
        <v>7.4</v>
      </c>
      <c r="R1127" s="54">
        <v>0.77638888888888902</v>
      </c>
      <c r="T1127" s="93">
        <f t="shared" si="55"/>
        <v>7.4</v>
      </c>
      <c r="U1127" s="96">
        <f t="shared" si="58"/>
        <v>-3.0999999999999996</v>
      </c>
      <c r="V1127" s="92" t="str">
        <f t="shared" si="57"/>
        <v/>
      </c>
      <c r="W1127" s="96" t="str">
        <f t="shared" si="56"/>
        <v/>
      </c>
      <c r="X1127" s="93"/>
      <c r="Z1127" s="5"/>
      <c r="AA1127"/>
      <c r="AC1127" s="375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>
        <v>7.5</v>
      </c>
      <c r="C1128">
        <v>87</v>
      </c>
      <c r="D1128">
        <v>5.5</v>
      </c>
      <c r="E1128">
        <v>7.5</v>
      </c>
      <c r="F1128">
        <v>0</v>
      </c>
      <c r="G1128">
        <v>0</v>
      </c>
      <c r="H1128">
        <v>1028.2</v>
      </c>
      <c r="I1128">
        <v>0</v>
      </c>
      <c r="J1128">
        <v>0</v>
      </c>
      <c r="K1128">
        <v>0</v>
      </c>
      <c r="L1128">
        <v>0</v>
      </c>
      <c r="M1128">
        <v>0</v>
      </c>
      <c r="N1128">
        <v>0.1</v>
      </c>
      <c r="O1128">
        <v>162.69999999999999</v>
      </c>
      <c r="P1128">
        <v>6.9</v>
      </c>
      <c r="Q1128">
        <v>7.4</v>
      </c>
      <c r="R1128" s="54">
        <v>0.77708333333333302</v>
      </c>
      <c r="T1128" s="93">
        <f t="shared" si="55"/>
        <v>7.4</v>
      </c>
      <c r="U1128" s="96">
        <f t="shared" si="58"/>
        <v>-3.0999999999999996</v>
      </c>
      <c r="V1128" s="92" t="str">
        <f t="shared" si="57"/>
        <v/>
      </c>
      <c r="W1128" s="96" t="str">
        <f t="shared" si="56"/>
        <v/>
      </c>
      <c r="X1128" s="93"/>
      <c r="Z1128" s="5"/>
      <c r="AA1128"/>
      <c r="AC1128" s="375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>
        <v>7.5</v>
      </c>
      <c r="C1129">
        <v>87</v>
      </c>
      <c r="D1129">
        <v>5.5</v>
      </c>
      <c r="E1129">
        <v>7.5</v>
      </c>
      <c r="F1129">
        <v>0</v>
      </c>
      <c r="G1129">
        <v>0</v>
      </c>
      <c r="H1129">
        <v>1028.2</v>
      </c>
      <c r="I1129">
        <v>0</v>
      </c>
      <c r="J1129">
        <v>0</v>
      </c>
      <c r="K1129">
        <v>0</v>
      </c>
      <c r="L1129">
        <v>0</v>
      </c>
      <c r="M1129">
        <v>0</v>
      </c>
      <c r="N1129">
        <v>0.1</v>
      </c>
      <c r="O1129">
        <v>162.69999999999999</v>
      </c>
      <c r="P1129">
        <v>6.9</v>
      </c>
      <c r="Q1129">
        <v>7.4</v>
      </c>
      <c r="R1129" s="54">
        <v>0.77777777777777801</v>
      </c>
      <c r="T1129" s="93">
        <f t="shared" si="55"/>
        <v>7.4</v>
      </c>
      <c r="U1129" s="96">
        <f t="shared" si="58"/>
        <v>-3.0999999999999996</v>
      </c>
      <c r="V1129" s="92" t="str">
        <f t="shared" si="57"/>
        <v/>
      </c>
      <c r="W1129" s="96" t="str">
        <f t="shared" si="56"/>
        <v/>
      </c>
      <c r="X1129" s="93"/>
      <c r="Z1129" s="5"/>
      <c r="AA1129"/>
      <c r="AC1129" s="375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>
        <v>7.5</v>
      </c>
      <c r="C1130">
        <v>87</v>
      </c>
      <c r="D1130">
        <v>5.5</v>
      </c>
      <c r="E1130">
        <v>7.5</v>
      </c>
      <c r="F1130">
        <v>0</v>
      </c>
      <c r="G1130">
        <v>0</v>
      </c>
      <c r="H1130">
        <v>1028.0999999999999</v>
      </c>
      <c r="I1130">
        <v>0</v>
      </c>
      <c r="J1130">
        <v>0</v>
      </c>
      <c r="K1130">
        <v>0</v>
      </c>
      <c r="L1130">
        <v>0</v>
      </c>
      <c r="M1130">
        <v>0</v>
      </c>
      <c r="N1130">
        <v>0.1</v>
      </c>
      <c r="O1130">
        <v>162.69999999999999</v>
      </c>
      <c r="P1130">
        <v>6.9</v>
      </c>
      <c r="Q1130">
        <v>7.3</v>
      </c>
      <c r="R1130" s="54">
        <v>0.77847222222222201</v>
      </c>
      <c r="T1130" s="93">
        <f t="shared" si="55"/>
        <v>7.3</v>
      </c>
      <c r="U1130" s="96">
        <f t="shared" si="58"/>
        <v>-3.2</v>
      </c>
      <c r="V1130" s="92" t="str">
        <f t="shared" si="57"/>
        <v/>
      </c>
      <c r="W1130" s="96" t="str">
        <f t="shared" si="56"/>
        <v/>
      </c>
      <c r="X1130" s="93"/>
      <c r="Z1130" s="5"/>
      <c r="AA1130"/>
      <c r="AC1130" s="375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>
        <v>7.5</v>
      </c>
      <c r="C1131">
        <v>87</v>
      </c>
      <c r="D1131">
        <v>5.5</v>
      </c>
      <c r="E1131">
        <v>7.5</v>
      </c>
      <c r="F1131">
        <v>0</v>
      </c>
      <c r="G1131">
        <v>0</v>
      </c>
      <c r="H1131">
        <v>1028</v>
      </c>
      <c r="I1131">
        <v>0</v>
      </c>
      <c r="J1131">
        <v>0</v>
      </c>
      <c r="K1131">
        <v>0</v>
      </c>
      <c r="L1131">
        <v>0</v>
      </c>
      <c r="M1131">
        <v>0</v>
      </c>
      <c r="N1131">
        <v>0.1</v>
      </c>
      <c r="O1131">
        <v>162.69999999999999</v>
      </c>
      <c r="P1131">
        <v>6.9</v>
      </c>
      <c r="Q1131">
        <v>7.3</v>
      </c>
      <c r="R1131" s="54">
        <v>0.77916666666666701</v>
      </c>
      <c r="T1131" s="93">
        <f t="shared" si="55"/>
        <v>7.3</v>
      </c>
      <c r="U1131" s="96">
        <f t="shared" si="58"/>
        <v>-3.2</v>
      </c>
      <c r="V1131" s="92" t="str">
        <f t="shared" si="57"/>
        <v/>
      </c>
      <c r="W1131" s="96" t="str">
        <f t="shared" si="56"/>
        <v/>
      </c>
      <c r="X1131" s="93"/>
      <c r="Z1131" s="5"/>
      <c r="AA1131"/>
      <c r="AC1131" s="375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>
        <v>7.5</v>
      </c>
      <c r="C1132">
        <v>87</v>
      </c>
      <c r="D1132">
        <v>5.5</v>
      </c>
      <c r="E1132">
        <v>7.5</v>
      </c>
      <c r="F1132">
        <v>0</v>
      </c>
      <c r="G1132">
        <v>0</v>
      </c>
      <c r="H1132">
        <v>1028</v>
      </c>
      <c r="I1132">
        <v>0</v>
      </c>
      <c r="J1132">
        <v>0</v>
      </c>
      <c r="K1132">
        <v>0</v>
      </c>
      <c r="L1132">
        <v>0</v>
      </c>
      <c r="M1132">
        <v>0</v>
      </c>
      <c r="N1132">
        <v>0.1</v>
      </c>
      <c r="O1132">
        <v>162.69999999999999</v>
      </c>
      <c r="P1132">
        <v>6.9</v>
      </c>
      <c r="Q1132">
        <v>7.3</v>
      </c>
      <c r="R1132" s="54">
        <v>0.77986111111111101</v>
      </c>
      <c r="T1132" s="93">
        <f t="shared" si="55"/>
        <v>7.3</v>
      </c>
      <c r="U1132" s="96">
        <f t="shared" si="58"/>
        <v>-3.2</v>
      </c>
      <c r="V1132" s="92" t="str">
        <f t="shared" si="57"/>
        <v/>
      </c>
      <c r="W1132" s="96" t="str">
        <f t="shared" si="56"/>
        <v/>
      </c>
      <c r="X1132" s="93"/>
      <c r="Z1132" s="5"/>
      <c r="AA1132"/>
      <c r="AC1132" s="375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>
        <v>7.5</v>
      </c>
      <c r="C1133">
        <v>87</v>
      </c>
      <c r="D1133">
        <v>5.5</v>
      </c>
      <c r="E1133">
        <v>7.5</v>
      </c>
      <c r="F1133">
        <v>0</v>
      </c>
      <c r="G1133">
        <v>0</v>
      </c>
      <c r="H1133">
        <v>1028</v>
      </c>
      <c r="I1133">
        <v>0</v>
      </c>
      <c r="J1133">
        <v>0</v>
      </c>
      <c r="K1133">
        <v>0</v>
      </c>
      <c r="L1133">
        <v>0</v>
      </c>
      <c r="M1133">
        <v>0</v>
      </c>
      <c r="N1133">
        <v>0.1</v>
      </c>
      <c r="O1133">
        <v>162.69999999999999</v>
      </c>
      <c r="P1133">
        <v>6.9</v>
      </c>
      <c r="Q1133">
        <v>7.3</v>
      </c>
      <c r="R1133" s="54">
        <v>0.780555555555556</v>
      </c>
      <c r="T1133" s="93">
        <f t="shared" si="55"/>
        <v>7.3</v>
      </c>
      <c r="U1133" s="96">
        <f t="shared" si="58"/>
        <v>-3.2</v>
      </c>
      <c r="V1133" s="92" t="str">
        <f t="shared" si="57"/>
        <v/>
      </c>
      <c r="W1133" s="96" t="str">
        <f t="shared" si="56"/>
        <v/>
      </c>
      <c r="X1133" s="93"/>
      <c r="Z1133" s="5"/>
      <c r="AA1133"/>
      <c r="AC1133" s="375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>
        <v>7.5</v>
      </c>
      <c r="C1134">
        <v>87</v>
      </c>
      <c r="D1134">
        <v>5.5</v>
      </c>
      <c r="E1134">
        <v>7.5</v>
      </c>
      <c r="F1134">
        <v>0</v>
      </c>
      <c r="G1134">
        <v>0</v>
      </c>
      <c r="H1134">
        <v>1028.2</v>
      </c>
      <c r="I1134">
        <v>0</v>
      </c>
      <c r="J1134">
        <v>0</v>
      </c>
      <c r="K1134">
        <v>0</v>
      </c>
      <c r="L1134">
        <v>0</v>
      </c>
      <c r="M1134">
        <v>0</v>
      </c>
      <c r="N1134">
        <v>0.1</v>
      </c>
      <c r="O1134">
        <v>162.69999999999999</v>
      </c>
      <c r="P1134">
        <v>6.8</v>
      </c>
      <c r="Q1134">
        <v>7.2</v>
      </c>
      <c r="R1134" s="54">
        <v>0.78125</v>
      </c>
      <c r="T1134" s="93">
        <f t="shared" si="55"/>
        <v>7.2</v>
      </c>
      <c r="U1134" s="96">
        <f t="shared" si="58"/>
        <v>-3.3</v>
      </c>
      <c r="V1134" s="92" t="str">
        <f t="shared" si="57"/>
        <v/>
      </c>
      <c r="W1134" s="96" t="str">
        <f t="shared" si="56"/>
        <v/>
      </c>
      <c r="X1134" s="93"/>
      <c r="Z1134" s="5"/>
      <c r="AA1134"/>
      <c r="AC1134" s="375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>
        <v>7.5</v>
      </c>
      <c r="C1135">
        <v>87</v>
      </c>
      <c r="D1135">
        <v>5.5</v>
      </c>
      <c r="E1135">
        <v>7.5</v>
      </c>
      <c r="F1135">
        <v>0</v>
      </c>
      <c r="G1135">
        <v>0</v>
      </c>
      <c r="H1135">
        <v>1028.0999999999999</v>
      </c>
      <c r="I1135">
        <v>0</v>
      </c>
      <c r="J1135">
        <v>0</v>
      </c>
      <c r="K1135">
        <v>0</v>
      </c>
      <c r="L1135">
        <v>0</v>
      </c>
      <c r="M1135">
        <v>0</v>
      </c>
      <c r="N1135">
        <v>0.1</v>
      </c>
      <c r="O1135">
        <v>162.69999999999999</v>
      </c>
      <c r="P1135">
        <v>6.7</v>
      </c>
      <c r="Q1135">
        <v>7.2</v>
      </c>
      <c r="R1135" s="54">
        <v>0.781944444444444</v>
      </c>
      <c r="T1135" s="93">
        <f t="shared" si="55"/>
        <v>7.2</v>
      </c>
      <c r="U1135" s="96">
        <f t="shared" si="58"/>
        <v>-3.3</v>
      </c>
      <c r="V1135" s="92" t="str">
        <f t="shared" si="57"/>
        <v/>
      </c>
      <c r="W1135" s="96" t="str">
        <f t="shared" si="56"/>
        <v/>
      </c>
      <c r="X1135" s="93"/>
      <c r="Z1135" s="5"/>
      <c r="AA1135"/>
      <c r="AC1135" s="375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>
        <v>7.5</v>
      </c>
      <c r="C1136">
        <v>87</v>
      </c>
      <c r="D1136">
        <v>5.5</v>
      </c>
      <c r="E1136">
        <v>7.5</v>
      </c>
      <c r="F1136">
        <v>0</v>
      </c>
      <c r="G1136">
        <v>0</v>
      </c>
      <c r="H1136">
        <v>1028.0999999999999</v>
      </c>
      <c r="I1136">
        <v>0</v>
      </c>
      <c r="J1136">
        <v>0</v>
      </c>
      <c r="K1136">
        <v>0</v>
      </c>
      <c r="L1136">
        <v>0</v>
      </c>
      <c r="M1136">
        <v>0</v>
      </c>
      <c r="N1136">
        <v>0.1</v>
      </c>
      <c r="O1136">
        <v>162.69999999999999</v>
      </c>
      <c r="P1136">
        <v>6.7</v>
      </c>
      <c r="Q1136">
        <v>7.2</v>
      </c>
      <c r="R1136" s="54">
        <v>0.78263888888888899</v>
      </c>
      <c r="T1136" s="93">
        <f t="shared" si="55"/>
        <v>7.2</v>
      </c>
      <c r="U1136" s="96">
        <f t="shared" si="58"/>
        <v>-3.3</v>
      </c>
      <c r="V1136" s="92" t="str">
        <f t="shared" si="57"/>
        <v/>
      </c>
      <c r="W1136" s="96" t="str">
        <f t="shared" si="56"/>
        <v/>
      </c>
      <c r="X1136" s="93"/>
      <c r="Z1136" s="5"/>
      <c r="AA1136"/>
      <c r="AC1136" s="375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>
        <v>7.5</v>
      </c>
      <c r="C1137">
        <v>87</v>
      </c>
      <c r="D1137">
        <v>5.5</v>
      </c>
      <c r="E1137">
        <v>7.5</v>
      </c>
      <c r="F1137">
        <v>0</v>
      </c>
      <c r="G1137">
        <v>0</v>
      </c>
      <c r="H1137">
        <v>1028.2</v>
      </c>
      <c r="I1137">
        <v>0</v>
      </c>
      <c r="J1137">
        <v>0</v>
      </c>
      <c r="K1137">
        <v>0</v>
      </c>
      <c r="L1137">
        <v>0</v>
      </c>
      <c r="M1137">
        <v>0</v>
      </c>
      <c r="N1137">
        <v>0.1</v>
      </c>
      <c r="O1137">
        <v>162.69999999999999</v>
      </c>
      <c r="P1137">
        <v>6.6</v>
      </c>
      <c r="Q1137">
        <v>7.2</v>
      </c>
      <c r="R1137" s="54">
        <v>0.78333333333333299</v>
      </c>
      <c r="T1137" s="93">
        <f t="shared" si="55"/>
        <v>7.2</v>
      </c>
      <c r="U1137" s="96">
        <f t="shared" si="58"/>
        <v>-3.3</v>
      </c>
      <c r="V1137" s="92" t="str">
        <f t="shared" si="57"/>
        <v/>
      </c>
      <c r="W1137" s="96" t="str">
        <f t="shared" si="56"/>
        <v/>
      </c>
      <c r="X1137" s="93"/>
      <c r="Z1137" s="5"/>
      <c r="AA1137"/>
      <c r="AC1137" s="375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>
        <v>7.5</v>
      </c>
      <c r="C1138">
        <v>87</v>
      </c>
      <c r="D1138">
        <v>5.5</v>
      </c>
      <c r="E1138">
        <v>7.5</v>
      </c>
      <c r="F1138">
        <v>0</v>
      </c>
      <c r="G1138">
        <v>0</v>
      </c>
      <c r="H1138">
        <v>1028.2</v>
      </c>
      <c r="I1138">
        <v>0</v>
      </c>
      <c r="J1138">
        <v>0</v>
      </c>
      <c r="K1138">
        <v>0</v>
      </c>
      <c r="L1138">
        <v>0</v>
      </c>
      <c r="M1138">
        <v>0</v>
      </c>
      <c r="N1138">
        <v>0.1</v>
      </c>
      <c r="O1138">
        <v>162.69999999999999</v>
      </c>
      <c r="P1138">
        <v>6.5</v>
      </c>
      <c r="Q1138">
        <v>7.2</v>
      </c>
      <c r="R1138" s="54">
        <v>0.78402777777777799</v>
      </c>
      <c r="T1138" s="93">
        <f t="shared" ref="T1138:T1201" si="59">MAX($P1138,$Q1138)</f>
        <v>7.2</v>
      </c>
      <c r="U1138" s="96">
        <f t="shared" si="58"/>
        <v>-3.3</v>
      </c>
      <c r="V1138" s="92" t="str">
        <f t="shared" si="57"/>
        <v/>
      </c>
      <c r="W1138" s="96" t="str">
        <f t="shared" ref="W1138:W1201" si="60">IF($T1138&gt;$B1138+1,1,"")</f>
        <v/>
      </c>
      <c r="X1138" s="93"/>
      <c r="Z1138" s="5"/>
      <c r="AA1138"/>
      <c r="AC1138" s="375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>
        <v>7.5</v>
      </c>
      <c r="C1139">
        <v>87</v>
      </c>
      <c r="D1139">
        <v>5.5</v>
      </c>
      <c r="E1139">
        <v>7.5</v>
      </c>
      <c r="F1139">
        <v>0</v>
      </c>
      <c r="G1139">
        <v>0</v>
      </c>
      <c r="H1139">
        <v>1028.0999999999999</v>
      </c>
      <c r="I1139">
        <v>0</v>
      </c>
      <c r="J1139">
        <v>0</v>
      </c>
      <c r="K1139">
        <v>0</v>
      </c>
      <c r="L1139">
        <v>0</v>
      </c>
      <c r="M1139">
        <v>0</v>
      </c>
      <c r="N1139">
        <v>0.1</v>
      </c>
      <c r="O1139">
        <v>162.69999999999999</v>
      </c>
      <c r="P1139">
        <v>6.5</v>
      </c>
      <c r="Q1139">
        <v>7.2</v>
      </c>
      <c r="R1139" s="54">
        <v>0.78472222222222199</v>
      </c>
      <c r="T1139" s="93">
        <f t="shared" si="59"/>
        <v>7.2</v>
      </c>
      <c r="U1139" s="96">
        <f t="shared" si="58"/>
        <v>-3.3</v>
      </c>
      <c r="V1139" s="92" t="str">
        <f t="shared" si="57"/>
        <v/>
      </c>
      <c r="W1139" s="96" t="str">
        <f t="shared" si="60"/>
        <v/>
      </c>
      <c r="X1139" s="93"/>
      <c r="Z1139" s="5"/>
      <c r="AA1139"/>
      <c r="AC1139" s="375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>
        <v>7.5</v>
      </c>
      <c r="C1140">
        <v>87</v>
      </c>
      <c r="D1140">
        <v>5.5</v>
      </c>
      <c r="E1140">
        <v>7.5</v>
      </c>
      <c r="F1140">
        <v>0</v>
      </c>
      <c r="G1140">
        <v>0</v>
      </c>
      <c r="H1140">
        <v>1028.3</v>
      </c>
      <c r="I1140">
        <v>0</v>
      </c>
      <c r="J1140">
        <v>0</v>
      </c>
      <c r="K1140">
        <v>0</v>
      </c>
      <c r="L1140">
        <v>0</v>
      </c>
      <c r="M1140">
        <v>0</v>
      </c>
      <c r="N1140">
        <v>0.1</v>
      </c>
      <c r="O1140">
        <v>162.69999999999999</v>
      </c>
      <c r="P1140">
        <v>6.4</v>
      </c>
      <c r="Q1140">
        <v>7.2</v>
      </c>
      <c r="R1140" s="54">
        <v>0.78541666666666698</v>
      </c>
      <c r="T1140" s="93">
        <f t="shared" si="59"/>
        <v>7.2</v>
      </c>
      <c r="U1140" s="96">
        <f t="shared" si="58"/>
        <v>-3.3</v>
      </c>
      <c r="V1140" s="92" t="str">
        <f t="shared" si="57"/>
        <v/>
      </c>
      <c r="W1140" s="96" t="str">
        <f t="shared" si="60"/>
        <v/>
      </c>
      <c r="X1140" s="93"/>
      <c r="Z1140" s="5"/>
      <c r="AA1140"/>
      <c r="AC1140" s="375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>
        <v>7.5</v>
      </c>
      <c r="C1141">
        <v>87</v>
      </c>
      <c r="D1141">
        <v>5.5</v>
      </c>
      <c r="E1141">
        <v>7.5</v>
      </c>
      <c r="F1141">
        <v>0</v>
      </c>
      <c r="G1141">
        <v>1.8</v>
      </c>
      <c r="H1141">
        <v>1028.4000000000001</v>
      </c>
      <c r="I1141">
        <v>0</v>
      </c>
      <c r="J1141">
        <v>0</v>
      </c>
      <c r="K1141">
        <v>0</v>
      </c>
      <c r="L1141">
        <v>0</v>
      </c>
      <c r="M1141">
        <v>0</v>
      </c>
      <c r="N1141">
        <v>0.1</v>
      </c>
      <c r="O1141">
        <v>162.69999999999999</v>
      </c>
      <c r="P1141">
        <v>6.4</v>
      </c>
      <c r="Q1141">
        <v>7.2</v>
      </c>
      <c r="R1141" s="54">
        <v>0.78611111111111098</v>
      </c>
      <c r="T1141" s="93">
        <f t="shared" si="59"/>
        <v>7.2</v>
      </c>
      <c r="U1141" s="96">
        <f t="shared" si="58"/>
        <v>-3.3</v>
      </c>
      <c r="V1141" s="92" t="str">
        <f t="shared" si="57"/>
        <v/>
      </c>
      <c r="W1141" s="96" t="str">
        <f t="shared" si="60"/>
        <v/>
      </c>
      <c r="X1141" s="93"/>
      <c r="Z1141" s="5"/>
      <c r="AA1141"/>
      <c r="AC1141" s="375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>
        <v>7.5</v>
      </c>
      <c r="C1142">
        <v>87</v>
      </c>
      <c r="D1142">
        <v>5.5</v>
      </c>
      <c r="E1142">
        <v>7.5</v>
      </c>
      <c r="F1142">
        <v>0</v>
      </c>
      <c r="G1142">
        <v>0</v>
      </c>
      <c r="H1142">
        <v>1028.4000000000001</v>
      </c>
      <c r="I1142">
        <v>0</v>
      </c>
      <c r="J1142">
        <v>0</v>
      </c>
      <c r="K1142">
        <v>0</v>
      </c>
      <c r="L1142">
        <v>0</v>
      </c>
      <c r="M1142">
        <v>0</v>
      </c>
      <c r="N1142">
        <v>0.1</v>
      </c>
      <c r="O1142">
        <v>162.69999999999999</v>
      </c>
      <c r="P1142">
        <v>6.3</v>
      </c>
      <c r="Q1142">
        <v>6.8</v>
      </c>
      <c r="R1142" s="54">
        <v>0.78680555555555598</v>
      </c>
      <c r="T1142" s="93">
        <f t="shared" si="59"/>
        <v>6.8</v>
      </c>
      <c r="U1142" s="96">
        <f t="shared" si="58"/>
        <v>-3.7</v>
      </c>
      <c r="V1142" s="92" t="str">
        <f t="shared" si="57"/>
        <v/>
      </c>
      <c r="W1142" s="96" t="str">
        <f t="shared" si="60"/>
        <v/>
      </c>
      <c r="X1142" s="93"/>
      <c r="Z1142" s="5"/>
      <c r="AA1142"/>
      <c r="AC1142" s="375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>
        <v>7.5</v>
      </c>
      <c r="C1143">
        <v>87</v>
      </c>
      <c r="D1143">
        <v>5.5</v>
      </c>
      <c r="E1143">
        <v>7.5</v>
      </c>
      <c r="F1143">
        <v>0</v>
      </c>
      <c r="G1143">
        <v>0</v>
      </c>
      <c r="H1143">
        <v>1028.2</v>
      </c>
      <c r="I1143">
        <v>0</v>
      </c>
      <c r="J1143">
        <v>0</v>
      </c>
      <c r="K1143">
        <v>0</v>
      </c>
      <c r="L1143">
        <v>0</v>
      </c>
      <c r="M1143">
        <v>0</v>
      </c>
      <c r="N1143">
        <v>0.1</v>
      </c>
      <c r="O1143">
        <v>162.69999999999999</v>
      </c>
      <c r="P1143">
        <v>6.3</v>
      </c>
      <c r="Q1143">
        <v>6.8</v>
      </c>
      <c r="R1143" s="54">
        <v>0.78749999999999998</v>
      </c>
      <c r="T1143" s="93">
        <f t="shared" si="59"/>
        <v>6.8</v>
      </c>
      <c r="U1143" s="96">
        <f t="shared" si="58"/>
        <v>-3.7</v>
      </c>
      <c r="V1143" s="92" t="str">
        <f t="shared" si="57"/>
        <v/>
      </c>
      <c r="W1143" s="96" t="str">
        <f t="shared" si="60"/>
        <v/>
      </c>
      <c r="X1143" s="93"/>
      <c r="Z1143" s="5"/>
      <c r="AA1143"/>
      <c r="AC1143" s="375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>
        <v>7.5</v>
      </c>
      <c r="C1144">
        <v>87</v>
      </c>
      <c r="D1144">
        <v>5.5</v>
      </c>
      <c r="E1144">
        <v>7.5</v>
      </c>
      <c r="F1144">
        <v>0</v>
      </c>
      <c r="G1144">
        <v>1.8</v>
      </c>
      <c r="H1144">
        <v>1028.2</v>
      </c>
      <c r="I1144">
        <v>0</v>
      </c>
      <c r="J1144">
        <v>0</v>
      </c>
      <c r="K1144">
        <v>0</v>
      </c>
      <c r="L1144">
        <v>0</v>
      </c>
      <c r="M1144">
        <v>0</v>
      </c>
      <c r="N1144">
        <v>0.1</v>
      </c>
      <c r="O1144">
        <v>162.69999999999999</v>
      </c>
      <c r="P1144">
        <v>6.2</v>
      </c>
      <c r="Q1144">
        <v>6.8</v>
      </c>
      <c r="R1144" s="54">
        <v>0.78819444444444398</v>
      </c>
      <c r="T1144" s="93">
        <f t="shared" si="59"/>
        <v>6.8</v>
      </c>
      <c r="U1144" s="96">
        <f t="shared" si="58"/>
        <v>-3.7</v>
      </c>
      <c r="V1144" s="92" t="str">
        <f t="shared" si="57"/>
        <v/>
      </c>
      <c r="W1144" s="96" t="str">
        <f t="shared" si="60"/>
        <v/>
      </c>
      <c r="X1144" s="93"/>
      <c r="Z1144" s="5"/>
      <c r="AA1144"/>
      <c r="AC1144" s="375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>
        <v>7.5</v>
      </c>
      <c r="C1145">
        <v>87</v>
      </c>
      <c r="D1145">
        <v>5.5</v>
      </c>
      <c r="E1145">
        <v>7.5</v>
      </c>
      <c r="F1145">
        <v>0</v>
      </c>
      <c r="G1145">
        <v>0</v>
      </c>
      <c r="H1145">
        <v>1028.4000000000001</v>
      </c>
      <c r="I1145">
        <v>0</v>
      </c>
      <c r="J1145">
        <v>0</v>
      </c>
      <c r="K1145">
        <v>0</v>
      </c>
      <c r="L1145">
        <v>0</v>
      </c>
      <c r="M1145">
        <v>0</v>
      </c>
      <c r="N1145">
        <v>0.1</v>
      </c>
      <c r="O1145">
        <v>162.69999999999999</v>
      </c>
      <c r="P1145">
        <v>6.1</v>
      </c>
      <c r="Q1145">
        <v>6.8</v>
      </c>
      <c r="R1145" s="54">
        <v>0.78888888888888897</v>
      </c>
      <c r="T1145" s="93">
        <f t="shared" si="59"/>
        <v>6.8</v>
      </c>
      <c r="U1145" s="96">
        <f t="shared" si="58"/>
        <v>-3.7</v>
      </c>
      <c r="V1145" s="92" t="str">
        <f t="shared" si="57"/>
        <v/>
      </c>
      <c r="W1145" s="96" t="str">
        <f t="shared" si="60"/>
        <v/>
      </c>
      <c r="X1145" s="93"/>
      <c r="Z1145" s="5"/>
      <c r="AA1145"/>
      <c r="AC1145" s="375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>
        <v>7.5</v>
      </c>
      <c r="C1146">
        <v>87</v>
      </c>
      <c r="D1146">
        <v>5.5</v>
      </c>
      <c r="E1146">
        <v>7.5</v>
      </c>
      <c r="F1146">
        <v>0</v>
      </c>
      <c r="G1146">
        <v>0</v>
      </c>
      <c r="H1146">
        <v>1028.0999999999999</v>
      </c>
      <c r="I1146">
        <v>0</v>
      </c>
      <c r="J1146">
        <v>0</v>
      </c>
      <c r="K1146">
        <v>0</v>
      </c>
      <c r="L1146">
        <v>0</v>
      </c>
      <c r="M1146">
        <v>0</v>
      </c>
      <c r="N1146">
        <v>0.1</v>
      </c>
      <c r="O1146">
        <v>162.69999999999999</v>
      </c>
      <c r="P1146">
        <v>6</v>
      </c>
      <c r="Q1146">
        <v>6.8</v>
      </c>
      <c r="R1146" s="54">
        <v>0.78958333333333297</v>
      </c>
      <c r="T1146" s="93">
        <f t="shared" si="59"/>
        <v>6.8</v>
      </c>
      <c r="U1146" s="96">
        <f t="shared" si="58"/>
        <v>-3.7</v>
      </c>
      <c r="V1146" s="92" t="str">
        <f t="shared" si="57"/>
        <v/>
      </c>
      <c r="W1146" s="96" t="str">
        <f t="shared" si="60"/>
        <v/>
      </c>
      <c r="X1146" s="93"/>
      <c r="Z1146" s="5"/>
      <c r="AA1146"/>
      <c r="AC1146" s="375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>
        <v>7.5</v>
      </c>
      <c r="C1147">
        <v>87</v>
      </c>
      <c r="D1147">
        <v>5.5</v>
      </c>
      <c r="E1147">
        <v>7.5</v>
      </c>
      <c r="F1147">
        <v>0</v>
      </c>
      <c r="G1147">
        <v>0</v>
      </c>
      <c r="H1147">
        <v>1028.4000000000001</v>
      </c>
      <c r="I1147">
        <v>0</v>
      </c>
      <c r="J1147">
        <v>0</v>
      </c>
      <c r="K1147">
        <v>0</v>
      </c>
      <c r="L1147">
        <v>0</v>
      </c>
      <c r="M1147">
        <v>0</v>
      </c>
      <c r="N1147">
        <v>0.1</v>
      </c>
      <c r="O1147">
        <v>162.69999999999999</v>
      </c>
      <c r="P1147">
        <v>6</v>
      </c>
      <c r="Q1147">
        <v>6.5</v>
      </c>
      <c r="R1147" s="54">
        <v>0.79027777777777797</v>
      </c>
      <c r="T1147" s="93">
        <f t="shared" si="59"/>
        <v>6.5</v>
      </c>
      <c r="U1147" s="96">
        <f t="shared" si="58"/>
        <v>-4</v>
      </c>
      <c r="V1147" s="92" t="str">
        <f t="shared" si="57"/>
        <v/>
      </c>
      <c r="W1147" s="96" t="str">
        <f t="shared" si="60"/>
        <v/>
      </c>
      <c r="X1147" s="93"/>
      <c r="Z1147" s="5"/>
      <c r="AA1147"/>
      <c r="AC1147" s="375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>
        <v>7.5</v>
      </c>
      <c r="C1148">
        <v>87</v>
      </c>
      <c r="D1148">
        <v>5.5</v>
      </c>
      <c r="E1148">
        <v>7.5</v>
      </c>
      <c r="F1148">
        <v>0</v>
      </c>
      <c r="G1148">
        <v>0</v>
      </c>
      <c r="H1148">
        <v>1028.3</v>
      </c>
      <c r="I1148">
        <v>0</v>
      </c>
      <c r="J1148">
        <v>0</v>
      </c>
      <c r="K1148">
        <v>0</v>
      </c>
      <c r="L1148">
        <v>0</v>
      </c>
      <c r="M1148">
        <v>0</v>
      </c>
      <c r="N1148">
        <v>0.1</v>
      </c>
      <c r="O1148">
        <v>162.69999999999999</v>
      </c>
      <c r="P1148">
        <v>5.9</v>
      </c>
      <c r="Q1148">
        <v>6.5</v>
      </c>
      <c r="R1148" s="54">
        <v>0.79097222222222197</v>
      </c>
      <c r="T1148" s="93">
        <f t="shared" si="59"/>
        <v>6.5</v>
      </c>
      <c r="U1148" s="96">
        <f t="shared" si="58"/>
        <v>-4</v>
      </c>
      <c r="V1148" s="92" t="str">
        <f t="shared" si="57"/>
        <v/>
      </c>
      <c r="W1148" s="96" t="str">
        <f t="shared" si="60"/>
        <v/>
      </c>
      <c r="X1148" s="93"/>
      <c r="Z1148" s="5"/>
      <c r="AA1148"/>
      <c r="AC1148" s="375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>
        <v>7.5</v>
      </c>
      <c r="C1149">
        <v>87</v>
      </c>
      <c r="D1149">
        <v>5.5</v>
      </c>
      <c r="E1149">
        <v>7.5</v>
      </c>
      <c r="F1149">
        <v>1.8</v>
      </c>
      <c r="G1149">
        <v>2.5</v>
      </c>
      <c r="H1149">
        <v>1028.5</v>
      </c>
      <c r="I1149">
        <v>0</v>
      </c>
      <c r="J1149">
        <v>0</v>
      </c>
      <c r="K1149">
        <v>0</v>
      </c>
      <c r="L1149">
        <v>0</v>
      </c>
      <c r="M1149">
        <v>0</v>
      </c>
      <c r="N1149">
        <v>0.1</v>
      </c>
      <c r="O1149">
        <v>162.69999999999999</v>
      </c>
      <c r="P1149">
        <v>5.8</v>
      </c>
      <c r="Q1149">
        <v>6.5</v>
      </c>
      <c r="R1149" s="54">
        <v>0.79166666666666696</v>
      </c>
      <c r="T1149" s="93">
        <f t="shared" si="59"/>
        <v>6.5</v>
      </c>
      <c r="U1149" s="96">
        <f t="shared" si="58"/>
        <v>-4</v>
      </c>
      <c r="V1149" s="92" t="str">
        <f t="shared" si="57"/>
        <v/>
      </c>
      <c r="W1149" s="96" t="str">
        <f t="shared" si="60"/>
        <v/>
      </c>
      <c r="X1149" s="93"/>
      <c r="Z1149" s="5"/>
      <c r="AA1149"/>
      <c r="AC1149" s="375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>
        <v>7.5</v>
      </c>
      <c r="C1150">
        <v>87</v>
      </c>
      <c r="D1150">
        <v>5.5</v>
      </c>
      <c r="E1150">
        <v>7.5</v>
      </c>
      <c r="F1150">
        <v>0</v>
      </c>
      <c r="G1150">
        <v>0</v>
      </c>
      <c r="H1150">
        <v>1028.4000000000001</v>
      </c>
      <c r="I1150">
        <v>0</v>
      </c>
      <c r="J1150">
        <v>0</v>
      </c>
      <c r="K1150">
        <v>0</v>
      </c>
      <c r="L1150">
        <v>0</v>
      </c>
      <c r="M1150">
        <v>0</v>
      </c>
      <c r="N1150">
        <v>0.1</v>
      </c>
      <c r="O1150">
        <v>162.69999999999999</v>
      </c>
      <c r="P1150">
        <v>5.8</v>
      </c>
      <c r="Q1150">
        <v>6.5</v>
      </c>
      <c r="R1150" s="54">
        <v>0.79236111111111096</v>
      </c>
      <c r="T1150" s="93">
        <f t="shared" si="59"/>
        <v>6.5</v>
      </c>
      <c r="U1150" s="96">
        <f t="shared" si="58"/>
        <v>-4</v>
      </c>
      <c r="V1150" s="92" t="str">
        <f t="shared" si="57"/>
        <v/>
      </c>
      <c r="W1150" s="96" t="str">
        <f t="shared" si="60"/>
        <v/>
      </c>
      <c r="X1150" s="93"/>
      <c r="Z1150" s="5"/>
      <c r="AA1150"/>
      <c r="AC1150" s="375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>
        <v>7.5</v>
      </c>
      <c r="C1151">
        <v>87</v>
      </c>
      <c r="D1151">
        <v>5.5</v>
      </c>
      <c r="E1151">
        <v>7.5</v>
      </c>
      <c r="F1151">
        <v>0</v>
      </c>
      <c r="G1151">
        <v>0</v>
      </c>
      <c r="H1151">
        <v>1028.2</v>
      </c>
      <c r="I1151">
        <v>0</v>
      </c>
      <c r="J1151">
        <v>0</v>
      </c>
      <c r="K1151">
        <v>0</v>
      </c>
      <c r="L1151">
        <v>0</v>
      </c>
      <c r="M1151">
        <v>0</v>
      </c>
      <c r="N1151">
        <v>0.1</v>
      </c>
      <c r="O1151">
        <v>162.69999999999999</v>
      </c>
      <c r="P1151">
        <v>5.7</v>
      </c>
      <c r="Q1151">
        <v>6.3</v>
      </c>
      <c r="R1151" s="54">
        <v>0.79305555555555596</v>
      </c>
      <c r="T1151" s="93">
        <f t="shared" si="59"/>
        <v>6.3</v>
      </c>
      <c r="U1151" s="96">
        <f t="shared" si="58"/>
        <v>-4.2</v>
      </c>
      <c r="V1151" s="92" t="str">
        <f t="shared" si="57"/>
        <v/>
      </c>
      <c r="W1151" s="96" t="str">
        <f t="shared" si="60"/>
        <v/>
      </c>
      <c r="X1151" s="93"/>
      <c r="Z1151" s="5"/>
      <c r="AA1151"/>
      <c r="AC1151" s="375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>
        <v>7.5</v>
      </c>
      <c r="C1152">
        <v>87</v>
      </c>
      <c r="D1152">
        <v>5.5</v>
      </c>
      <c r="E1152">
        <v>7.5</v>
      </c>
      <c r="F1152">
        <v>0</v>
      </c>
      <c r="G1152">
        <v>0</v>
      </c>
      <c r="H1152">
        <v>1028.5</v>
      </c>
      <c r="I1152">
        <v>0</v>
      </c>
      <c r="J1152">
        <v>0</v>
      </c>
      <c r="K1152">
        <v>0</v>
      </c>
      <c r="L1152">
        <v>0</v>
      </c>
      <c r="M1152">
        <v>0</v>
      </c>
      <c r="N1152">
        <v>0.1</v>
      </c>
      <c r="O1152">
        <v>162.69999999999999</v>
      </c>
      <c r="P1152">
        <v>5.7</v>
      </c>
      <c r="Q1152">
        <v>6.3</v>
      </c>
      <c r="R1152" s="54">
        <v>0.79374999999999996</v>
      </c>
      <c r="T1152" s="93">
        <f t="shared" si="59"/>
        <v>6.3</v>
      </c>
      <c r="U1152" s="96">
        <f t="shared" si="58"/>
        <v>-4.2</v>
      </c>
      <c r="V1152" s="92" t="str">
        <f t="shared" si="57"/>
        <v/>
      </c>
      <c r="W1152" s="96" t="str">
        <f t="shared" si="60"/>
        <v/>
      </c>
      <c r="X1152" s="93"/>
      <c r="Z1152" s="5"/>
      <c r="AA1152"/>
      <c r="AC1152" s="375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>
        <v>7.5</v>
      </c>
      <c r="C1153">
        <v>87</v>
      </c>
      <c r="D1153">
        <v>5.5</v>
      </c>
      <c r="E1153">
        <v>7.5</v>
      </c>
      <c r="F1153">
        <v>0</v>
      </c>
      <c r="G1153">
        <v>0</v>
      </c>
      <c r="H1153">
        <v>1028.4000000000001</v>
      </c>
      <c r="I1153">
        <v>0</v>
      </c>
      <c r="J1153">
        <v>0</v>
      </c>
      <c r="K1153">
        <v>0</v>
      </c>
      <c r="L1153">
        <v>0</v>
      </c>
      <c r="M1153">
        <v>0</v>
      </c>
      <c r="N1153">
        <v>0.1</v>
      </c>
      <c r="O1153">
        <v>162.69999999999999</v>
      </c>
      <c r="P1153">
        <v>5.6</v>
      </c>
      <c r="Q1153">
        <v>6.2</v>
      </c>
      <c r="R1153" s="54">
        <v>0.79444444444444495</v>
      </c>
      <c r="T1153" s="93">
        <f t="shared" si="59"/>
        <v>6.2</v>
      </c>
      <c r="U1153" s="96">
        <f t="shared" si="58"/>
        <v>-4.3</v>
      </c>
      <c r="V1153" s="92" t="str">
        <f t="shared" si="57"/>
        <v/>
      </c>
      <c r="W1153" s="96" t="str">
        <f t="shared" si="60"/>
        <v/>
      </c>
      <c r="X1153" s="93"/>
      <c r="Z1153" s="5"/>
      <c r="AA1153"/>
      <c r="AC1153" s="375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>
        <v>7.5</v>
      </c>
      <c r="C1154">
        <v>87</v>
      </c>
      <c r="D1154">
        <v>5.5</v>
      </c>
      <c r="E1154">
        <v>7.5</v>
      </c>
      <c r="F1154">
        <v>0</v>
      </c>
      <c r="G1154">
        <v>2.2000000000000002</v>
      </c>
      <c r="H1154">
        <v>1028.4000000000001</v>
      </c>
      <c r="I1154">
        <v>0</v>
      </c>
      <c r="J1154">
        <v>0</v>
      </c>
      <c r="K1154">
        <v>0</v>
      </c>
      <c r="L1154">
        <v>0</v>
      </c>
      <c r="M1154">
        <v>0</v>
      </c>
      <c r="N1154">
        <v>0.1</v>
      </c>
      <c r="O1154">
        <v>162.69999999999999</v>
      </c>
      <c r="P1154">
        <v>5.6</v>
      </c>
      <c r="Q1154">
        <v>6.2</v>
      </c>
      <c r="R1154" s="54">
        <v>0.79513888888888895</v>
      </c>
      <c r="T1154" s="93">
        <f t="shared" si="59"/>
        <v>6.2</v>
      </c>
      <c r="U1154" s="96">
        <f t="shared" si="58"/>
        <v>-4.3</v>
      </c>
      <c r="V1154" s="92" t="str">
        <f t="shared" si="57"/>
        <v/>
      </c>
      <c r="W1154" s="96" t="str">
        <f t="shared" si="60"/>
        <v/>
      </c>
      <c r="X1154" s="93"/>
      <c r="Z1154" s="5"/>
      <c r="AA1154"/>
      <c r="AC1154" s="375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>
        <v>7.5</v>
      </c>
      <c r="C1155">
        <v>87</v>
      </c>
      <c r="D1155">
        <v>5.5</v>
      </c>
      <c r="E1155">
        <v>7.5</v>
      </c>
      <c r="F1155">
        <v>0</v>
      </c>
      <c r="G1155">
        <v>1.8</v>
      </c>
      <c r="H1155">
        <v>1028.4000000000001</v>
      </c>
      <c r="I1155">
        <v>0</v>
      </c>
      <c r="J1155">
        <v>0</v>
      </c>
      <c r="K1155">
        <v>0</v>
      </c>
      <c r="L1155">
        <v>0</v>
      </c>
      <c r="M1155">
        <v>0</v>
      </c>
      <c r="N1155">
        <v>0.1</v>
      </c>
      <c r="O1155">
        <v>162.69999999999999</v>
      </c>
      <c r="P1155">
        <v>5.5</v>
      </c>
      <c r="Q1155">
        <v>6.2</v>
      </c>
      <c r="R1155" s="54">
        <v>0.79583333333333295</v>
      </c>
      <c r="T1155" s="93">
        <f t="shared" si="59"/>
        <v>6.2</v>
      </c>
      <c r="U1155" s="96">
        <f t="shared" si="58"/>
        <v>-4.3</v>
      </c>
      <c r="V1155" s="92" t="str">
        <f t="shared" si="57"/>
        <v/>
      </c>
      <c r="W1155" s="96" t="str">
        <f t="shared" si="60"/>
        <v/>
      </c>
      <c r="X1155" s="93"/>
      <c r="Z1155" s="5"/>
      <c r="AA1155"/>
      <c r="AC1155" s="375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>
        <v>7.5</v>
      </c>
      <c r="C1156">
        <v>87</v>
      </c>
      <c r="D1156">
        <v>5.5</v>
      </c>
      <c r="E1156">
        <v>7.5</v>
      </c>
      <c r="F1156">
        <v>0</v>
      </c>
      <c r="G1156">
        <v>2.2000000000000002</v>
      </c>
      <c r="H1156">
        <v>1028.2</v>
      </c>
      <c r="I1156">
        <v>0</v>
      </c>
      <c r="J1156">
        <v>0</v>
      </c>
      <c r="K1156">
        <v>0</v>
      </c>
      <c r="L1156">
        <v>0</v>
      </c>
      <c r="M1156">
        <v>0</v>
      </c>
      <c r="N1156">
        <v>0.1</v>
      </c>
      <c r="O1156">
        <v>162.69999999999999</v>
      </c>
      <c r="P1156">
        <v>5.5</v>
      </c>
      <c r="Q1156">
        <v>6.2</v>
      </c>
      <c r="R1156" s="54">
        <v>0.79652777777777795</v>
      </c>
      <c r="T1156" s="93">
        <f t="shared" si="59"/>
        <v>6.2</v>
      </c>
      <c r="U1156" s="96">
        <f t="shared" si="58"/>
        <v>-4.3</v>
      </c>
      <c r="V1156" s="92" t="str">
        <f t="shared" si="57"/>
        <v/>
      </c>
      <c r="W1156" s="96" t="str">
        <f t="shared" si="60"/>
        <v/>
      </c>
      <c r="X1156" s="93"/>
      <c r="Z1156" s="5"/>
      <c r="AA1156"/>
      <c r="AC1156" s="375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>
        <v>7.5</v>
      </c>
      <c r="C1157">
        <v>87</v>
      </c>
      <c r="D1157">
        <v>5.5</v>
      </c>
      <c r="E1157">
        <v>7.5</v>
      </c>
      <c r="F1157">
        <v>2.2000000000000002</v>
      </c>
      <c r="G1157">
        <v>2.2000000000000002</v>
      </c>
      <c r="H1157">
        <v>1028.0999999999999</v>
      </c>
      <c r="I1157">
        <v>0</v>
      </c>
      <c r="J1157">
        <v>0</v>
      </c>
      <c r="K1157">
        <v>0</v>
      </c>
      <c r="L1157">
        <v>0</v>
      </c>
      <c r="M1157">
        <v>0</v>
      </c>
      <c r="N1157">
        <v>0.1</v>
      </c>
      <c r="O1157">
        <v>162.69999999999999</v>
      </c>
      <c r="P1157">
        <v>5.5</v>
      </c>
      <c r="Q1157">
        <v>6.2</v>
      </c>
      <c r="R1157" s="54">
        <v>0.79722222222222205</v>
      </c>
      <c r="T1157" s="93">
        <f t="shared" si="59"/>
        <v>6.2</v>
      </c>
      <c r="U1157" s="96">
        <f t="shared" si="58"/>
        <v>-4.3</v>
      </c>
      <c r="V1157" s="92" t="str">
        <f t="shared" si="57"/>
        <v/>
      </c>
      <c r="W1157" s="96" t="str">
        <f t="shared" si="60"/>
        <v/>
      </c>
      <c r="X1157" s="93"/>
      <c r="Z1157" s="5"/>
      <c r="AA1157"/>
      <c r="AC1157" s="375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>
        <v>7.5</v>
      </c>
      <c r="C1158">
        <v>87</v>
      </c>
      <c r="D1158">
        <v>5.5</v>
      </c>
      <c r="E1158">
        <v>7.5</v>
      </c>
      <c r="F1158">
        <v>2.2000000000000002</v>
      </c>
      <c r="G1158">
        <v>2.5</v>
      </c>
      <c r="H1158">
        <v>1028.5</v>
      </c>
      <c r="I1158">
        <v>0</v>
      </c>
      <c r="J1158">
        <v>0</v>
      </c>
      <c r="K1158">
        <v>0</v>
      </c>
      <c r="L1158">
        <v>0</v>
      </c>
      <c r="M1158">
        <v>0</v>
      </c>
      <c r="N1158">
        <v>0.1</v>
      </c>
      <c r="O1158">
        <v>162.69999999999999</v>
      </c>
      <c r="P1158">
        <v>5.4</v>
      </c>
      <c r="Q1158">
        <v>6.2</v>
      </c>
      <c r="R1158" s="54">
        <v>0.79791666666666705</v>
      </c>
      <c r="T1158" s="93">
        <f t="shared" si="59"/>
        <v>6.2</v>
      </c>
      <c r="U1158" s="96">
        <f t="shared" si="58"/>
        <v>-4.3</v>
      </c>
      <c r="V1158" s="92" t="str">
        <f t="shared" si="57"/>
        <v/>
      </c>
      <c r="W1158" s="96" t="str">
        <f t="shared" si="60"/>
        <v/>
      </c>
      <c r="X1158" s="93"/>
      <c r="Z1158" s="5"/>
      <c r="AA1158"/>
      <c r="AC1158" s="375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>
        <v>7.5</v>
      </c>
      <c r="C1159">
        <v>87</v>
      </c>
      <c r="D1159">
        <v>5.5</v>
      </c>
      <c r="E1159">
        <v>7.5</v>
      </c>
      <c r="F1159">
        <v>2.5</v>
      </c>
      <c r="G1159">
        <v>2.9</v>
      </c>
      <c r="H1159">
        <v>1028.3</v>
      </c>
      <c r="I1159">
        <v>0</v>
      </c>
      <c r="J1159">
        <v>0</v>
      </c>
      <c r="K1159">
        <v>0</v>
      </c>
      <c r="L1159">
        <v>0</v>
      </c>
      <c r="M1159">
        <v>0</v>
      </c>
      <c r="N1159">
        <v>0.1</v>
      </c>
      <c r="O1159">
        <v>162.69999999999999</v>
      </c>
      <c r="P1159">
        <v>5.4</v>
      </c>
      <c r="Q1159">
        <v>6.2</v>
      </c>
      <c r="R1159" s="54">
        <v>0.79861111111111105</v>
      </c>
      <c r="T1159" s="93">
        <f t="shared" si="59"/>
        <v>6.2</v>
      </c>
      <c r="U1159" s="96">
        <f t="shared" si="58"/>
        <v>-4.3</v>
      </c>
      <c r="V1159" s="92" t="str">
        <f t="shared" si="57"/>
        <v/>
      </c>
      <c r="W1159" s="96" t="str">
        <f t="shared" si="60"/>
        <v/>
      </c>
      <c r="X1159" s="93"/>
      <c r="Z1159" s="5"/>
      <c r="AA1159"/>
      <c r="AC1159" s="375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>
        <v>7.5</v>
      </c>
      <c r="C1160">
        <v>87</v>
      </c>
      <c r="D1160">
        <v>5.5</v>
      </c>
      <c r="E1160">
        <v>7.5</v>
      </c>
      <c r="F1160">
        <v>1.8</v>
      </c>
      <c r="G1160">
        <v>2.9</v>
      </c>
      <c r="H1160">
        <v>1028.5</v>
      </c>
      <c r="I1160">
        <v>0</v>
      </c>
      <c r="J1160">
        <v>0</v>
      </c>
      <c r="K1160">
        <v>0</v>
      </c>
      <c r="L1160">
        <v>0</v>
      </c>
      <c r="M1160">
        <v>0</v>
      </c>
      <c r="N1160">
        <v>0.1</v>
      </c>
      <c r="O1160">
        <v>162.69999999999999</v>
      </c>
      <c r="P1160">
        <v>5.4</v>
      </c>
      <c r="Q1160">
        <v>6.2</v>
      </c>
      <c r="R1160" s="54">
        <v>0.79930555555555605</v>
      </c>
      <c r="T1160" s="93">
        <f t="shared" si="59"/>
        <v>6.2</v>
      </c>
      <c r="U1160" s="96">
        <f t="shared" si="58"/>
        <v>-4.3</v>
      </c>
      <c r="V1160" s="92" t="str">
        <f t="shared" si="57"/>
        <v/>
      </c>
      <c r="W1160" s="96" t="str">
        <f t="shared" si="60"/>
        <v/>
      </c>
      <c r="X1160" s="93"/>
      <c r="Z1160" s="5"/>
      <c r="AA1160"/>
      <c r="AC1160" s="375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>
        <v>7.5</v>
      </c>
      <c r="C1161">
        <v>87</v>
      </c>
      <c r="D1161">
        <v>5.5</v>
      </c>
      <c r="E1161">
        <v>7.5</v>
      </c>
      <c r="F1161">
        <v>0</v>
      </c>
      <c r="G1161">
        <v>2.2000000000000002</v>
      </c>
      <c r="H1161">
        <v>1028.4000000000001</v>
      </c>
      <c r="I1161">
        <v>0</v>
      </c>
      <c r="J1161">
        <v>0</v>
      </c>
      <c r="K1161">
        <v>0</v>
      </c>
      <c r="L1161">
        <v>0</v>
      </c>
      <c r="M1161">
        <v>0</v>
      </c>
      <c r="N1161">
        <v>0.1</v>
      </c>
      <c r="O1161">
        <v>162.69999999999999</v>
      </c>
      <c r="P1161">
        <v>5.3</v>
      </c>
      <c r="Q1161">
        <v>6.2</v>
      </c>
      <c r="R1161" s="54">
        <v>0.8</v>
      </c>
      <c r="T1161" s="93">
        <f t="shared" si="59"/>
        <v>6.2</v>
      </c>
      <c r="U1161" s="96">
        <f t="shared" si="58"/>
        <v>-4.3</v>
      </c>
      <c r="V1161" s="92" t="str">
        <f t="shared" si="57"/>
        <v/>
      </c>
      <c r="W1161" s="96" t="str">
        <f t="shared" si="60"/>
        <v/>
      </c>
      <c r="X1161" s="93"/>
      <c r="Z1161" s="5"/>
      <c r="AA1161"/>
      <c r="AC1161" s="375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>
        <v>7.5</v>
      </c>
      <c r="C1162">
        <v>87</v>
      </c>
      <c r="D1162">
        <v>5.5</v>
      </c>
      <c r="E1162">
        <v>7.5</v>
      </c>
      <c r="F1162">
        <v>0</v>
      </c>
      <c r="G1162">
        <v>1.8</v>
      </c>
      <c r="H1162">
        <v>1028.5</v>
      </c>
      <c r="I1162">
        <v>0</v>
      </c>
      <c r="J1162">
        <v>0</v>
      </c>
      <c r="K1162">
        <v>0</v>
      </c>
      <c r="L1162">
        <v>0</v>
      </c>
      <c r="M1162">
        <v>0</v>
      </c>
      <c r="N1162">
        <v>0.1</v>
      </c>
      <c r="O1162">
        <v>162.69999999999999</v>
      </c>
      <c r="P1162">
        <v>5.3</v>
      </c>
      <c r="Q1162">
        <v>6.2</v>
      </c>
      <c r="R1162" s="54">
        <v>0.80069444444444404</v>
      </c>
      <c r="T1162" s="93">
        <f t="shared" si="59"/>
        <v>6.2</v>
      </c>
      <c r="U1162" s="96">
        <f t="shared" si="58"/>
        <v>-4.3</v>
      </c>
      <c r="V1162" s="92" t="str">
        <f t="shared" si="57"/>
        <v/>
      </c>
      <c r="W1162" s="96" t="str">
        <f t="shared" si="60"/>
        <v/>
      </c>
      <c r="X1162" s="93"/>
      <c r="Z1162" s="5"/>
      <c r="AA1162"/>
      <c r="AC1162" s="375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>
        <v>7.5</v>
      </c>
      <c r="C1163">
        <v>87</v>
      </c>
      <c r="D1163">
        <v>5.5</v>
      </c>
      <c r="E1163">
        <v>7.5</v>
      </c>
      <c r="F1163">
        <v>0</v>
      </c>
      <c r="G1163">
        <v>1.8</v>
      </c>
      <c r="H1163">
        <v>1028.5999999999999</v>
      </c>
      <c r="I1163">
        <v>0</v>
      </c>
      <c r="J1163">
        <v>0</v>
      </c>
      <c r="K1163">
        <v>0</v>
      </c>
      <c r="L1163">
        <v>0</v>
      </c>
      <c r="M1163">
        <v>0</v>
      </c>
      <c r="N1163">
        <v>0.1</v>
      </c>
      <c r="O1163">
        <v>162.69999999999999</v>
      </c>
      <c r="P1163">
        <v>5.3</v>
      </c>
      <c r="Q1163">
        <v>6.2</v>
      </c>
      <c r="R1163" s="54">
        <v>0.80138888888888904</v>
      </c>
      <c r="T1163" s="93">
        <f t="shared" si="59"/>
        <v>6.2</v>
      </c>
      <c r="U1163" s="96">
        <f t="shared" si="58"/>
        <v>-4.3</v>
      </c>
      <c r="V1163" s="92" t="str">
        <f t="shared" ref="V1163:V1226" si="61">IF($K1163&gt;0,1,"")</f>
        <v/>
      </c>
      <c r="W1163" s="96" t="str">
        <f t="shared" si="60"/>
        <v/>
      </c>
      <c r="X1163" s="93"/>
      <c r="Z1163" s="5"/>
      <c r="AA1163"/>
      <c r="AC1163" s="375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>
        <v>7.5</v>
      </c>
      <c r="C1164">
        <v>87</v>
      </c>
      <c r="D1164">
        <v>5.5</v>
      </c>
      <c r="E1164">
        <v>7.5</v>
      </c>
      <c r="F1164">
        <v>1.8</v>
      </c>
      <c r="G1164">
        <v>1.8</v>
      </c>
      <c r="H1164">
        <v>1028.5</v>
      </c>
      <c r="I1164">
        <v>0</v>
      </c>
      <c r="J1164">
        <v>0</v>
      </c>
      <c r="K1164">
        <v>0</v>
      </c>
      <c r="L1164">
        <v>0</v>
      </c>
      <c r="M1164">
        <v>0</v>
      </c>
      <c r="N1164">
        <v>0.1</v>
      </c>
      <c r="O1164">
        <v>162.69999999999999</v>
      </c>
      <c r="P1164">
        <v>5.2</v>
      </c>
      <c r="Q1164">
        <v>6.2</v>
      </c>
      <c r="R1164" s="54">
        <v>0.80208333333333304</v>
      </c>
      <c r="T1164" s="93">
        <f t="shared" si="59"/>
        <v>6.2</v>
      </c>
      <c r="U1164" s="96">
        <f t="shared" si="58"/>
        <v>-4.3</v>
      </c>
      <c r="V1164" s="92" t="str">
        <f t="shared" si="61"/>
        <v/>
      </c>
      <c r="W1164" s="96" t="str">
        <f t="shared" si="60"/>
        <v/>
      </c>
      <c r="X1164" s="93"/>
      <c r="Z1164" s="5"/>
      <c r="AA1164"/>
      <c r="AC1164" s="375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>
        <v>7.5</v>
      </c>
      <c r="C1165">
        <v>87</v>
      </c>
      <c r="D1165">
        <v>5.5</v>
      </c>
      <c r="E1165">
        <v>7.5</v>
      </c>
      <c r="F1165">
        <v>1.8</v>
      </c>
      <c r="G1165">
        <v>2.2000000000000002</v>
      </c>
      <c r="H1165">
        <v>1028.5999999999999</v>
      </c>
      <c r="I1165">
        <v>0</v>
      </c>
      <c r="J1165">
        <v>0</v>
      </c>
      <c r="K1165">
        <v>0</v>
      </c>
      <c r="L1165">
        <v>0</v>
      </c>
      <c r="M1165">
        <v>0</v>
      </c>
      <c r="N1165">
        <v>0.1</v>
      </c>
      <c r="O1165">
        <v>162.69999999999999</v>
      </c>
      <c r="P1165">
        <v>5.2</v>
      </c>
      <c r="Q1165">
        <v>6.2</v>
      </c>
      <c r="R1165" s="54">
        <v>0.80277777777777803</v>
      </c>
      <c r="T1165" s="93">
        <f t="shared" si="59"/>
        <v>6.2</v>
      </c>
      <c r="U1165" s="96">
        <f t="shared" si="58"/>
        <v>-4.3</v>
      </c>
      <c r="V1165" s="92" t="str">
        <f t="shared" si="61"/>
        <v/>
      </c>
      <c r="W1165" s="96" t="str">
        <f t="shared" si="60"/>
        <v/>
      </c>
      <c r="X1165" s="93"/>
      <c r="Z1165" s="5"/>
      <c r="AA1165"/>
      <c r="AC1165" s="375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>
        <v>7.5</v>
      </c>
      <c r="C1166">
        <v>87</v>
      </c>
      <c r="D1166">
        <v>5.5</v>
      </c>
      <c r="E1166">
        <v>7.5</v>
      </c>
      <c r="F1166">
        <v>2.5</v>
      </c>
      <c r="G1166">
        <v>2.5</v>
      </c>
      <c r="H1166">
        <v>1028.7</v>
      </c>
      <c r="I1166">
        <v>0</v>
      </c>
      <c r="J1166">
        <v>0</v>
      </c>
      <c r="K1166">
        <v>0</v>
      </c>
      <c r="L1166">
        <v>0</v>
      </c>
      <c r="M1166">
        <v>0</v>
      </c>
      <c r="N1166">
        <v>0.1</v>
      </c>
      <c r="O1166">
        <v>162.69999999999999</v>
      </c>
      <c r="P1166">
        <v>5.2</v>
      </c>
      <c r="Q1166">
        <v>6.2</v>
      </c>
      <c r="R1166" s="54">
        <v>0.80347222222222203</v>
      </c>
      <c r="T1166" s="93">
        <f t="shared" si="59"/>
        <v>6.2</v>
      </c>
      <c r="U1166" s="96">
        <f t="shared" si="58"/>
        <v>-4.3</v>
      </c>
      <c r="V1166" s="92" t="str">
        <f t="shared" si="61"/>
        <v/>
      </c>
      <c r="W1166" s="96" t="str">
        <f t="shared" si="60"/>
        <v/>
      </c>
      <c r="X1166" s="93"/>
      <c r="Z1166" s="5"/>
      <c r="AA1166"/>
      <c r="AC1166" s="375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>
        <v>7.5</v>
      </c>
      <c r="C1167">
        <v>87</v>
      </c>
      <c r="D1167">
        <v>5.5</v>
      </c>
      <c r="E1167">
        <v>7.5</v>
      </c>
      <c r="F1167">
        <v>1.8</v>
      </c>
      <c r="G1167">
        <v>2.2000000000000002</v>
      </c>
      <c r="H1167">
        <v>1028.7</v>
      </c>
      <c r="I1167">
        <v>0</v>
      </c>
      <c r="J1167">
        <v>0</v>
      </c>
      <c r="K1167">
        <v>0</v>
      </c>
      <c r="L1167">
        <v>0</v>
      </c>
      <c r="M1167">
        <v>0</v>
      </c>
      <c r="N1167">
        <v>0.1</v>
      </c>
      <c r="O1167">
        <v>162.69999999999999</v>
      </c>
      <c r="P1167">
        <v>5.2</v>
      </c>
      <c r="Q1167">
        <v>6.2</v>
      </c>
      <c r="R1167" s="54">
        <v>0.80416666666666703</v>
      </c>
      <c r="T1167" s="93">
        <f t="shared" si="59"/>
        <v>6.2</v>
      </c>
      <c r="U1167" s="96">
        <f t="shared" si="58"/>
        <v>-4.3</v>
      </c>
      <c r="V1167" s="92" t="str">
        <f t="shared" si="61"/>
        <v/>
      </c>
      <c r="W1167" s="96" t="str">
        <f t="shared" si="60"/>
        <v/>
      </c>
      <c r="X1167" s="93"/>
      <c r="Z1167" s="5"/>
      <c r="AA1167"/>
      <c r="AC1167" s="375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>
        <v>7.5</v>
      </c>
      <c r="C1168">
        <v>87</v>
      </c>
      <c r="D1168">
        <v>5.5</v>
      </c>
      <c r="E1168">
        <v>7.5</v>
      </c>
      <c r="F1168">
        <v>0</v>
      </c>
      <c r="G1168">
        <v>0</v>
      </c>
      <c r="H1168">
        <v>1028.5999999999999</v>
      </c>
      <c r="I1168">
        <v>0</v>
      </c>
      <c r="J1168">
        <v>0</v>
      </c>
      <c r="K1168">
        <v>0</v>
      </c>
      <c r="L1168">
        <v>0</v>
      </c>
      <c r="M1168">
        <v>0</v>
      </c>
      <c r="N1168">
        <v>0.1</v>
      </c>
      <c r="O1168">
        <v>162.69999999999999</v>
      </c>
      <c r="P1168">
        <v>5.2</v>
      </c>
      <c r="Q1168">
        <v>6.2</v>
      </c>
      <c r="R1168" s="54">
        <v>0.80486111111111103</v>
      </c>
      <c r="T1168" s="93">
        <f t="shared" si="59"/>
        <v>6.2</v>
      </c>
      <c r="U1168" s="96">
        <f t="shared" ref="U1168:U1231" si="62">(T1168-B1168)-3</f>
        <v>-4.3</v>
      </c>
      <c r="V1168" s="92" t="str">
        <f t="shared" si="61"/>
        <v/>
      </c>
      <c r="W1168" s="96" t="str">
        <f t="shared" si="60"/>
        <v/>
      </c>
      <c r="X1168" s="93"/>
      <c r="Z1168" s="5"/>
      <c r="AA1168"/>
      <c r="AC1168" s="375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>
        <v>7.5</v>
      </c>
      <c r="C1169">
        <v>87</v>
      </c>
      <c r="D1169">
        <v>5.5</v>
      </c>
      <c r="E1169">
        <v>7.5</v>
      </c>
      <c r="F1169">
        <v>0</v>
      </c>
      <c r="G1169">
        <v>0</v>
      </c>
      <c r="H1169">
        <v>1028.5</v>
      </c>
      <c r="I1169">
        <v>0</v>
      </c>
      <c r="J1169">
        <v>0</v>
      </c>
      <c r="K1169">
        <v>0</v>
      </c>
      <c r="L1169">
        <v>0</v>
      </c>
      <c r="M1169">
        <v>0</v>
      </c>
      <c r="N1169">
        <v>0.1</v>
      </c>
      <c r="O1169">
        <v>162.69999999999999</v>
      </c>
      <c r="P1169">
        <v>5.2</v>
      </c>
      <c r="Q1169">
        <v>6.2</v>
      </c>
      <c r="R1169" s="54">
        <v>0.80555555555555602</v>
      </c>
      <c r="T1169" s="93">
        <f t="shared" si="59"/>
        <v>6.2</v>
      </c>
      <c r="U1169" s="96">
        <f t="shared" si="62"/>
        <v>-4.3</v>
      </c>
      <c r="V1169" s="92" t="str">
        <f t="shared" si="61"/>
        <v/>
      </c>
      <c r="W1169" s="96" t="str">
        <f t="shared" si="60"/>
        <v/>
      </c>
      <c r="X1169" s="93"/>
      <c r="Z1169" s="5"/>
      <c r="AA1169"/>
      <c r="AC1169" s="375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>
        <v>7.5</v>
      </c>
      <c r="C1170">
        <v>87</v>
      </c>
      <c r="D1170">
        <v>5.5</v>
      </c>
      <c r="E1170">
        <v>7.5</v>
      </c>
      <c r="F1170">
        <v>0</v>
      </c>
      <c r="G1170">
        <v>0</v>
      </c>
      <c r="H1170">
        <v>1028.5</v>
      </c>
      <c r="I1170">
        <v>0</v>
      </c>
      <c r="J1170">
        <v>0</v>
      </c>
      <c r="K1170">
        <v>0</v>
      </c>
      <c r="L1170">
        <v>0</v>
      </c>
      <c r="M1170">
        <v>0</v>
      </c>
      <c r="N1170">
        <v>0.1</v>
      </c>
      <c r="O1170">
        <v>162.69999999999999</v>
      </c>
      <c r="P1170">
        <v>5.0999999999999996</v>
      </c>
      <c r="Q1170">
        <v>6.2</v>
      </c>
      <c r="R1170" s="54">
        <v>0.80625000000000002</v>
      </c>
      <c r="T1170" s="93">
        <f t="shared" si="59"/>
        <v>6.2</v>
      </c>
      <c r="U1170" s="96">
        <f t="shared" si="62"/>
        <v>-4.3</v>
      </c>
      <c r="V1170" s="92" t="str">
        <f t="shared" si="61"/>
        <v/>
      </c>
      <c r="W1170" s="96" t="str">
        <f t="shared" si="60"/>
        <v/>
      </c>
      <c r="X1170" s="93"/>
      <c r="Z1170" s="5"/>
      <c r="AA1170"/>
      <c r="AC1170" s="375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>
        <v>7.5</v>
      </c>
      <c r="C1171">
        <v>87</v>
      </c>
      <c r="D1171">
        <v>5.5</v>
      </c>
      <c r="E1171">
        <v>7.5</v>
      </c>
      <c r="F1171">
        <v>0</v>
      </c>
      <c r="G1171">
        <v>0</v>
      </c>
      <c r="H1171">
        <v>1028.5999999999999</v>
      </c>
      <c r="I1171">
        <v>0</v>
      </c>
      <c r="J1171">
        <v>0</v>
      </c>
      <c r="K1171">
        <v>0</v>
      </c>
      <c r="L1171">
        <v>0</v>
      </c>
      <c r="M1171">
        <v>0</v>
      </c>
      <c r="N1171">
        <v>0.1</v>
      </c>
      <c r="O1171">
        <v>162.69999999999999</v>
      </c>
      <c r="P1171">
        <v>5.2</v>
      </c>
      <c r="Q1171">
        <v>6.2</v>
      </c>
      <c r="R1171" s="54">
        <v>0.80694444444444402</v>
      </c>
      <c r="T1171" s="93">
        <f t="shared" si="59"/>
        <v>6.2</v>
      </c>
      <c r="U1171" s="96">
        <f t="shared" si="62"/>
        <v>-4.3</v>
      </c>
      <c r="V1171" s="92" t="str">
        <f t="shared" si="61"/>
        <v/>
      </c>
      <c r="W1171" s="96" t="str">
        <f t="shared" si="60"/>
        <v/>
      </c>
      <c r="X1171" s="93"/>
      <c r="Z1171" s="5"/>
      <c r="AA1171"/>
      <c r="AC1171" s="375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>
        <v>7.5</v>
      </c>
      <c r="C1172">
        <v>87</v>
      </c>
      <c r="D1172">
        <v>5.5</v>
      </c>
      <c r="E1172">
        <v>7.5</v>
      </c>
      <c r="F1172">
        <v>0</v>
      </c>
      <c r="G1172">
        <v>0</v>
      </c>
      <c r="H1172">
        <v>1028.5999999999999</v>
      </c>
      <c r="I1172">
        <v>0</v>
      </c>
      <c r="J1172">
        <v>0</v>
      </c>
      <c r="K1172">
        <v>0</v>
      </c>
      <c r="L1172">
        <v>0</v>
      </c>
      <c r="M1172">
        <v>0</v>
      </c>
      <c r="N1172">
        <v>0.1</v>
      </c>
      <c r="O1172">
        <v>162.69999999999999</v>
      </c>
      <c r="P1172">
        <v>5.0999999999999996</v>
      </c>
      <c r="Q1172">
        <v>6.2</v>
      </c>
      <c r="R1172" s="54">
        <v>0.80763888888888902</v>
      </c>
      <c r="T1172" s="93">
        <f t="shared" si="59"/>
        <v>6.2</v>
      </c>
      <c r="U1172" s="96">
        <f t="shared" si="62"/>
        <v>-4.3</v>
      </c>
      <c r="V1172" s="92" t="str">
        <f t="shared" si="61"/>
        <v/>
      </c>
      <c r="W1172" s="96" t="str">
        <f t="shared" si="60"/>
        <v/>
      </c>
      <c r="X1172" s="93"/>
      <c r="Z1172" s="5"/>
      <c r="AA1172"/>
      <c r="AC1172" s="375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>
        <v>7.5</v>
      </c>
      <c r="C1173">
        <v>87</v>
      </c>
      <c r="D1173">
        <v>5.5</v>
      </c>
      <c r="E1173">
        <v>7.5</v>
      </c>
      <c r="F1173">
        <v>0</v>
      </c>
      <c r="G1173">
        <v>0</v>
      </c>
      <c r="H1173">
        <v>1028.5</v>
      </c>
      <c r="I1173">
        <v>0</v>
      </c>
      <c r="J1173">
        <v>0</v>
      </c>
      <c r="K1173">
        <v>0</v>
      </c>
      <c r="L1173">
        <v>0</v>
      </c>
      <c r="M1173">
        <v>0</v>
      </c>
      <c r="N1173">
        <v>0.1</v>
      </c>
      <c r="O1173">
        <v>162.69999999999999</v>
      </c>
      <c r="P1173">
        <v>5.0999999999999996</v>
      </c>
      <c r="Q1173">
        <v>6.2</v>
      </c>
      <c r="R1173" s="54">
        <v>0.80833333333333302</v>
      </c>
      <c r="T1173" s="93">
        <f t="shared" si="59"/>
        <v>6.2</v>
      </c>
      <c r="U1173" s="96">
        <f t="shared" si="62"/>
        <v>-4.3</v>
      </c>
      <c r="V1173" s="92" t="str">
        <f t="shared" si="61"/>
        <v/>
      </c>
      <c r="W1173" s="96" t="str">
        <f t="shared" si="60"/>
        <v/>
      </c>
      <c r="X1173" s="93"/>
      <c r="Z1173" s="5"/>
      <c r="AA1173"/>
      <c r="AC1173" s="375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>
        <v>7.5</v>
      </c>
      <c r="C1174">
        <v>87</v>
      </c>
      <c r="D1174">
        <v>5.5</v>
      </c>
      <c r="E1174">
        <v>7.5</v>
      </c>
      <c r="F1174">
        <v>0</v>
      </c>
      <c r="G1174">
        <v>0</v>
      </c>
      <c r="H1174">
        <v>1028.5999999999999</v>
      </c>
      <c r="I1174">
        <v>0</v>
      </c>
      <c r="J1174">
        <v>0</v>
      </c>
      <c r="K1174">
        <v>0</v>
      </c>
      <c r="L1174">
        <v>0</v>
      </c>
      <c r="M1174">
        <v>0</v>
      </c>
      <c r="N1174">
        <v>0.1</v>
      </c>
      <c r="O1174">
        <v>162.69999999999999</v>
      </c>
      <c r="P1174">
        <v>5.0999999999999996</v>
      </c>
      <c r="Q1174">
        <v>6.2</v>
      </c>
      <c r="R1174" s="54">
        <v>0.80902777777777801</v>
      </c>
      <c r="T1174" s="93">
        <f t="shared" si="59"/>
        <v>6.2</v>
      </c>
      <c r="U1174" s="96">
        <f t="shared" si="62"/>
        <v>-4.3</v>
      </c>
      <c r="V1174" s="92" t="str">
        <f t="shared" si="61"/>
        <v/>
      </c>
      <c r="W1174" s="96" t="str">
        <f t="shared" si="60"/>
        <v/>
      </c>
      <c r="X1174" s="93"/>
      <c r="Z1174" s="5"/>
      <c r="AA1174"/>
      <c r="AC1174" s="375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>
        <v>7.5</v>
      </c>
      <c r="C1175">
        <v>87</v>
      </c>
      <c r="D1175">
        <v>5.5</v>
      </c>
      <c r="E1175">
        <v>7.5</v>
      </c>
      <c r="F1175">
        <v>0</v>
      </c>
      <c r="G1175">
        <v>0</v>
      </c>
      <c r="H1175">
        <v>1028.5</v>
      </c>
      <c r="I1175">
        <v>0</v>
      </c>
      <c r="J1175">
        <v>0</v>
      </c>
      <c r="K1175">
        <v>0</v>
      </c>
      <c r="L1175">
        <v>0</v>
      </c>
      <c r="M1175">
        <v>0</v>
      </c>
      <c r="N1175">
        <v>0.1</v>
      </c>
      <c r="O1175">
        <v>162.69999999999999</v>
      </c>
      <c r="P1175">
        <v>5.0999999999999996</v>
      </c>
      <c r="Q1175">
        <v>6.2</v>
      </c>
      <c r="R1175" s="54">
        <v>0.80972222222222201</v>
      </c>
      <c r="T1175" s="93">
        <f t="shared" si="59"/>
        <v>6.2</v>
      </c>
      <c r="U1175" s="96">
        <f t="shared" si="62"/>
        <v>-4.3</v>
      </c>
      <c r="V1175" s="92" t="str">
        <f t="shared" si="61"/>
        <v/>
      </c>
      <c r="W1175" s="96" t="str">
        <f t="shared" si="60"/>
        <v/>
      </c>
      <c r="X1175" s="93"/>
      <c r="Z1175" s="5"/>
      <c r="AA1175"/>
      <c r="AC1175" s="375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>
        <v>7.5</v>
      </c>
      <c r="C1176">
        <v>87</v>
      </c>
      <c r="D1176">
        <v>5.5</v>
      </c>
      <c r="E1176">
        <v>7.5</v>
      </c>
      <c r="F1176">
        <v>0</v>
      </c>
      <c r="G1176">
        <v>0</v>
      </c>
      <c r="H1176">
        <v>1028.5</v>
      </c>
      <c r="I1176">
        <v>0</v>
      </c>
      <c r="J1176">
        <v>0</v>
      </c>
      <c r="K1176">
        <v>0</v>
      </c>
      <c r="L1176">
        <v>0</v>
      </c>
      <c r="M1176">
        <v>0</v>
      </c>
      <c r="N1176">
        <v>0.1</v>
      </c>
      <c r="O1176">
        <v>162.69999999999999</v>
      </c>
      <c r="P1176">
        <v>5.0999999999999996</v>
      </c>
      <c r="Q1176">
        <v>6.2</v>
      </c>
      <c r="R1176" s="54">
        <v>0.81041666666666701</v>
      </c>
      <c r="T1176" s="93">
        <f t="shared" si="59"/>
        <v>6.2</v>
      </c>
      <c r="U1176" s="96">
        <f t="shared" si="62"/>
        <v>-4.3</v>
      </c>
      <c r="V1176" s="92" t="str">
        <f t="shared" si="61"/>
        <v/>
      </c>
      <c r="W1176" s="96" t="str">
        <f t="shared" si="60"/>
        <v/>
      </c>
      <c r="X1176" s="93"/>
      <c r="Z1176" s="5"/>
      <c r="AA1176"/>
      <c r="AC1176" s="375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>
        <v>7.5</v>
      </c>
      <c r="C1177">
        <v>87</v>
      </c>
      <c r="D1177">
        <v>5.5</v>
      </c>
      <c r="E1177">
        <v>7.5</v>
      </c>
      <c r="F1177">
        <v>0</v>
      </c>
      <c r="G1177">
        <v>0</v>
      </c>
      <c r="H1177">
        <v>1028.7</v>
      </c>
      <c r="I1177">
        <v>0</v>
      </c>
      <c r="J1177">
        <v>0</v>
      </c>
      <c r="K1177">
        <v>0</v>
      </c>
      <c r="L1177">
        <v>0</v>
      </c>
      <c r="M1177">
        <v>0</v>
      </c>
      <c r="N1177">
        <v>0.1</v>
      </c>
      <c r="O1177">
        <v>162.69999999999999</v>
      </c>
      <c r="P1177">
        <v>5</v>
      </c>
      <c r="Q1177">
        <v>6.2</v>
      </c>
      <c r="R1177" s="54">
        <v>0.81111111111111101</v>
      </c>
      <c r="T1177" s="93">
        <f t="shared" si="59"/>
        <v>6.2</v>
      </c>
      <c r="U1177" s="96">
        <f t="shared" si="62"/>
        <v>-4.3</v>
      </c>
      <c r="V1177" s="92" t="str">
        <f t="shared" si="61"/>
        <v/>
      </c>
      <c r="W1177" s="96" t="str">
        <f t="shared" si="60"/>
        <v/>
      </c>
      <c r="X1177" s="93"/>
      <c r="Z1177" s="5"/>
      <c r="AA1177"/>
      <c r="AC1177" s="375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>
        <v>7.5</v>
      </c>
      <c r="C1178">
        <v>87</v>
      </c>
      <c r="D1178">
        <v>5.5</v>
      </c>
      <c r="E1178">
        <v>7.5</v>
      </c>
      <c r="F1178">
        <v>1.8</v>
      </c>
      <c r="G1178">
        <v>2.5</v>
      </c>
      <c r="H1178">
        <v>1028.5</v>
      </c>
      <c r="I1178">
        <v>0</v>
      </c>
      <c r="J1178">
        <v>0</v>
      </c>
      <c r="K1178">
        <v>0</v>
      </c>
      <c r="L1178">
        <v>0</v>
      </c>
      <c r="M1178">
        <v>0</v>
      </c>
      <c r="N1178">
        <v>0.1</v>
      </c>
      <c r="O1178">
        <v>162.69999999999999</v>
      </c>
      <c r="P1178">
        <v>5</v>
      </c>
      <c r="Q1178">
        <v>6.2</v>
      </c>
      <c r="R1178" s="54">
        <v>0.811805555555556</v>
      </c>
      <c r="T1178" s="93">
        <f t="shared" si="59"/>
        <v>6.2</v>
      </c>
      <c r="U1178" s="96">
        <f t="shared" si="62"/>
        <v>-4.3</v>
      </c>
      <c r="V1178" s="92" t="str">
        <f t="shared" si="61"/>
        <v/>
      </c>
      <c r="W1178" s="96" t="str">
        <f t="shared" si="60"/>
        <v/>
      </c>
      <c r="X1178" s="93"/>
      <c r="Z1178" s="5"/>
      <c r="AA1178"/>
      <c r="AB1178" s="375"/>
      <c r="AC1178" s="375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>
        <v>7.5</v>
      </c>
      <c r="C1179">
        <v>87</v>
      </c>
      <c r="D1179">
        <v>5.5</v>
      </c>
      <c r="E1179">
        <v>7.5</v>
      </c>
      <c r="F1179">
        <v>2.9</v>
      </c>
      <c r="G1179">
        <v>2.9</v>
      </c>
      <c r="H1179">
        <v>1028.5999999999999</v>
      </c>
      <c r="I1179">
        <v>0</v>
      </c>
      <c r="J1179">
        <v>0</v>
      </c>
      <c r="K1179">
        <v>0</v>
      </c>
      <c r="L1179">
        <v>0</v>
      </c>
      <c r="M1179">
        <v>0</v>
      </c>
      <c r="N1179">
        <v>0.1</v>
      </c>
      <c r="O1179">
        <v>162.69999999999999</v>
      </c>
      <c r="P1179">
        <v>5</v>
      </c>
      <c r="Q1179">
        <v>6.2</v>
      </c>
      <c r="R1179" s="54">
        <v>0.8125</v>
      </c>
      <c r="T1179" s="93">
        <f t="shared" si="59"/>
        <v>6.2</v>
      </c>
      <c r="U1179" s="96">
        <f t="shared" si="62"/>
        <v>-4.3</v>
      </c>
      <c r="V1179" s="92" t="str">
        <f t="shared" si="61"/>
        <v/>
      </c>
      <c r="W1179" s="96" t="str">
        <f t="shared" si="60"/>
        <v/>
      </c>
      <c r="X1179" s="93"/>
      <c r="Z1179" s="5"/>
      <c r="AA1179"/>
      <c r="AB1179" s="375"/>
      <c r="AC1179" s="375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>
        <v>7.5</v>
      </c>
      <c r="C1180">
        <v>87</v>
      </c>
      <c r="D1180">
        <v>5.5</v>
      </c>
      <c r="E1180">
        <v>7.5</v>
      </c>
      <c r="F1180">
        <v>2.2000000000000002</v>
      </c>
      <c r="G1180">
        <v>2.5</v>
      </c>
      <c r="H1180">
        <v>1028.4000000000001</v>
      </c>
      <c r="I1180">
        <v>0</v>
      </c>
      <c r="J1180">
        <v>0</v>
      </c>
      <c r="K1180">
        <v>0</v>
      </c>
      <c r="L1180">
        <v>0</v>
      </c>
      <c r="M1180">
        <v>0</v>
      </c>
      <c r="N1180">
        <v>0.1</v>
      </c>
      <c r="O1180">
        <v>162.69999999999999</v>
      </c>
      <c r="P1180">
        <v>5</v>
      </c>
      <c r="Q1180">
        <v>6.2</v>
      </c>
      <c r="R1180" s="54">
        <v>0.813194444444444</v>
      </c>
      <c r="T1180" s="93">
        <f t="shared" si="59"/>
        <v>6.2</v>
      </c>
      <c r="U1180" s="96">
        <f t="shared" si="62"/>
        <v>-4.3</v>
      </c>
      <c r="V1180" s="92" t="str">
        <f t="shared" si="61"/>
        <v/>
      </c>
      <c r="W1180" s="96" t="str">
        <f t="shared" si="60"/>
        <v/>
      </c>
      <c r="X1180" s="93"/>
      <c r="Z1180" s="5"/>
      <c r="AA1180"/>
      <c r="AB1180" s="375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>
        <v>7.5</v>
      </c>
      <c r="C1181">
        <v>87</v>
      </c>
      <c r="D1181">
        <v>5.5</v>
      </c>
      <c r="E1181">
        <v>7.5</v>
      </c>
      <c r="F1181">
        <v>2.9</v>
      </c>
      <c r="G1181">
        <v>2.9</v>
      </c>
      <c r="H1181">
        <v>1028.7</v>
      </c>
      <c r="I1181">
        <v>0</v>
      </c>
      <c r="J1181">
        <v>0</v>
      </c>
      <c r="K1181">
        <v>0</v>
      </c>
      <c r="L1181">
        <v>0</v>
      </c>
      <c r="M1181">
        <v>0</v>
      </c>
      <c r="N1181">
        <v>0.1</v>
      </c>
      <c r="O1181">
        <v>162.69999999999999</v>
      </c>
      <c r="P1181">
        <v>4.9000000000000004</v>
      </c>
      <c r="Q1181">
        <v>6.2</v>
      </c>
      <c r="R1181" s="54">
        <v>0.81388888888888899</v>
      </c>
      <c r="T1181" s="93">
        <f t="shared" si="59"/>
        <v>6.2</v>
      </c>
      <c r="U1181" s="96">
        <f t="shared" si="62"/>
        <v>-4.3</v>
      </c>
      <c r="V1181" s="92" t="str">
        <f t="shared" si="61"/>
        <v/>
      </c>
      <c r="W1181" s="96" t="str">
        <f t="shared" si="60"/>
        <v/>
      </c>
      <c r="X1181" s="93"/>
      <c r="Z1181" s="5"/>
      <c r="AA1181"/>
      <c r="AB1181" s="375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>
        <v>7.5</v>
      </c>
      <c r="C1182">
        <v>87</v>
      </c>
      <c r="D1182">
        <v>5.5</v>
      </c>
      <c r="E1182">
        <v>7.5</v>
      </c>
      <c r="F1182">
        <v>2.2000000000000002</v>
      </c>
      <c r="G1182">
        <v>2.5</v>
      </c>
      <c r="H1182">
        <v>1028.7</v>
      </c>
      <c r="I1182">
        <v>0</v>
      </c>
      <c r="J1182">
        <v>0</v>
      </c>
      <c r="K1182">
        <v>0</v>
      </c>
      <c r="L1182">
        <v>0</v>
      </c>
      <c r="M1182">
        <v>0</v>
      </c>
      <c r="N1182">
        <v>0.1</v>
      </c>
      <c r="O1182">
        <v>162.69999999999999</v>
      </c>
      <c r="P1182">
        <v>4.9000000000000004</v>
      </c>
      <c r="Q1182">
        <v>6.2</v>
      </c>
      <c r="R1182" s="54">
        <v>0.81458333333333299</v>
      </c>
      <c r="T1182" s="93">
        <f t="shared" si="59"/>
        <v>6.2</v>
      </c>
      <c r="U1182" s="96">
        <f t="shared" si="62"/>
        <v>-4.3</v>
      </c>
      <c r="V1182" s="92" t="str">
        <f t="shared" si="61"/>
        <v/>
      </c>
      <c r="W1182" s="96" t="str">
        <f t="shared" si="60"/>
        <v/>
      </c>
      <c r="X1182" s="93"/>
      <c r="Z1182" s="5"/>
      <c r="AA1182"/>
      <c r="AB1182" s="375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>
        <v>7.5</v>
      </c>
      <c r="C1183">
        <v>87</v>
      </c>
      <c r="D1183">
        <v>5.5</v>
      </c>
      <c r="E1183">
        <v>7.5</v>
      </c>
      <c r="F1183">
        <v>2.2000000000000002</v>
      </c>
      <c r="G1183">
        <v>2.5</v>
      </c>
      <c r="H1183">
        <v>1028.5999999999999</v>
      </c>
      <c r="I1183">
        <v>0</v>
      </c>
      <c r="J1183">
        <v>0</v>
      </c>
      <c r="K1183">
        <v>0</v>
      </c>
      <c r="L1183">
        <v>0</v>
      </c>
      <c r="M1183">
        <v>0</v>
      </c>
      <c r="N1183">
        <v>0.1</v>
      </c>
      <c r="O1183">
        <v>162.69999999999999</v>
      </c>
      <c r="P1183">
        <v>4.9000000000000004</v>
      </c>
      <c r="Q1183">
        <v>6.2</v>
      </c>
      <c r="R1183" s="54">
        <v>0.81527777777777799</v>
      </c>
      <c r="T1183" s="93">
        <f t="shared" si="59"/>
        <v>6.2</v>
      </c>
      <c r="U1183" s="96">
        <f t="shared" si="62"/>
        <v>-4.3</v>
      </c>
      <c r="V1183" s="92" t="str">
        <f t="shared" si="61"/>
        <v/>
      </c>
      <c r="W1183" s="96" t="str">
        <f t="shared" si="60"/>
        <v/>
      </c>
      <c r="X1183" s="93"/>
      <c r="Z1183" s="5"/>
      <c r="AA1183"/>
      <c r="AB1183" s="375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>
        <v>7.5</v>
      </c>
      <c r="C1184">
        <v>87</v>
      </c>
      <c r="D1184">
        <v>5.5</v>
      </c>
      <c r="E1184">
        <v>7.5</v>
      </c>
      <c r="F1184">
        <v>0</v>
      </c>
      <c r="G1184">
        <v>2.2000000000000002</v>
      </c>
      <c r="H1184">
        <v>1028.5999999999999</v>
      </c>
      <c r="I1184">
        <v>0</v>
      </c>
      <c r="J1184">
        <v>0</v>
      </c>
      <c r="K1184">
        <v>0</v>
      </c>
      <c r="L1184">
        <v>0</v>
      </c>
      <c r="M1184">
        <v>0</v>
      </c>
      <c r="N1184">
        <v>0.1</v>
      </c>
      <c r="O1184">
        <v>162.69999999999999</v>
      </c>
      <c r="P1184">
        <v>4.8</v>
      </c>
      <c r="Q1184">
        <v>6.2</v>
      </c>
      <c r="R1184" s="54">
        <v>0.81597222222222199</v>
      </c>
      <c r="T1184" s="93">
        <f t="shared" si="59"/>
        <v>6.2</v>
      </c>
      <c r="U1184" s="96">
        <f t="shared" si="62"/>
        <v>-4.3</v>
      </c>
      <c r="V1184" s="92" t="str">
        <f t="shared" si="61"/>
        <v/>
      </c>
      <c r="W1184" s="96" t="str">
        <f t="shared" si="60"/>
        <v/>
      </c>
      <c r="X1184" s="93"/>
      <c r="Z1184" s="5"/>
      <c r="AA1184"/>
      <c r="AB1184" s="375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>
        <v>7.5</v>
      </c>
      <c r="C1185">
        <v>87</v>
      </c>
      <c r="D1185">
        <v>5.5</v>
      </c>
      <c r="E1185">
        <v>7.5</v>
      </c>
      <c r="F1185">
        <v>0</v>
      </c>
      <c r="G1185">
        <v>1.8</v>
      </c>
      <c r="H1185">
        <v>1028.8</v>
      </c>
      <c r="I1185">
        <v>0</v>
      </c>
      <c r="J1185">
        <v>0</v>
      </c>
      <c r="K1185">
        <v>0</v>
      </c>
      <c r="L1185">
        <v>0</v>
      </c>
      <c r="M1185">
        <v>0</v>
      </c>
      <c r="N1185">
        <v>0.1</v>
      </c>
      <c r="O1185">
        <v>162.69999999999999</v>
      </c>
      <c r="P1185">
        <v>4.8</v>
      </c>
      <c r="Q1185">
        <v>6.2</v>
      </c>
      <c r="R1185" s="54">
        <v>0.81666666666666698</v>
      </c>
      <c r="T1185" s="93">
        <f t="shared" si="59"/>
        <v>6.2</v>
      </c>
      <c r="U1185" s="96">
        <f t="shared" si="62"/>
        <v>-4.3</v>
      </c>
      <c r="V1185" s="92" t="str">
        <f t="shared" si="61"/>
        <v/>
      </c>
      <c r="W1185" s="96" t="str">
        <f t="shared" si="60"/>
        <v/>
      </c>
      <c r="X1185" s="93"/>
      <c r="Z1185" s="5"/>
      <c r="AA1185"/>
      <c r="AB1185" s="375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>
        <v>7.5</v>
      </c>
      <c r="C1186">
        <v>87</v>
      </c>
      <c r="D1186">
        <v>5.5</v>
      </c>
      <c r="E1186">
        <v>7.5</v>
      </c>
      <c r="F1186">
        <v>0</v>
      </c>
      <c r="G1186">
        <v>1.8</v>
      </c>
      <c r="H1186">
        <v>1028.8</v>
      </c>
      <c r="I1186">
        <v>0</v>
      </c>
      <c r="J1186">
        <v>0</v>
      </c>
      <c r="K1186">
        <v>0</v>
      </c>
      <c r="L1186">
        <v>0</v>
      </c>
      <c r="M1186">
        <v>0</v>
      </c>
      <c r="N1186">
        <v>0.1</v>
      </c>
      <c r="O1186">
        <v>162.69999999999999</v>
      </c>
      <c r="P1186">
        <v>4.8</v>
      </c>
      <c r="Q1186">
        <v>6.2</v>
      </c>
      <c r="R1186" s="54">
        <v>0.81736111111111098</v>
      </c>
      <c r="T1186" s="93">
        <f t="shared" si="59"/>
        <v>6.2</v>
      </c>
      <c r="U1186" s="96">
        <f t="shared" si="62"/>
        <v>-4.3</v>
      </c>
      <c r="V1186" s="92" t="str">
        <f t="shared" si="61"/>
        <v/>
      </c>
      <c r="W1186" s="96" t="str">
        <f t="shared" si="60"/>
        <v/>
      </c>
      <c r="X1186" s="93"/>
      <c r="Z1186" s="5"/>
      <c r="AA1186"/>
      <c r="AB1186" s="375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>
        <v>7.5</v>
      </c>
      <c r="C1187">
        <v>87</v>
      </c>
      <c r="D1187">
        <v>5.5</v>
      </c>
      <c r="E1187">
        <v>7.5</v>
      </c>
      <c r="F1187">
        <v>0</v>
      </c>
      <c r="G1187">
        <v>1.8</v>
      </c>
      <c r="H1187">
        <v>1028.8</v>
      </c>
      <c r="I1187">
        <v>0</v>
      </c>
      <c r="J1187">
        <v>0</v>
      </c>
      <c r="K1187">
        <v>0</v>
      </c>
      <c r="L1187">
        <v>0</v>
      </c>
      <c r="M1187">
        <v>0</v>
      </c>
      <c r="N1187">
        <v>0.1</v>
      </c>
      <c r="O1187">
        <v>162.69999999999999</v>
      </c>
      <c r="P1187">
        <v>4.8</v>
      </c>
      <c r="Q1187">
        <v>6.2</v>
      </c>
      <c r="R1187" s="54">
        <v>0.81805555555555598</v>
      </c>
      <c r="T1187" s="93">
        <f t="shared" si="59"/>
        <v>6.2</v>
      </c>
      <c r="U1187" s="96">
        <f t="shared" si="62"/>
        <v>-4.3</v>
      </c>
      <c r="V1187" s="92" t="str">
        <f t="shared" si="61"/>
        <v/>
      </c>
      <c r="W1187" s="96" t="str">
        <f t="shared" si="60"/>
        <v/>
      </c>
      <c r="X1187" s="93"/>
      <c r="Z1187" s="5"/>
      <c r="AA1187"/>
      <c r="AB1187" s="375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>
        <v>7.5</v>
      </c>
      <c r="C1188">
        <v>87</v>
      </c>
      <c r="D1188">
        <v>5.5</v>
      </c>
      <c r="E1188">
        <v>7.5</v>
      </c>
      <c r="F1188">
        <v>0</v>
      </c>
      <c r="G1188">
        <v>0</v>
      </c>
      <c r="H1188">
        <v>1028.8</v>
      </c>
      <c r="I1188">
        <v>0</v>
      </c>
      <c r="J1188">
        <v>0</v>
      </c>
      <c r="K1188">
        <v>0</v>
      </c>
      <c r="L1188">
        <v>0</v>
      </c>
      <c r="M1188">
        <v>0</v>
      </c>
      <c r="N1188">
        <v>0.1</v>
      </c>
      <c r="O1188">
        <v>162.69999999999999</v>
      </c>
      <c r="P1188">
        <v>4.8</v>
      </c>
      <c r="Q1188">
        <v>6.2</v>
      </c>
      <c r="R1188" s="54">
        <v>0.81874999999999998</v>
      </c>
      <c r="T1188" s="93">
        <f t="shared" si="59"/>
        <v>6.2</v>
      </c>
      <c r="U1188" s="96">
        <f t="shared" si="62"/>
        <v>-4.3</v>
      </c>
      <c r="V1188" s="92" t="str">
        <f t="shared" si="61"/>
        <v/>
      </c>
      <c r="W1188" s="96" t="str">
        <f t="shared" si="60"/>
        <v/>
      </c>
      <c r="X1188" s="93"/>
      <c r="Z1188" s="5"/>
      <c r="AA1188"/>
      <c r="AB1188" s="375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/>
      <c r="C1189"/>
      <c r="D1189"/>
      <c r="E1189"/>
      <c r="F1189"/>
      <c r="G1189"/>
      <c r="H1189"/>
      <c r="I1189"/>
      <c r="J1189"/>
      <c r="K1189"/>
      <c r="L1189"/>
      <c r="M1189"/>
      <c r="N1189"/>
      <c r="O1189"/>
      <c r="P1189"/>
      <c r="Q1189"/>
      <c r="R1189" s="54"/>
      <c r="T1189" s="93">
        <f t="shared" si="59"/>
        <v>0</v>
      </c>
      <c r="U1189" s="96">
        <f t="shared" si="62"/>
        <v>-3</v>
      </c>
      <c r="V1189" s="92" t="str">
        <f t="shared" si="61"/>
        <v/>
      </c>
      <c r="W1189" s="96" t="str">
        <f t="shared" si="60"/>
        <v/>
      </c>
      <c r="X1189" s="93"/>
      <c r="Z1189" s="5"/>
      <c r="AA1189"/>
      <c r="AB1189" s="375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/>
      <c r="C1190"/>
      <c r="D1190"/>
      <c r="E1190"/>
      <c r="F1190"/>
      <c r="G1190"/>
      <c r="H1190"/>
      <c r="I1190"/>
      <c r="J1190"/>
      <c r="K1190"/>
      <c r="L1190"/>
      <c r="M1190"/>
      <c r="N1190"/>
      <c r="O1190"/>
      <c r="P1190"/>
      <c r="Q1190"/>
      <c r="R1190" s="54"/>
      <c r="T1190" s="93">
        <f t="shared" si="59"/>
        <v>0</v>
      </c>
      <c r="U1190" s="96">
        <f t="shared" si="62"/>
        <v>-3</v>
      </c>
      <c r="V1190" s="92" t="str">
        <f t="shared" si="61"/>
        <v/>
      </c>
      <c r="W1190" s="96" t="str">
        <f t="shared" si="60"/>
        <v/>
      </c>
      <c r="X1190" s="93"/>
      <c r="Z1190" s="5"/>
      <c r="AA1190"/>
      <c r="AB1190" s="375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/>
      <c r="C1191"/>
      <c r="D1191"/>
      <c r="E1191"/>
      <c r="F1191"/>
      <c r="G1191"/>
      <c r="H1191"/>
      <c r="I1191"/>
      <c r="J1191"/>
      <c r="K1191"/>
      <c r="L1191"/>
      <c r="M1191"/>
      <c r="N1191"/>
      <c r="O1191"/>
      <c r="P1191"/>
      <c r="Q1191"/>
      <c r="R1191" s="54"/>
      <c r="T1191" s="93">
        <f t="shared" si="59"/>
        <v>0</v>
      </c>
      <c r="U1191" s="96">
        <f t="shared" si="62"/>
        <v>-3</v>
      </c>
      <c r="V1191" s="92" t="str">
        <f t="shared" si="61"/>
        <v/>
      </c>
      <c r="W1191" s="96" t="str">
        <f t="shared" si="60"/>
        <v/>
      </c>
      <c r="X1191" s="93"/>
      <c r="Z1191" s="5"/>
      <c r="AA1191"/>
      <c r="AB1191" s="375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/>
      <c r="C1192"/>
      <c r="D1192"/>
      <c r="E1192"/>
      <c r="F1192"/>
      <c r="G1192"/>
      <c r="H1192"/>
      <c r="I1192"/>
      <c r="J1192"/>
      <c r="K1192"/>
      <c r="L1192"/>
      <c r="M1192"/>
      <c r="N1192"/>
      <c r="O1192"/>
      <c r="P1192"/>
      <c r="Q1192"/>
      <c r="R1192" s="54"/>
      <c r="T1192" s="93">
        <f t="shared" si="59"/>
        <v>0</v>
      </c>
      <c r="U1192" s="96">
        <f t="shared" si="62"/>
        <v>-3</v>
      </c>
      <c r="V1192" s="92" t="str">
        <f t="shared" si="61"/>
        <v/>
      </c>
      <c r="W1192" s="96" t="str">
        <f t="shared" si="60"/>
        <v/>
      </c>
      <c r="X1192" s="93"/>
      <c r="Z1192" s="5"/>
      <c r="AA1192"/>
      <c r="AB1192" s="375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/>
      <c r="C1193"/>
      <c r="D1193"/>
      <c r="E1193"/>
      <c r="F1193"/>
      <c r="G1193"/>
      <c r="H1193"/>
      <c r="I1193"/>
      <c r="J1193"/>
      <c r="K1193"/>
      <c r="L1193"/>
      <c r="M1193"/>
      <c r="N1193"/>
      <c r="O1193"/>
      <c r="P1193"/>
      <c r="Q1193"/>
      <c r="R1193" s="54"/>
      <c r="T1193" s="93">
        <f t="shared" si="59"/>
        <v>0</v>
      </c>
      <c r="U1193" s="96">
        <f t="shared" si="62"/>
        <v>-3</v>
      </c>
      <c r="V1193" s="92" t="str">
        <f t="shared" si="61"/>
        <v/>
      </c>
      <c r="W1193" s="96" t="str">
        <f t="shared" si="60"/>
        <v/>
      </c>
      <c r="X1193" s="93"/>
      <c r="Z1193" s="5"/>
      <c r="AA1193"/>
      <c r="AB1193" s="375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/>
      <c r="C1194"/>
      <c r="D1194"/>
      <c r="E1194"/>
      <c r="F1194"/>
      <c r="G1194"/>
      <c r="H1194"/>
      <c r="I1194"/>
      <c r="J1194"/>
      <c r="K1194"/>
      <c r="L1194"/>
      <c r="M1194"/>
      <c r="N1194"/>
      <c r="O1194"/>
      <c r="P1194"/>
      <c r="Q1194"/>
      <c r="R1194" s="54"/>
      <c r="T1194" s="93">
        <f t="shared" si="59"/>
        <v>0</v>
      </c>
      <c r="U1194" s="96">
        <f t="shared" si="62"/>
        <v>-3</v>
      </c>
      <c r="V1194" s="92" t="str">
        <f t="shared" si="61"/>
        <v/>
      </c>
      <c r="W1194" s="96" t="str">
        <f t="shared" si="60"/>
        <v/>
      </c>
      <c r="X1194" s="93"/>
      <c r="Z1194" s="5"/>
      <c r="AA1194"/>
      <c r="AB1194" s="375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/>
      <c r="C1195"/>
      <c r="D1195"/>
      <c r="E1195"/>
      <c r="F1195"/>
      <c r="G1195"/>
      <c r="H1195"/>
      <c r="I1195"/>
      <c r="J1195"/>
      <c r="K1195"/>
      <c r="L1195"/>
      <c r="M1195"/>
      <c r="N1195"/>
      <c r="O1195"/>
      <c r="P1195"/>
      <c r="Q1195"/>
      <c r="R1195" s="54"/>
      <c r="T1195" s="93">
        <f t="shared" si="59"/>
        <v>0</v>
      </c>
      <c r="U1195" s="96">
        <f t="shared" si="62"/>
        <v>-3</v>
      </c>
      <c r="V1195" s="92" t="str">
        <f t="shared" si="61"/>
        <v/>
      </c>
      <c r="W1195" s="96" t="str">
        <f t="shared" si="60"/>
        <v/>
      </c>
      <c r="X1195" s="93"/>
      <c r="Z1195" s="5"/>
      <c r="AA1195"/>
      <c r="AB1195" s="375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/>
      <c r="C1196"/>
      <c r="D1196"/>
      <c r="E1196"/>
      <c r="F1196"/>
      <c r="G1196"/>
      <c r="H1196"/>
      <c r="I1196"/>
      <c r="J1196"/>
      <c r="K1196"/>
      <c r="L1196"/>
      <c r="M1196"/>
      <c r="N1196"/>
      <c r="O1196"/>
      <c r="P1196"/>
      <c r="Q1196"/>
      <c r="R1196" s="54"/>
      <c r="T1196" s="93">
        <f t="shared" si="59"/>
        <v>0</v>
      </c>
      <c r="U1196" s="96">
        <f t="shared" si="62"/>
        <v>-3</v>
      </c>
      <c r="V1196" s="92" t="str">
        <f t="shared" si="61"/>
        <v/>
      </c>
      <c r="W1196" s="96" t="str">
        <f t="shared" si="60"/>
        <v/>
      </c>
      <c r="X1196" s="93"/>
      <c r="Z1196" s="5"/>
      <c r="AA1196"/>
      <c r="AB1196" s="375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/>
      <c r="C1197"/>
      <c r="D1197"/>
      <c r="E1197"/>
      <c r="F1197"/>
      <c r="G1197"/>
      <c r="H1197"/>
      <c r="I1197"/>
      <c r="J1197"/>
      <c r="K1197"/>
      <c r="L1197"/>
      <c r="M1197"/>
      <c r="N1197"/>
      <c r="O1197"/>
      <c r="P1197"/>
      <c r="Q1197"/>
      <c r="R1197" s="54"/>
      <c r="T1197" s="93">
        <f t="shared" si="59"/>
        <v>0</v>
      </c>
      <c r="U1197" s="96">
        <f t="shared" si="62"/>
        <v>-3</v>
      </c>
      <c r="V1197" s="92" t="str">
        <f t="shared" si="61"/>
        <v/>
      </c>
      <c r="W1197" s="96" t="str">
        <f t="shared" si="60"/>
        <v/>
      </c>
      <c r="X1197" s="93"/>
      <c r="Z1197" s="5"/>
      <c r="AA1197"/>
      <c r="AB1197" s="375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/>
      <c r="C1198"/>
      <c r="D1198"/>
      <c r="E1198"/>
      <c r="F1198"/>
      <c r="G1198"/>
      <c r="H1198"/>
      <c r="I1198"/>
      <c r="J1198"/>
      <c r="K1198"/>
      <c r="L1198"/>
      <c r="M1198"/>
      <c r="N1198"/>
      <c r="O1198"/>
      <c r="P1198"/>
      <c r="Q1198"/>
      <c r="R1198" s="54"/>
      <c r="T1198" s="93">
        <f t="shared" si="59"/>
        <v>0</v>
      </c>
      <c r="U1198" s="96">
        <f t="shared" si="62"/>
        <v>-3</v>
      </c>
      <c r="V1198" s="92" t="str">
        <f t="shared" si="61"/>
        <v/>
      </c>
      <c r="W1198" s="96" t="str">
        <f t="shared" si="60"/>
        <v/>
      </c>
      <c r="X1198" s="93"/>
      <c r="Z1198" s="5"/>
      <c r="AA1198"/>
      <c r="AB1198" s="375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/>
      <c r="C1199"/>
      <c r="D1199"/>
      <c r="E1199"/>
      <c r="F1199"/>
      <c r="G1199"/>
      <c r="H1199"/>
      <c r="I1199"/>
      <c r="J1199"/>
      <c r="K1199"/>
      <c r="L1199"/>
      <c r="M1199"/>
      <c r="N1199"/>
      <c r="O1199"/>
      <c r="P1199"/>
      <c r="Q1199"/>
      <c r="R1199" s="54"/>
      <c r="T1199" s="93">
        <f t="shared" si="59"/>
        <v>0</v>
      </c>
      <c r="U1199" s="96">
        <f t="shared" si="62"/>
        <v>-3</v>
      </c>
      <c r="V1199" s="92" t="str">
        <f t="shared" si="61"/>
        <v/>
      </c>
      <c r="W1199" s="96" t="str">
        <f t="shared" si="60"/>
        <v/>
      </c>
      <c r="X1199" s="93"/>
      <c r="Z1199" s="5"/>
      <c r="AA1199"/>
      <c r="AB1199" s="375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/>
      <c r="C1200"/>
      <c r="D1200"/>
      <c r="E1200"/>
      <c r="F1200"/>
      <c r="G1200"/>
      <c r="H1200"/>
      <c r="I1200"/>
      <c r="J1200"/>
      <c r="K1200"/>
      <c r="L1200"/>
      <c r="M1200"/>
      <c r="N1200"/>
      <c r="O1200"/>
      <c r="P1200"/>
      <c r="Q1200"/>
      <c r="R1200" s="54"/>
      <c r="T1200" s="93">
        <f t="shared" si="59"/>
        <v>0</v>
      </c>
      <c r="U1200" s="96">
        <f t="shared" si="62"/>
        <v>-3</v>
      </c>
      <c r="V1200" s="92"/>
      <c r="W1200" s="96" t="str">
        <f t="shared" si="60"/>
        <v/>
      </c>
      <c r="X1200" s="93"/>
      <c r="Z1200" s="5"/>
      <c r="AA1200"/>
      <c r="AB1200" s="375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/>
      <c r="C1201"/>
      <c r="D1201"/>
      <c r="E1201"/>
      <c r="F1201"/>
      <c r="G1201"/>
      <c r="H1201"/>
      <c r="I1201"/>
      <c r="J1201"/>
      <c r="K1201"/>
      <c r="L1201"/>
      <c r="M1201"/>
      <c r="N1201"/>
      <c r="O1201"/>
      <c r="P1201"/>
      <c r="Q1201"/>
      <c r="R1201" s="54"/>
      <c r="T1201" s="93">
        <f t="shared" si="59"/>
        <v>0</v>
      </c>
      <c r="U1201" s="96">
        <f t="shared" si="62"/>
        <v>-3</v>
      </c>
      <c r="V1201" s="92" t="str">
        <f t="shared" si="61"/>
        <v/>
      </c>
      <c r="W1201" s="96" t="str">
        <f t="shared" si="60"/>
        <v/>
      </c>
      <c r="X1201" s="93"/>
      <c r="Z1201" s="5"/>
      <c r="AA1201"/>
      <c r="AB1201" s="375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/>
      <c r="C1202"/>
      <c r="D1202"/>
      <c r="E1202"/>
      <c r="F1202"/>
      <c r="G1202"/>
      <c r="H1202"/>
      <c r="I1202"/>
      <c r="J1202"/>
      <c r="K1202"/>
      <c r="L1202"/>
      <c r="M1202"/>
      <c r="N1202"/>
      <c r="O1202"/>
      <c r="P1202"/>
      <c r="Q1202"/>
      <c r="R1202" s="54"/>
      <c r="T1202" s="93">
        <f t="shared" ref="T1202:T1265" si="63">MAX($P1202,$Q1202)</f>
        <v>0</v>
      </c>
      <c r="U1202" s="96">
        <f t="shared" si="62"/>
        <v>-3</v>
      </c>
      <c r="V1202" s="92" t="str">
        <f t="shared" si="61"/>
        <v/>
      </c>
      <c r="W1202" s="96" t="str">
        <f t="shared" ref="W1202:W1265" si="64">IF($T1202&gt;$B1202+1,1,"")</f>
        <v/>
      </c>
      <c r="X1202" s="93"/>
      <c r="Z1202" s="5"/>
      <c r="AA1202"/>
      <c r="AB1202" s="375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/>
      <c r="C1203"/>
      <c r="D1203"/>
      <c r="E1203"/>
      <c r="F1203"/>
      <c r="G1203"/>
      <c r="H1203"/>
      <c r="I1203"/>
      <c r="J1203"/>
      <c r="K1203"/>
      <c r="L1203"/>
      <c r="M1203"/>
      <c r="N1203"/>
      <c r="O1203"/>
      <c r="P1203"/>
      <c r="Q1203"/>
      <c r="R1203" s="54"/>
      <c r="T1203" s="93">
        <f t="shared" si="63"/>
        <v>0</v>
      </c>
      <c r="U1203" s="96">
        <f t="shared" si="62"/>
        <v>-3</v>
      </c>
      <c r="V1203" s="92" t="str">
        <f t="shared" si="61"/>
        <v/>
      </c>
      <c r="W1203" s="96" t="str">
        <f t="shared" si="64"/>
        <v/>
      </c>
      <c r="X1203" s="93"/>
      <c r="Z1203" s="5"/>
      <c r="AA1203"/>
      <c r="AB1203" s="375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/>
      <c r="C1204"/>
      <c r="D1204"/>
      <c r="E1204"/>
      <c r="F1204"/>
      <c r="G1204"/>
      <c r="H1204"/>
      <c r="I1204"/>
      <c r="J1204"/>
      <c r="K1204"/>
      <c r="L1204"/>
      <c r="M1204"/>
      <c r="N1204"/>
      <c r="O1204"/>
      <c r="P1204"/>
      <c r="Q1204"/>
      <c r="R1204" s="54"/>
      <c r="T1204" s="93">
        <f t="shared" si="63"/>
        <v>0</v>
      </c>
      <c r="U1204" s="96">
        <f t="shared" si="62"/>
        <v>-3</v>
      </c>
      <c r="V1204" s="92" t="str">
        <f t="shared" si="61"/>
        <v/>
      </c>
      <c r="W1204" s="96" t="str">
        <f t="shared" si="64"/>
        <v/>
      </c>
      <c r="X1204" s="93"/>
      <c r="Z1204" s="5"/>
      <c r="AA1204"/>
      <c r="AB1204" s="375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/>
      <c r="C1205"/>
      <c r="D1205"/>
      <c r="E1205"/>
      <c r="F1205"/>
      <c r="G1205"/>
      <c r="H1205"/>
      <c r="I1205"/>
      <c r="J1205"/>
      <c r="K1205"/>
      <c r="L1205"/>
      <c r="M1205"/>
      <c r="N1205"/>
      <c r="O1205"/>
      <c r="P1205"/>
      <c r="Q1205"/>
      <c r="R1205" s="54"/>
      <c r="T1205" s="93">
        <f t="shared" si="63"/>
        <v>0</v>
      </c>
      <c r="U1205" s="96">
        <f t="shared" si="62"/>
        <v>-3</v>
      </c>
      <c r="V1205" s="92" t="str">
        <f t="shared" si="61"/>
        <v/>
      </c>
      <c r="W1205" s="96" t="str">
        <f t="shared" si="64"/>
        <v/>
      </c>
      <c r="X1205" s="93"/>
      <c r="Z1205" s="5"/>
      <c r="AA1205"/>
      <c r="AB1205" s="375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/>
      <c r="C1206"/>
      <c r="D1206"/>
      <c r="E1206"/>
      <c r="F1206"/>
      <c r="G1206"/>
      <c r="H1206"/>
      <c r="I1206"/>
      <c r="J1206"/>
      <c r="K1206"/>
      <c r="L1206"/>
      <c r="M1206"/>
      <c r="N1206"/>
      <c r="O1206"/>
      <c r="P1206"/>
      <c r="Q1206"/>
      <c r="R1206" s="54"/>
      <c r="T1206" s="93">
        <f t="shared" si="63"/>
        <v>0</v>
      </c>
      <c r="U1206" s="96">
        <f t="shared" si="62"/>
        <v>-3</v>
      </c>
      <c r="V1206" s="92" t="str">
        <f t="shared" si="61"/>
        <v/>
      </c>
      <c r="W1206" s="96" t="str">
        <f t="shared" si="64"/>
        <v/>
      </c>
      <c r="X1206" s="93"/>
      <c r="Z1206" s="5"/>
      <c r="AA1206"/>
      <c r="AB1206" s="375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/>
      <c r="C1207"/>
      <c r="D1207"/>
      <c r="E1207"/>
      <c r="F1207"/>
      <c r="G1207"/>
      <c r="H1207"/>
      <c r="I1207"/>
      <c r="J1207"/>
      <c r="K1207"/>
      <c r="L1207"/>
      <c r="M1207"/>
      <c r="N1207"/>
      <c r="O1207"/>
      <c r="P1207"/>
      <c r="Q1207"/>
      <c r="R1207" s="54"/>
      <c r="T1207" s="93">
        <f t="shared" si="63"/>
        <v>0</v>
      </c>
      <c r="U1207" s="96">
        <f t="shared" si="62"/>
        <v>-3</v>
      </c>
      <c r="V1207" s="92" t="str">
        <f t="shared" si="61"/>
        <v/>
      </c>
      <c r="W1207" s="96" t="str">
        <f t="shared" si="64"/>
        <v/>
      </c>
      <c r="X1207" s="93"/>
      <c r="Z1207" s="5"/>
      <c r="AA1207"/>
      <c r="AB1207" s="375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/>
      <c r="C1208"/>
      <c r="D1208"/>
      <c r="E1208"/>
      <c r="F1208"/>
      <c r="G1208"/>
      <c r="H1208"/>
      <c r="I1208"/>
      <c r="J1208"/>
      <c r="K1208"/>
      <c r="L1208"/>
      <c r="M1208"/>
      <c r="N1208"/>
      <c r="O1208"/>
      <c r="P1208"/>
      <c r="Q1208"/>
      <c r="R1208" s="54"/>
      <c r="T1208" s="93">
        <f t="shared" si="63"/>
        <v>0</v>
      </c>
      <c r="U1208" s="96">
        <f t="shared" si="62"/>
        <v>-3</v>
      </c>
      <c r="V1208" s="92" t="str">
        <f t="shared" si="61"/>
        <v/>
      </c>
      <c r="W1208" s="96" t="str">
        <f t="shared" si="64"/>
        <v/>
      </c>
      <c r="X1208" s="93"/>
      <c r="Z1208" s="5"/>
      <c r="AA1208"/>
      <c r="AB1208" s="375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/>
      <c r="C1209"/>
      <c r="D1209"/>
      <c r="E1209"/>
      <c r="F1209"/>
      <c r="G1209"/>
      <c r="H1209"/>
      <c r="I1209"/>
      <c r="J1209"/>
      <c r="K1209"/>
      <c r="L1209"/>
      <c r="M1209"/>
      <c r="N1209"/>
      <c r="O1209"/>
      <c r="P1209"/>
      <c r="Q1209"/>
      <c r="R1209" s="54"/>
      <c r="T1209" s="93">
        <f t="shared" si="63"/>
        <v>0</v>
      </c>
      <c r="U1209" s="96">
        <f t="shared" si="62"/>
        <v>-3</v>
      </c>
      <c r="V1209" s="92" t="str">
        <f t="shared" si="61"/>
        <v/>
      </c>
      <c r="W1209" s="96" t="str">
        <f t="shared" si="64"/>
        <v/>
      </c>
      <c r="X1209" s="93"/>
      <c r="Z1209" s="5"/>
      <c r="AA1209"/>
      <c r="AB1209" s="375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/>
      <c r="C1210"/>
      <c r="D1210"/>
      <c r="E1210"/>
      <c r="F1210"/>
      <c r="G1210"/>
      <c r="H1210"/>
      <c r="I1210"/>
      <c r="J1210"/>
      <c r="K1210"/>
      <c r="L1210"/>
      <c r="M1210"/>
      <c r="N1210"/>
      <c r="O1210"/>
      <c r="P1210"/>
      <c r="Q1210"/>
      <c r="R1210" s="54"/>
      <c r="T1210" s="93">
        <f t="shared" si="63"/>
        <v>0</v>
      </c>
      <c r="U1210" s="96">
        <f t="shared" si="62"/>
        <v>-3</v>
      </c>
      <c r="V1210" s="92" t="str">
        <f t="shared" si="61"/>
        <v/>
      </c>
      <c r="W1210" s="96" t="str">
        <f t="shared" si="64"/>
        <v/>
      </c>
      <c r="X1210" s="93"/>
      <c r="Z1210" s="5"/>
      <c r="AA1210"/>
      <c r="AB1210" s="375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/>
      <c r="C1211"/>
      <c r="D1211"/>
      <c r="E1211"/>
      <c r="F1211"/>
      <c r="G1211"/>
      <c r="H1211"/>
      <c r="I1211"/>
      <c r="J1211"/>
      <c r="K1211"/>
      <c r="L1211"/>
      <c r="M1211"/>
      <c r="N1211"/>
      <c r="O1211"/>
      <c r="P1211"/>
      <c r="Q1211"/>
      <c r="R1211" s="54"/>
      <c r="T1211" s="93">
        <f t="shared" si="63"/>
        <v>0</v>
      </c>
      <c r="U1211" s="96">
        <f t="shared" si="62"/>
        <v>-3</v>
      </c>
      <c r="V1211" s="92" t="str">
        <f t="shared" si="61"/>
        <v/>
      </c>
      <c r="W1211" s="96" t="str">
        <f t="shared" si="64"/>
        <v/>
      </c>
      <c r="X1211" s="93"/>
      <c r="Z1211" s="5"/>
      <c r="AA1211"/>
      <c r="AB1211" s="375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/>
      <c r="C1212"/>
      <c r="D1212"/>
      <c r="E1212"/>
      <c r="F1212"/>
      <c r="G1212"/>
      <c r="H1212"/>
      <c r="I1212"/>
      <c r="J1212"/>
      <c r="K1212"/>
      <c r="L1212"/>
      <c r="M1212"/>
      <c r="N1212"/>
      <c r="O1212"/>
      <c r="P1212"/>
      <c r="Q1212"/>
      <c r="R1212" s="54"/>
      <c r="T1212" s="93">
        <f t="shared" si="63"/>
        <v>0</v>
      </c>
      <c r="U1212" s="96">
        <f t="shared" si="62"/>
        <v>-3</v>
      </c>
      <c r="V1212" s="92" t="str">
        <f t="shared" si="61"/>
        <v/>
      </c>
      <c r="W1212" s="96" t="str">
        <f t="shared" si="64"/>
        <v/>
      </c>
      <c r="X1212" s="93"/>
      <c r="Z1212" s="5"/>
      <c r="AA1212"/>
      <c r="AB1212" s="375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/>
      <c r="C1213"/>
      <c r="D1213"/>
      <c r="E1213"/>
      <c r="F1213"/>
      <c r="G1213"/>
      <c r="H1213"/>
      <c r="I1213"/>
      <c r="J1213"/>
      <c r="K1213"/>
      <c r="L1213"/>
      <c r="M1213"/>
      <c r="N1213"/>
      <c r="O1213"/>
      <c r="P1213"/>
      <c r="Q1213"/>
      <c r="R1213" s="54"/>
      <c r="T1213" s="93">
        <f t="shared" si="63"/>
        <v>0</v>
      </c>
      <c r="U1213" s="96">
        <f t="shared" si="62"/>
        <v>-3</v>
      </c>
      <c r="V1213" s="92" t="str">
        <f t="shared" si="61"/>
        <v/>
      </c>
      <c r="W1213" s="96" t="str">
        <f t="shared" si="64"/>
        <v/>
      </c>
      <c r="X1213" s="93"/>
      <c r="Z1213" s="5"/>
      <c r="AA1213"/>
      <c r="AB1213" s="375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/>
      <c r="C1214"/>
      <c r="D1214"/>
      <c r="E1214"/>
      <c r="F1214"/>
      <c r="G1214"/>
      <c r="H1214"/>
      <c r="I1214"/>
      <c r="J1214"/>
      <c r="K1214"/>
      <c r="L1214"/>
      <c r="M1214"/>
      <c r="N1214"/>
      <c r="O1214"/>
      <c r="P1214"/>
      <c r="Q1214"/>
      <c r="R1214" s="54"/>
      <c r="T1214" s="93">
        <f t="shared" si="63"/>
        <v>0</v>
      </c>
      <c r="U1214" s="96">
        <f t="shared" si="62"/>
        <v>-3</v>
      </c>
      <c r="V1214" s="92" t="str">
        <f t="shared" si="61"/>
        <v/>
      </c>
      <c r="W1214" s="96" t="str">
        <f t="shared" si="64"/>
        <v/>
      </c>
      <c r="X1214" s="93"/>
      <c r="Z1214" s="5"/>
      <c r="AA1214"/>
      <c r="AB1214" s="375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/>
      <c r="C1215"/>
      <c r="D1215"/>
      <c r="E1215"/>
      <c r="F1215"/>
      <c r="G1215"/>
      <c r="H1215"/>
      <c r="I1215"/>
      <c r="J1215"/>
      <c r="K1215"/>
      <c r="L1215"/>
      <c r="M1215"/>
      <c r="N1215"/>
      <c r="O1215"/>
      <c r="P1215"/>
      <c r="Q1215"/>
      <c r="R1215" s="54"/>
      <c r="T1215" s="93">
        <f t="shared" si="63"/>
        <v>0</v>
      </c>
      <c r="U1215" s="96">
        <f t="shared" si="62"/>
        <v>-3</v>
      </c>
      <c r="V1215" s="92" t="str">
        <f t="shared" si="61"/>
        <v/>
      </c>
      <c r="W1215" s="96" t="str">
        <f t="shared" si="64"/>
        <v/>
      </c>
      <c r="X1215" s="93"/>
      <c r="Z1215" s="5"/>
      <c r="AA1215"/>
      <c r="AB1215" s="375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/>
      <c r="C1216"/>
      <c r="D1216"/>
      <c r="E1216"/>
      <c r="F1216"/>
      <c r="G1216"/>
      <c r="H1216"/>
      <c r="I1216"/>
      <c r="J1216"/>
      <c r="K1216"/>
      <c r="L1216"/>
      <c r="M1216"/>
      <c r="N1216"/>
      <c r="O1216"/>
      <c r="P1216"/>
      <c r="Q1216"/>
      <c r="R1216" s="54"/>
      <c r="T1216" s="93">
        <f t="shared" si="63"/>
        <v>0</v>
      </c>
      <c r="U1216" s="96">
        <f t="shared" si="62"/>
        <v>-3</v>
      </c>
      <c r="V1216" s="92" t="str">
        <f t="shared" si="61"/>
        <v/>
      </c>
      <c r="W1216" s="96" t="str">
        <f t="shared" si="64"/>
        <v/>
      </c>
      <c r="X1216" s="93"/>
      <c r="Z1216" s="5"/>
      <c r="AA1216"/>
      <c r="AB1216" s="375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/>
      <c r="C1217"/>
      <c r="D1217"/>
      <c r="E1217"/>
      <c r="F1217"/>
      <c r="G1217"/>
      <c r="H1217"/>
      <c r="I1217"/>
      <c r="J1217"/>
      <c r="K1217"/>
      <c r="L1217"/>
      <c r="M1217"/>
      <c r="N1217"/>
      <c r="O1217"/>
      <c r="P1217"/>
      <c r="Q1217"/>
      <c r="R1217" s="54"/>
      <c r="T1217" s="93">
        <f t="shared" si="63"/>
        <v>0</v>
      </c>
      <c r="U1217" s="96">
        <f t="shared" si="62"/>
        <v>-3</v>
      </c>
      <c r="V1217" s="92" t="str">
        <f t="shared" si="61"/>
        <v/>
      </c>
      <c r="W1217" s="96" t="str">
        <f t="shared" si="64"/>
        <v/>
      </c>
      <c r="X1217" s="93"/>
      <c r="Z1217" s="5"/>
      <c r="AA1217"/>
      <c r="AB1217" s="375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/>
      <c r="C1218"/>
      <c r="D1218"/>
      <c r="E1218"/>
      <c r="F1218"/>
      <c r="G1218"/>
      <c r="H1218"/>
      <c r="I1218"/>
      <c r="J1218"/>
      <c r="K1218"/>
      <c r="L1218"/>
      <c r="M1218"/>
      <c r="N1218"/>
      <c r="O1218"/>
      <c r="P1218"/>
      <c r="Q1218"/>
      <c r="R1218" s="54"/>
      <c r="T1218" s="93">
        <f t="shared" si="63"/>
        <v>0</v>
      </c>
      <c r="U1218" s="96">
        <f t="shared" si="62"/>
        <v>-3</v>
      </c>
      <c r="V1218" s="92" t="str">
        <f t="shared" si="61"/>
        <v/>
      </c>
      <c r="W1218" s="96" t="str">
        <f t="shared" si="64"/>
        <v/>
      </c>
      <c r="X1218" s="93"/>
      <c r="Z1218" s="5"/>
      <c r="AA1218"/>
      <c r="AB1218" s="375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/>
      <c r="C1219"/>
      <c r="D1219"/>
      <c r="E1219"/>
      <c r="F1219"/>
      <c r="G1219"/>
      <c r="H1219"/>
      <c r="I1219"/>
      <c r="J1219"/>
      <c r="K1219"/>
      <c r="L1219"/>
      <c r="M1219"/>
      <c r="N1219"/>
      <c r="O1219"/>
      <c r="P1219"/>
      <c r="Q1219"/>
      <c r="R1219" s="54"/>
      <c r="T1219" s="93">
        <f t="shared" si="63"/>
        <v>0</v>
      </c>
      <c r="U1219" s="96">
        <f t="shared" si="62"/>
        <v>-3</v>
      </c>
      <c r="V1219" s="92" t="str">
        <f t="shared" si="61"/>
        <v/>
      </c>
      <c r="W1219" s="96" t="str">
        <f t="shared" si="64"/>
        <v/>
      </c>
      <c r="X1219" s="93"/>
      <c r="Z1219" s="5"/>
      <c r="AA1219"/>
      <c r="AB1219" s="375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/>
      <c r="C1220"/>
      <c r="D1220"/>
      <c r="E1220"/>
      <c r="F1220"/>
      <c r="G1220"/>
      <c r="H1220"/>
      <c r="I1220"/>
      <c r="J1220"/>
      <c r="K1220"/>
      <c r="L1220"/>
      <c r="M1220"/>
      <c r="N1220"/>
      <c r="O1220"/>
      <c r="P1220"/>
      <c r="Q1220"/>
      <c r="R1220" s="54"/>
      <c r="T1220" s="93">
        <f t="shared" si="63"/>
        <v>0</v>
      </c>
      <c r="U1220" s="96">
        <f t="shared" si="62"/>
        <v>-3</v>
      </c>
      <c r="V1220" s="92" t="str">
        <f t="shared" si="61"/>
        <v/>
      </c>
      <c r="W1220" s="96" t="str">
        <f t="shared" si="64"/>
        <v/>
      </c>
      <c r="X1220" s="93"/>
      <c r="Z1220" s="5"/>
      <c r="AA1220"/>
      <c r="AB1220" s="375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/>
      <c r="C1221"/>
      <c r="D1221"/>
      <c r="E1221"/>
      <c r="F1221"/>
      <c r="G1221"/>
      <c r="H1221"/>
      <c r="I1221"/>
      <c r="J1221"/>
      <c r="K1221"/>
      <c r="L1221"/>
      <c r="M1221"/>
      <c r="N1221"/>
      <c r="O1221"/>
      <c r="P1221"/>
      <c r="Q1221"/>
      <c r="R1221" s="54"/>
      <c r="T1221" s="93">
        <f t="shared" si="63"/>
        <v>0</v>
      </c>
      <c r="U1221" s="96">
        <f t="shared" si="62"/>
        <v>-3</v>
      </c>
      <c r="V1221" s="92" t="str">
        <f t="shared" si="61"/>
        <v/>
      </c>
      <c r="W1221" s="96" t="str">
        <f t="shared" si="64"/>
        <v/>
      </c>
      <c r="X1221" s="93"/>
      <c r="Z1221" s="5"/>
      <c r="AA1221"/>
      <c r="AB1221" s="375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/>
      <c r="C1222"/>
      <c r="D1222"/>
      <c r="E1222"/>
      <c r="F1222"/>
      <c r="G1222"/>
      <c r="H1222"/>
      <c r="I1222"/>
      <c r="J1222"/>
      <c r="K1222"/>
      <c r="L1222"/>
      <c r="M1222"/>
      <c r="N1222"/>
      <c r="O1222"/>
      <c r="P1222"/>
      <c r="Q1222"/>
      <c r="R1222" s="54"/>
      <c r="T1222" s="93">
        <f t="shared" si="63"/>
        <v>0</v>
      </c>
      <c r="U1222" s="96">
        <f t="shared" si="62"/>
        <v>-3</v>
      </c>
      <c r="V1222" s="92" t="str">
        <f t="shared" si="61"/>
        <v/>
      </c>
      <c r="W1222" s="96" t="str">
        <f t="shared" si="64"/>
        <v/>
      </c>
      <c r="X1222" s="93"/>
      <c r="Z1222" s="5"/>
      <c r="AA1222"/>
      <c r="AB1222" s="375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/>
      <c r="C1223"/>
      <c r="D1223"/>
      <c r="E1223"/>
      <c r="F1223"/>
      <c r="G1223"/>
      <c r="H1223"/>
      <c r="I1223"/>
      <c r="J1223"/>
      <c r="K1223"/>
      <c r="L1223"/>
      <c r="M1223"/>
      <c r="N1223"/>
      <c r="O1223"/>
      <c r="P1223"/>
      <c r="Q1223"/>
      <c r="R1223" s="54"/>
      <c r="T1223" s="93">
        <f t="shared" si="63"/>
        <v>0</v>
      </c>
      <c r="U1223" s="96">
        <f t="shared" si="62"/>
        <v>-3</v>
      </c>
      <c r="V1223" s="92" t="str">
        <f t="shared" si="61"/>
        <v/>
      </c>
      <c r="W1223" s="96" t="str">
        <f t="shared" si="64"/>
        <v/>
      </c>
      <c r="X1223" s="93"/>
      <c r="Z1223" s="5"/>
      <c r="AA1223"/>
      <c r="AB1223" s="375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/>
      <c r="C1224"/>
      <c r="D1224"/>
      <c r="E1224"/>
      <c r="F1224"/>
      <c r="G1224"/>
      <c r="H1224"/>
      <c r="I1224"/>
      <c r="J1224"/>
      <c r="K1224"/>
      <c r="L1224"/>
      <c r="M1224"/>
      <c r="N1224"/>
      <c r="O1224"/>
      <c r="P1224"/>
      <c r="Q1224"/>
      <c r="R1224" s="54"/>
      <c r="T1224" s="93">
        <f t="shared" si="63"/>
        <v>0</v>
      </c>
      <c r="U1224" s="96">
        <f t="shared" si="62"/>
        <v>-3</v>
      </c>
      <c r="V1224" s="92" t="str">
        <f t="shared" si="61"/>
        <v/>
      </c>
      <c r="W1224" s="96" t="str">
        <f t="shared" si="64"/>
        <v/>
      </c>
      <c r="X1224" s="93"/>
      <c r="Z1224" s="5"/>
      <c r="AA1224"/>
      <c r="AB1224" s="375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/>
      <c r="C1225"/>
      <c r="D1225"/>
      <c r="E1225"/>
      <c r="F1225"/>
      <c r="G1225"/>
      <c r="H1225"/>
      <c r="I1225"/>
      <c r="J1225"/>
      <c r="K1225"/>
      <c r="L1225"/>
      <c r="M1225"/>
      <c r="N1225"/>
      <c r="O1225"/>
      <c r="P1225"/>
      <c r="Q1225"/>
      <c r="R1225" s="54"/>
      <c r="T1225" s="93">
        <f t="shared" si="63"/>
        <v>0</v>
      </c>
      <c r="U1225" s="96">
        <f t="shared" si="62"/>
        <v>-3</v>
      </c>
      <c r="V1225" s="92" t="str">
        <f t="shared" si="61"/>
        <v/>
      </c>
      <c r="W1225" s="96" t="str">
        <f t="shared" si="64"/>
        <v/>
      </c>
      <c r="X1225" s="93"/>
      <c r="Z1225" s="5"/>
      <c r="AA1225"/>
      <c r="AB1225" s="375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/>
      <c r="C1226"/>
      <c r="D1226"/>
      <c r="E1226"/>
      <c r="F1226"/>
      <c r="G1226"/>
      <c r="H1226"/>
      <c r="I1226"/>
      <c r="J1226"/>
      <c r="K1226"/>
      <c r="L1226"/>
      <c r="M1226"/>
      <c r="N1226"/>
      <c r="O1226"/>
      <c r="P1226"/>
      <c r="Q1226"/>
      <c r="R1226" s="54"/>
      <c r="T1226" s="93">
        <f t="shared" si="63"/>
        <v>0</v>
      </c>
      <c r="U1226" s="96">
        <f t="shared" si="62"/>
        <v>-3</v>
      </c>
      <c r="V1226" s="92" t="str">
        <f t="shared" si="61"/>
        <v/>
      </c>
      <c r="W1226" s="96" t="str">
        <f t="shared" si="64"/>
        <v/>
      </c>
      <c r="X1226" s="93"/>
      <c r="Z1226" s="5"/>
      <c r="AA1226"/>
      <c r="AB1226" s="375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/>
      <c r="C1227"/>
      <c r="D1227"/>
      <c r="E1227"/>
      <c r="F1227"/>
      <c r="G1227"/>
      <c r="H1227"/>
      <c r="I1227"/>
      <c r="J1227"/>
      <c r="K1227"/>
      <c r="L1227"/>
      <c r="M1227"/>
      <c r="N1227"/>
      <c r="O1227"/>
      <c r="P1227"/>
      <c r="Q1227"/>
      <c r="R1227" s="54"/>
      <c r="T1227" s="93">
        <f t="shared" si="63"/>
        <v>0</v>
      </c>
      <c r="U1227" s="96">
        <f t="shared" si="62"/>
        <v>-3</v>
      </c>
      <c r="V1227" s="92" t="str">
        <f t="shared" ref="V1227:V1290" si="65">IF($K1227&gt;0,1,"")</f>
        <v/>
      </c>
      <c r="W1227" s="96" t="str">
        <f t="shared" si="64"/>
        <v/>
      </c>
      <c r="X1227" s="93"/>
      <c r="Z1227" s="5"/>
      <c r="AA1227"/>
      <c r="AB1227" s="375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/>
      <c r="C1228"/>
      <c r="D1228"/>
      <c r="E1228"/>
      <c r="F1228"/>
      <c r="G1228"/>
      <c r="H1228"/>
      <c r="I1228"/>
      <c r="J1228"/>
      <c r="K1228"/>
      <c r="L1228"/>
      <c r="M1228"/>
      <c r="N1228"/>
      <c r="O1228"/>
      <c r="P1228"/>
      <c r="Q1228"/>
      <c r="R1228" s="54"/>
      <c r="T1228" s="93">
        <f t="shared" si="63"/>
        <v>0</v>
      </c>
      <c r="U1228" s="96">
        <f t="shared" si="62"/>
        <v>-3</v>
      </c>
      <c r="V1228" s="92" t="str">
        <f t="shared" si="65"/>
        <v/>
      </c>
      <c r="W1228" s="96" t="str">
        <f t="shared" si="64"/>
        <v/>
      </c>
      <c r="X1228" s="93"/>
      <c r="Z1228" s="5"/>
      <c r="AA1228"/>
      <c r="AB1228" s="375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/>
      <c r="C1229"/>
      <c r="D1229"/>
      <c r="E1229"/>
      <c r="F1229"/>
      <c r="G1229"/>
      <c r="H1229"/>
      <c r="I1229"/>
      <c r="J1229"/>
      <c r="K1229"/>
      <c r="L1229"/>
      <c r="M1229"/>
      <c r="N1229"/>
      <c r="O1229"/>
      <c r="P1229"/>
      <c r="Q1229"/>
      <c r="R1229" s="54"/>
      <c r="T1229" s="93">
        <f t="shared" si="63"/>
        <v>0</v>
      </c>
      <c r="U1229" s="96">
        <f t="shared" si="62"/>
        <v>-3</v>
      </c>
      <c r="V1229" s="92" t="str">
        <f t="shared" si="65"/>
        <v/>
      </c>
      <c r="W1229" s="96" t="str">
        <f t="shared" si="64"/>
        <v/>
      </c>
      <c r="X1229" s="93"/>
      <c r="Z1229" s="5"/>
      <c r="AA1229"/>
      <c r="AB1229" s="375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/>
      <c r="C1230"/>
      <c r="D1230"/>
      <c r="E1230"/>
      <c r="F1230"/>
      <c r="G1230"/>
      <c r="H1230"/>
      <c r="I1230"/>
      <c r="J1230"/>
      <c r="K1230"/>
      <c r="L1230"/>
      <c r="M1230"/>
      <c r="N1230"/>
      <c r="O1230"/>
      <c r="P1230"/>
      <c r="Q1230"/>
      <c r="R1230" s="54"/>
      <c r="T1230" s="93">
        <f t="shared" si="63"/>
        <v>0</v>
      </c>
      <c r="U1230" s="96">
        <f t="shared" si="62"/>
        <v>-3</v>
      </c>
      <c r="V1230" s="92" t="str">
        <f t="shared" si="65"/>
        <v/>
      </c>
      <c r="W1230" s="96" t="str">
        <f t="shared" si="64"/>
        <v/>
      </c>
      <c r="X1230" s="93"/>
      <c r="Z1230" s="5"/>
      <c r="AA1230"/>
      <c r="AB1230" s="375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/>
      <c r="C1231"/>
      <c r="D1231"/>
      <c r="E1231"/>
      <c r="F1231"/>
      <c r="G1231"/>
      <c r="H1231"/>
      <c r="I1231"/>
      <c r="J1231"/>
      <c r="K1231"/>
      <c r="L1231"/>
      <c r="M1231"/>
      <c r="N1231"/>
      <c r="O1231"/>
      <c r="P1231"/>
      <c r="Q1231"/>
      <c r="R1231" s="54"/>
      <c r="T1231" s="93">
        <f t="shared" si="63"/>
        <v>0</v>
      </c>
      <c r="U1231" s="96">
        <f t="shared" si="62"/>
        <v>-3</v>
      </c>
      <c r="V1231" s="92" t="str">
        <f t="shared" si="65"/>
        <v/>
      </c>
      <c r="W1231" s="96" t="str">
        <f t="shared" si="64"/>
        <v/>
      </c>
      <c r="X1231" s="93"/>
      <c r="Z1231" s="5"/>
      <c r="AA1231"/>
      <c r="AB1231" s="375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/>
      <c r="C1232"/>
      <c r="D1232"/>
      <c r="E1232"/>
      <c r="F1232"/>
      <c r="G1232"/>
      <c r="H1232"/>
      <c r="I1232"/>
      <c r="J1232"/>
      <c r="K1232"/>
      <c r="L1232"/>
      <c r="M1232"/>
      <c r="N1232"/>
      <c r="O1232"/>
      <c r="P1232"/>
      <c r="Q1232"/>
      <c r="R1232" s="54"/>
      <c r="T1232" s="93">
        <f t="shared" si="63"/>
        <v>0</v>
      </c>
      <c r="U1232" s="96">
        <f t="shared" ref="U1232:U1295" si="66">(T1232-B1232)-3</f>
        <v>-3</v>
      </c>
      <c r="V1232" s="92" t="str">
        <f t="shared" si="65"/>
        <v/>
      </c>
      <c r="W1232" s="96" t="str">
        <f t="shared" si="64"/>
        <v/>
      </c>
      <c r="X1232" s="93"/>
      <c r="Z1232" s="5"/>
      <c r="AA1232"/>
      <c r="AB1232" s="375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/>
      <c r="C1233"/>
      <c r="D1233"/>
      <c r="E1233"/>
      <c r="F1233"/>
      <c r="G1233"/>
      <c r="H1233"/>
      <c r="I1233"/>
      <c r="J1233"/>
      <c r="K1233"/>
      <c r="L1233"/>
      <c r="M1233"/>
      <c r="N1233"/>
      <c r="O1233"/>
      <c r="P1233"/>
      <c r="Q1233"/>
      <c r="R1233" s="54"/>
      <c r="T1233" s="93">
        <f t="shared" si="63"/>
        <v>0</v>
      </c>
      <c r="U1233" s="96">
        <f t="shared" si="66"/>
        <v>-3</v>
      </c>
      <c r="V1233" s="92" t="str">
        <f t="shared" si="65"/>
        <v/>
      </c>
      <c r="W1233" s="96" t="str">
        <f t="shared" si="64"/>
        <v/>
      </c>
      <c r="X1233" s="93"/>
      <c r="Z1233" s="5"/>
      <c r="AA1233"/>
      <c r="AB1233" s="375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/>
      <c r="C1234"/>
      <c r="D1234"/>
      <c r="E1234"/>
      <c r="F1234"/>
      <c r="G1234"/>
      <c r="H1234"/>
      <c r="I1234"/>
      <c r="J1234"/>
      <c r="K1234"/>
      <c r="L1234"/>
      <c r="M1234"/>
      <c r="N1234"/>
      <c r="O1234"/>
      <c r="P1234"/>
      <c r="Q1234"/>
      <c r="R1234" s="54"/>
      <c r="T1234" s="93">
        <f t="shared" si="63"/>
        <v>0</v>
      </c>
      <c r="U1234" s="96">
        <f t="shared" si="66"/>
        <v>-3</v>
      </c>
      <c r="V1234" s="92" t="str">
        <f t="shared" si="65"/>
        <v/>
      </c>
      <c r="W1234" s="96" t="str">
        <f t="shared" si="64"/>
        <v/>
      </c>
      <c r="X1234" s="93"/>
      <c r="Z1234" s="5"/>
      <c r="AA1234"/>
      <c r="AB1234" s="375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/>
      <c r="C1235"/>
      <c r="D1235"/>
      <c r="E1235"/>
      <c r="F1235"/>
      <c r="G1235"/>
      <c r="H1235"/>
      <c r="I1235"/>
      <c r="J1235"/>
      <c r="K1235"/>
      <c r="L1235"/>
      <c r="M1235"/>
      <c r="N1235"/>
      <c r="O1235"/>
      <c r="P1235"/>
      <c r="Q1235"/>
      <c r="R1235" s="54"/>
      <c r="T1235" s="93">
        <f t="shared" si="63"/>
        <v>0</v>
      </c>
      <c r="U1235" s="96">
        <f t="shared" si="66"/>
        <v>-3</v>
      </c>
      <c r="V1235" s="92" t="str">
        <f t="shared" si="65"/>
        <v/>
      </c>
      <c r="W1235" s="96" t="str">
        <f t="shared" si="64"/>
        <v/>
      </c>
      <c r="X1235" s="93"/>
      <c r="Z1235" s="5"/>
      <c r="AA1235"/>
      <c r="AB1235" s="375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/>
      <c r="C1236"/>
      <c r="D1236"/>
      <c r="E1236"/>
      <c r="F1236"/>
      <c r="G1236"/>
      <c r="H1236"/>
      <c r="I1236"/>
      <c r="J1236"/>
      <c r="K1236"/>
      <c r="L1236"/>
      <c r="M1236"/>
      <c r="N1236"/>
      <c r="O1236"/>
      <c r="P1236"/>
      <c r="Q1236"/>
      <c r="R1236" s="54"/>
      <c r="T1236" s="93">
        <f t="shared" si="63"/>
        <v>0</v>
      </c>
      <c r="U1236" s="96">
        <f t="shared" si="66"/>
        <v>-3</v>
      </c>
      <c r="V1236" s="92" t="str">
        <f t="shared" si="65"/>
        <v/>
      </c>
      <c r="W1236" s="96" t="str">
        <f t="shared" si="64"/>
        <v/>
      </c>
      <c r="X1236" s="93"/>
      <c r="Z1236" s="5"/>
      <c r="AA1236"/>
      <c r="AB1236" s="375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/>
      <c r="C1237"/>
      <c r="D1237"/>
      <c r="E1237"/>
      <c r="F1237"/>
      <c r="G1237"/>
      <c r="H1237"/>
      <c r="I1237"/>
      <c r="J1237"/>
      <c r="K1237"/>
      <c r="L1237"/>
      <c r="M1237"/>
      <c r="N1237"/>
      <c r="O1237"/>
      <c r="P1237"/>
      <c r="Q1237"/>
      <c r="R1237" s="54"/>
      <c r="T1237" s="93">
        <f t="shared" si="63"/>
        <v>0</v>
      </c>
      <c r="U1237" s="96">
        <f t="shared" si="66"/>
        <v>-3</v>
      </c>
      <c r="V1237" s="92" t="str">
        <f t="shared" si="65"/>
        <v/>
      </c>
      <c r="W1237" s="96" t="str">
        <f t="shared" si="64"/>
        <v/>
      </c>
      <c r="X1237" s="93"/>
      <c r="Z1237" s="5"/>
      <c r="AA1237"/>
      <c r="AB1237" s="375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/>
      <c r="C1238"/>
      <c r="D1238"/>
      <c r="E1238"/>
      <c r="F1238"/>
      <c r="G1238"/>
      <c r="H1238"/>
      <c r="I1238"/>
      <c r="J1238"/>
      <c r="K1238"/>
      <c r="L1238"/>
      <c r="M1238"/>
      <c r="N1238"/>
      <c r="O1238"/>
      <c r="P1238"/>
      <c r="Q1238"/>
      <c r="R1238" s="54"/>
      <c r="T1238" s="93">
        <f t="shared" si="63"/>
        <v>0</v>
      </c>
      <c r="U1238" s="96">
        <f t="shared" si="66"/>
        <v>-3</v>
      </c>
      <c r="V1238" s="92" t="str">
        <f t="shared" si="65"/>
        <v/>
      </c>
      <c r="W1238" s="96" t="str">
        <f t="shared" si="64"/>
        <v/>
      </c>
      <c r="X1238" s="93"/>
      <c r="Z1238" s="5"/>
      <c r="AA1238"/>
      <c r="AB1238" s="375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/>
      <c r="C1239"/>
      <c r="D1239"/>
      <c r="E1239"/>
      <c r="F1239"/>
      <c r="G1239"/>
      <c r="H1239"/>
      <c r="I1239"/>
      <c r="J1239"/>
      <c r="K1239"/>
      <c r="L1239"/>
      <c r="M1239"/>
      <c r="N1239"/>
      <c r="O1239"/>
      <c r="P1239"/>
      <c r="Q1239"/>
      <c r="R1239" s="54"/>
      <c r="T1239" s="93">
        <f t="shared" si="63"/>
        <v>0</v>
      </c>
      <c r="U1239" s="96">
        <f t="shared" si="66"/>
        <v>-3</v>
      </c>
      <c r="V1239" s="92" t="str">
        <f t="shared" si="65"/>
        <v/>
      </c>
      <c r="W1239" s="96" t="str">
        <f t="shared" si="64"/>
        <v/>
      </c>
      <c r="X1239" s="93"/>
      <c r="Z1239" s="5"/>
      <c r="AA1239"/>
      <c r="AB1239" s="375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/>
      <c r="C1240"/>
      <c r="D1240"/>
      <c r="E1240"/>
      <c r="F1240"/>
      <c r="G1240"/>
      <c r="H1240"/>
      <c r="I1240"/>
      <c r="J1240"/>
      <c r="K1240"/>
      <c r="L1240"/>
      <c r="M1240"/>
      <c r="N1240"/>
      <c r="O1240"/>
      <c r="P1240"/>
      <c r="Q1240"/>
      <c r="R1240" s="54"/>
      <c r="T1240" s="93">
        <f t="shared" si="63"/>
        <v>0</v>
      </c>
      <c r="U1240" s="96">
        <f t="shared" si="66"/>
        <v>-3</v>
      </c>
      <c r="V1240" s="92" t="str">
        <f t="shared" si="65"/>
        <v/>
      </c>
      <c r="W1240" s="96" t="str">
        <f t="shared" si="64"/>
        <v/>
      </c>
      <c r="X1240" s="93"/>
      <c r="Z1240" s="5"/>
      <c r="AA1240"/>
      <c r="AB1240" s="375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/>
      <c r="C1241"/>
      <c r="D1241"/>
      <c r="E1241"/>
      <c r="F1241"/>
      <c r="G1241"/>
      <c r="H1241"/>
      <c r="I1241"/>
      <c r="J1241"/>
      <c r="K1241"/>
      <c r="L1241"/>
      <c r="M1241"/>
      <c r="N1241"/>
      <c r="O1241"/>
      <c r="P1241"/>
      <c r="Q1241"/>
      <c r="R1241" s="54"/>
      <c r="T1241" s="93">
        <f t="shared" si="63"/>
        <v>0</v>
      </c>
      <c r="U1241" s="96">
        <f t="shared" si="66"/>
        <v>-3</v>
      </c>
      <c r="V1241" s="92" t="str">
        <f t="shared" si="65"/>
        <v/>
      </c>
      <c r="W1241" s="96" t="str">
        <f t="shared" si="64"/>
        <v/>
      </c>
      <c r="X1241" s="93"/>
      <c r="Z1241" s="5"/>
      <c r="AA1241"/>
      <c r="AB1241" s="375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/>
      <c r="C1242"/>
      <c r="D1242"/>
      <c r="E1242"/>
      <c r="F1242"/>
      <c r="G1242"/>
      <c r="H1242"/>
      <c r="I1242"/>
      <c r="J1242"/>
      <c r="K1242"/>
      <c r="L1242"/>
      <c r="M1242"/>
      <c r="N1242"/>
      <c r="O1242"/>
      <c r="P1242"/>
      <c r="Q1242"/>
      <c r="R1242" s="54"/>
      <c r="T1242" s="93">
        <f t="shared" si="63"/>
        <v>0</v>
      </c>
      <c r="U1242" s="96">
        <f t="shared" si="66"/>
        <v>-3</v>
      </c>
      <c r="V1242" s="92" t="str">
        <f t="shared" si="65"/>
        <v/>
      </c>
      <c r="W1242" s="96" t="str">
        <f t="shared" si="64"/>
        <v/>
      </c>
      <c r="X1242" s="93"/>
      <c r="Z1242" s="5"/>
      <c r="AA1242"/>
      <c r="AB1242" s="375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/>
      <c r="C1243"/>
      <c r="D1243"/>
      <c r="E1243"/>
      <c r="F1243"/>
      <c r="G1243"/>
      <c r="H1243"/>
      <c r="I1243"/>
      <c r="J1243"/>
      <c r="K1243"/>
      <c r="L1243"/>
      <c r="M1243"/>
      <c r="N1243"/>
      <c r="O1243"/>
      <c r="P1243"/>
      <c r="Q1243"/>
      <c r="R1243" s="54"/>
      <c r="T1243" s="93">
        <f t="shared" si="63"/>
        <v>0</v>
      </c>
      <c r="U1243" s="96">
        <f t="shared" si="66"/>
        <v>-3</v>
      </c>
      <c r="V1243" s="92" t="str">
        <f t="shared" si="65"/>
        <v/>
      </c>
      <c r="W1243" s="96" t="str">
        <f t="shared" si="64"/>
        <v/>
      </c>
      <c r="X1243" s="93"/>
      <c r="Z1243" s="5"/>
      <c r="AA1243"/>
      <c r="AB1243" s="375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/>
      <c r="C1244"/>
      <c r="D1244"/>
      <c r="E1244"/>
      <c r="F1244"/>
      <c r="G1244"/>
      <c r="H1244"/>
      <c r="I1244"/>
      <c r="J1244"/>
      <c r="K1244"/>
      <c r="L1244"/>
      <c r="M1244"/>
      <c r="N1244"/>
      <c r="O1244"/>
      <c r="P1244"/>
      <c r="Q1244"/>
      <c r="R1244" s="54"/>
      <c r="T1244" s="93">
        <f t="shared" si="63"/>
        <v>0</v>
      </c>
      <c r="U1244" s="96">
        <f t="shared" si="66"/>
        <v>-3</v>
      </c>
      <c r="V1244" s="92" t="str">
        <f t="shared" si="65"/>
        <v/>
      </c>
      <c r="W1244" s="96" t="str">
        <f t="shared" si="64"/>
        <v/>
      </c>
      <c r="X1244" s="93"/>
      <c r="Z1244" s="5"/>
      <c r="AA1244"/>
      <c r="AB1244" s="375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/>
      <c r="C1245"/>
      <c r="D1245"/>
      <c r="E1245"/>
      <c r="F1245"/>
      <c r="G1245"/>
      <c r="H1245"/>
      <c r="I1245"/>
      <c r="J1245"/>
      <c r="K1245"/>
      <c r="L1245"/>
      <c r="M1245"/>
      <c r="N1245"/>
      <c r="O1245"/>
      <c r="P1245"/>
      <c r="Q1245"/>
      <c r="R1245" s="54"/>
      <c r="T1245" s="93">
        <f t="shared" si="63"/>
        <v>0</v>
      </c>
      <c r="U1245" s="96">
        <f t="shared" si="66"/>
        <v>-3</v>
      </c>
      <c r="V1245" s="92" t="str">
        <f t="shared" si="65"/>
        <v/>
      </c>
      <c r="W1245" s="96" t="str">
        <f t="shared" si="64"/>
        <v/>
      </c>
      <c r="X1245" s="93"/>
      <c r="Z1245" s="5"/>
      <c r="AA1245"/>
      <c r="AB1245" s="375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/>
      <c r="C1246"/>
      <c r="D1246"/>
      <c r="E1246"/>
      <c r="F1246"/>
      <c r="G1246"/>
      <c r="H1246"/>
      <c r="I1246"/>
      <c r="J1246"/>
      <c r="K1246"/>
      <c r="L1246"/>
      <c r="M1246"/>
      <c r="N1246"/>
      <c r="O1246"/>
      <c r="P1246"/>
      <c r="Q1246"/>
      <c r="R1246" s="54"/>
      <c r="T1246" s="93">
        <f t="shared" si="63"/>
        <v>0</v>
      </c>
      <c r="U1246" s="96">
        <f t="shared" si="66"/>
        <v>-3</v>
      </c>
      <c r="V1246" s="92" t="str">
        <f t="shared" si="65"/>
        <v/>
      </c>
      <c r="W1246" s="96" t="str">
        <f t="shared" si="64"/>
        <v/>
      </c>
      <c r="X1246" s="93"/>
      <c r="Z1246" s="5"/>
      <c r="AA1246"/>
      <c r="AB1246" s="375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/>
      <c r="C1247"/>
      <c r="D1247"/>
      <c r="E1247"/>
      <c r="F1247"/>
      <c r="G1247"/>
      <c r="H1247"/>
      <c r="I1247"/>
      <c r="J1247"/>
      <c r="K1247"/>
      <c r="L1247"/>
      <c r="M1247"/>
      <c r="N1247"/>
      <c r="O1247"/>
      <c r="P1247"/>
      <c r="Q1247"/>
      <c r="R1247" s="54"/>
      <c r="T1247" s="93">
        <f t="shared" si="63"/>
        <v>0</v>
      </c>
      <c r="U1247" s="96">
        <f t="shared" si="66"/>
        <v>-3</v>
      </c>
      <c r="V1247" s="92" t="str">
        <f t="shared" si="65"/>
        <v/>
      </c>
      <c r="W1247" s="96" t="str">
        <f t="shared" si="64"/>
        <v/>
      </c>
      <c r="X1247" s="93"/>
      <c r="Z1247" s="5"/>
      <c r="AA1247"/>
      <c r="AB1247" s="375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/>
      <c r="C1248"/>
      <c r="D1248"/>
      <c r="E1248"/>
      <c r="F1248"/>
      <c r="G1248"/>
      <c r="H1248"/>
      <c r="I1248"/>
      <c r="J1248"/>
      <c r="K1248"/>
      <c r="L1248"/>
      <c r="M1248"/>
      <c r="N1248"/>
      <c r="O1248"/>
      <c r="P1248"/>
      <c r="Q1248"/>
      <c r="R1248" s="54"/>
      <c r="T1248" s="93">
        <f t="shared" si="63"/>
        <v>0</v>
      </c>
      <c r="U1248" s="96">
        <f t="shared" si="66"/>
        <v>-3</v>
      </c>
      <c r="V1248" s="92" t="str">
        <f t="shared" si="65"/>
        <v/>
      </c>
      <c r="W1248" s="96" t="str">
        <f t="shared" si="64"/>
        <v/>
      </c>
      <c r="X1248" s="93"/>
      <c r="Z1248" s="5"/>
      <c r="AA1248"/>
      <c r="AB1248" s="375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/>
      <c r="C1249"/>
      <c r="D1249"/>
      <c r="E1249"/>
      <c r="F1249"/>
      <c r="G1249"/>
      <c r="H1249"/>
      <c r="I1249"/>
      <c r="J1249"/>
      <c r="K1249"/>
      <c r="L1249"/>
      <c r="M1249"/>
      <c r="N1249"/>
      <c r="O1249"/>
      <c r="P1249"/>
      <c r="Q1249"/>
      <c r="R1249" s="54"/>
      <c r="T1249" s="93">
        <f t="shared" si="63"/>
        <v>0</v>
      </c>
      <c r="U1249" s="96">
        <f t="shared" si="66"/>
        <v>-3</v>
      </c>
      <c r="V1249" s="92" t="str">
        <f t="shared" si="65"/>
        <v/>
      </c>
      <c r="W1249" s="96" t="str">
        <f t="shared" si="64"/>
        <v/>
      </c>
      <c r="X1249" s="93"/>
      <c r="Z1249" s="5"/>
      <c r="AA1249"/>
      <c r="AB1249" s="375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/>
      <c r="C1250"/>
      <c r="D1250"/>
      <c r="E1250"/>
      <c r="F1250"/>
      <c r="G1250"/>
      <c r="H1250"/>
      <c r="I1250"/>
      <c r="J1250"/>
      <c r="K1250"/>
      <c r="L1250"/>
      <c r="M1250"/>
      <c r="N1250"/>
      <c r="O1250"/>
      <c r="P1250"/>
      <c r="Q1250"/>
      <c r="R1250" s="54"/>
      <c r="T1250" s="93">
        <f t="shared" si="63"/>
        <v>0</v>
      </c>
      <c r="U1250" s="96">
        <f t="shared" si="66"/>
        <v>-3</v>
      </c>
      <c r="V1250" s="92" t="str">
        <f t="shared" si="65"/>
        <v/>
      </c>
      <c r="W1250" s="96" t="str">
        <f t="shared" si="64"/>
        <v/>
      </c>
      <c r="X1250" s="93"/>
      <c r="Z1250" s="5"/>
      <c r="AA1250"/>
      <c r="AB1250" s="375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/>
      <c r="C1251"/>
      <c r="D1251"/>
      <c r="E1251"/>
      <c r="F1251"/>
      <c r="G1251"/>
      <c r="H1251"/>
      <c r="I1251"/>
      <c r="J1251"/>
      <c r="K1251"/>
      <c r="L1251"/>
      <c r="M1251"/>
      <c r="N1251"/>
      <c r="O1251"/>
      <c r="P1251"/>
      <c r="Q1251"/>
      <c r="R1251" s="54"/>
      <c r="T1251" s="93">
        <f t="shared" si="63"/>
        <v>0</v>
      </c>
      <c r="U1251" s="96">
        <f t="shared" si="66"/>
        <v>-3</v>
      </c>
      <c r="V1251" s="92" t="str">
        <f t="shared" si="65"/>
        <v/>
      </c>
      <c r="W1251" s="96" t="str">
        <f t="shared" si="64"/>
        <v/>
      </c>
      <c r="X1251" s="93"/>
      <c r="Z1251" s="5"/>
      <c r="AA1251"/>
      <c r="AB1251" s="375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/>
      <c r="C1252"/>
      <c r="D1252"/>
      <c r="E1252"/>
      <c r="F1252"/>
      <c r="G1252"/>
      <c r="H1252"/>
      <c r="I1252"/>
      <c r="J1252"/>
      <c r="K1252"/>
      <c r="L1252"/>
      <c r="M1252"/>
      <c r="N1252"/>
      <c r="O1252"/>
      <c r="P1252"/>
      <c r="Q1252"/>
      <c r="R1252" s="54"/>
      <c r="T1252" s="93">
        <f t="shared" si="63"/>
        <v>0</v>
      </c>
      <c r="U1252" s="96">
        <f t="shared" si="66"/>
        <v>-3</v>
      </c>
      <c r="V1252" s="92" t="str">
        <f t="shared" si="65"/>
        <v/>
      </c>
      <c r="W1252" s="96" t="str">
        <f t="shared" si="64"/>
        <v/>
      </c>
      <c r="X1252" s="93"/>
      <c r="Z1252" s="5"/>
      <c r="AA1252"/>
      <c r="AB1252" s="375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/>
      <c r="C1253"/>
      <c r="D1253"/>
      <c r="E1253"/>
      <c r="F1253"/>
      <c r="G1253"/>
      <c r="H1253"/>
      <c r="I1253"/>
      <c r="J1253"/>
      <c r="K1253"/>
      <c r="L1253"/>
      <c r="M1253"/>
      <c r="N1253"/>
      <c r="O1253"/>
      <c r="P1253"/>
      <c r="Q1253"/>
      <c r="R1253" s="54"/>
      <c r="T1253" s="93">
        <f t="shared" si="63"/>
        <v>0</v>
      </c>
      <c r="U1253" s="96">
        <f t="shared" si="66"/>
        <v>-3</v>
      </c>
      <c r="V1253" s="92" t="str">
        <f t="shared" si="65"/>
        <v/>
      </c>
      <c r="W1253" s="96" t="str">
        <f t="shared" si="64"/>
        <v/>
      </c>
      <c r="X1253" s="93"/>
      <c r="Z1253" s="5"/>
      <c r="AA1253"/>
      <c r="AB1253" s="375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/>
      <c r="C1254"/>
      <c r="D1254"/>
      <c r="E1254"/>
      <c r="F1254"/>
      <c r="G1254"/>
      <c r="H1254"/>
      <c r="I1254"/>
      <c r="J1254"/>
      <c r="K1254"/>
      <c r="L1254"/>
      <c r="M1254"/>
      <c r="N1254"/>
      <c r="O1254"/>
      <c r="P1254"/>
      <c r="Q1254"/>
      <c r="R1254" s="54"/>
      <c r="T1254" s="93">
        <f t="shared" si="63"/>
        <v>0</v>
      </c>
      <c r="U1254" s="96">
        <f t="shared" si="66"/>
        <v>-3</v>
      </c>
      <c r="V1254" s="92" t="str">
        <f t="shared" si="65"/>
        <v/>
      </c>
      <c r="W1254" s="96" t="str">
        <f t="shared" si="64"/>
        <v/>
      </c>
      <c r="X1254" s="93"/>
      <c r="Z1254" s="5"/>
      <c r="AA1254"/>
      <c r="AB1254" s="375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/>
      <c r="C1255"/>
      <c r="D1255"/>
      <c r="E1255"/>
      <c r="F1255"/>
      <c r="G1255"/>
      <c r="H1255"/>
      <c r="I1255"/>
      <c r="J1255"/>
      <c r="K1255"/>
      <c r="L1255"/>
      <c r="M1255"/>
      <c r="N1255"/>
      <c r="O1255"/>
      <c r="P1255"/>
      <c r="Q1255"/>
      <c r="R1255" s="54"/>
      <c r="T1255" s="93">
        <f t="shared" si="63"/>
        <v>0</v>
      </c>
      <c r="U1255" s="96">
        <f t="shared" si="66"/>
        <v>-3</v>
      </c>
      <c r="V1255" s="92" t="str">
        <f t="shared" si="65"/>
        <v/>
      </c>
      <c r="W1255" s="96" t="str">
        <f t="shared" si="64"/>
        <v/>
      </c>
      <c r="X1255" s="93"/>
      <c r="Z1255" s="5"/>
      <c r="AA1255"/>
      <c r="AB1255" s="375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/>
      <c r="C1256"/>
      <c r="D1256"/>
      <c r="E1256"/>
      <c r="F1256"/>
      <c r="G1256"/>
      <c r="H1256"/>
      <c r="I1256"/>
      <c r="J1256"/>
      <c r="K1256"/>
      <c r="L1256"/>
      <c r="M1256"/>
      <c r="N1256"/>
      <c r="O1256"/>
      <c r="P1256"/>
      <c r="Q1256"/>
      <c r="R1256" s="54"/>
      <c r="T1256" s="93">
        <f t="shared" si="63"/>
        <v>0</v>
      </c>
      <c r="U1256" s="96">
        <f t="shared" si="66"/>
        <v>-3</v>
      </c>
      <c r="V1256" s="92" t="str">
        <f t="shared" si="65"/>
        <v/>
      </c>
      <c r="W1256" s="96" t="str">
        <f t="shared" si="64"/>
        <v/>
      </c>
      <c r="X1256" s="93"/>
      <c r="Z1256" s="5"/>
      <c r="AA1256"/>
      <c r="AB1256" s="375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/>
      <c r="C1257"/>
      <c r="D1257"/>
      <c r="E1257"/>
      <c r="F1257"/>
      <c r="G1257"/>
      <c r="H1257"/>
      <c r="I1257"/>
      <c r="J1257"/>
      <c r="K1257"/>
      <c r="L1257"/>
      <c r="M1257"/>
      <c r="N1257"/>
      <c r="O1257"/>
      <c r="P1257"/>
      <c r="Q1257"/>
      <c r="R1257" s="54"/>
      <c r="T1257" s="93">
        <f t="shared" si="63"/>
        <v>0</v>
      </c>
      <c r="U1257" s="96">
        <f t="shared" si="66"/>
        <v>-3</v>
      </c>
      <c r="V1257" s="92" t="str">
        <f t="shared" si="65"/>
        <v/>
      </c>
      <c r="W1257" s="96" t="str">
        <f t="shared" si="64"/>
        <v/>
      </c>
      <c r="X1257" s="93"/>
      <c r="Z1257" s="5"/>
      <c r="AA1257"/>
      <c r="AB1257" s="375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/>
      <c r="C1258"/>
      <c r="D1258"/>
      <c r="E1258"/>
      <c r="F1258"/>
      <c r="G1258"/>
      <c r="H1258"/>
      <c r="I1258"/>
      <c r="J1258"/>
      <c r="K1258"/>
      <c r="L1258"/>
      <c r="M1258"/>
      <c r="N1258"/>
      <c r="O1258"/>
      <c r="P1258"/>
      <c r="Q1258"/>
      <c r="R1258" s="54"/>
      <c r="T1258" s="93">
        <f t="shared" si="63"/>
        <v>0</v>
      </c>
      <c r="U1258" s="96">
        <f t="shared" si="66"/>
        <v>-3</v>
      </c>
      <c r="V1258" s="92" t="str">
        <f t="shared" si="65"/>
        <v/>
      </c>
      <c r="W1258" s="96" t="str">
        <f t="shared" si="64"/>
        <v/>
      </c>
      <c r="X1258" s="93"/>
      <c r="Z1258" s="5"/>
      <c r="AA1258"/>
      <c r="AB1258" s="375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/>
      <c r="C1259"/>
      <c r="D1259"/>
      <c r="E1259"/>
      <c r="F1259"/>
      <c r="G1259"/>
      <c r="H1259"/>
      <c r="I1259"/>
      <c r="J1259"/>
      <c r="K1259"/>
      <c r="L1259"/>
      <c r="M1259"/>
      <c r="N1259"/>
      <c r="O1259"/>
      <c r="P1259"/>
      <c r="Q1259"/>
      <c r="R1259" s="54"/>
      <c r="T1259" s="93">
        <f t="shared" si="63"/>
        <v>0</v>
      </c>
      <c r="U1259" s="96">
        <f t="shared" si="66"/>
        <v>-3</v>
      </c>
      <c r="V1259" s="92" t="str">
        <f t="shared" si="65"/>
        <v/>
      </c>
      <c r="W1259" s="96" t="str">
        <f t="shared" si="64"/>
        <v/>
      </c>
      <c r="X1259" s="93"/>
      <c r="Z1259" s="5"/>
      <c r="AA1259"/>
      <c r="AB1259" s="375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/>
      <c r="C1260"/>
      <c r="D1260"/>
      <c r="E1260"/>
      <c r="F1260"/>
      <c r="G1260"/>
      <c r="H1260"/>
      <c r="I1260"/>
      <c r="J1260"/>
      <c r="K1260"/>
      <c r="L1260"/>
      <c r="M1260"/>
      <c r="N1260"/>
      <c r="O1260"/>
      <c r="P1260"/>
      <c r="Q1260"/>
      <c r="R1260" s="54"/>
      <c r="T1260" s="93">
        <f t="shared" si="63"/>
        <v>0</v>
      </c>
      <c r="U1260" s="96">
        <f t="shared" si="66"/>
        <v>-3</v>
      </c>
      <c r="V1260" s="92" t="str">
        <f t="shared" si="65"/>
        <v/>
      </c>
      <c r="W1260" s="96" t="str">
        <f t="shared" si="64"/>
        <v/>
      </c>
      <c r="X1260" s="93"/>
      <c r="Z1260" s="5"/>
      <c r="AA1260"/>
      <c r="AB1260" s="375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/>
      <c r="C1261"/>
      <c r="D1261"/>
      <c r="E1261"/>
      <c r="F1261"/>
      <c r="G1261"/>
      <c r="H1261"/>
      <c r="I1261"/>
      <c r="J1261"/>
      <c r="K1261"/>
      <c r="L1261"/>
      <c r="M1261"/>
      <c r="N1261"/>
      <c r="O1261"/>
      <c r="P1261"/>
      <c r="Q1261"/>
      <c r="R1261" s="54"/>
      <c r="T1261" s="93">
        <f t="shared" si="63"/>
        <v>0</v>
      </c>
      <c r="U1261" s="96">
        <f t="shared" si="66"/>
        <v>-3</v>
      </c>
      <c r="V1261" s="92" t="str">
        <f t="shared" si="65"/>
        <v/>
      </c>
      <c r="W1261" s="96" t="str">
        <f t="shared" si="64"/>
        <v/>
      </c>
      <c r="X1261" s="93"/>
      <c r="Z1261" s="5"/>
      <c r="AA1261"/>
      <c r="AB1261" s="375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/>
      <c r="C1262"/>
      <c r="D1262"/>
      <c r="E1262"/>
      <c r="F1262"/>
      <c r="G1262"/>
      <c r="H1262"/>
      <c r="I1262"/>
      <c r="J1262"/>
      <c r="K1262"/>
      <c r="L1262"/>
      <c r="M1262"/>
      <c r="N1262"/>
      <c r="O1262"/>
      <c r="P1262"/>
      <c r="Q1262"/>
      <c r="R1262" s="54"/>
      <c r="T1262" s="93">
        <f t="shared" si="63"/>
        <v>0</v>
      </c>
      <c r="U1262" s="96">
        <f t="shared" si="66"/>
        <v>-3</v>
      </c>
      <c r="V1262" s="92" t="str">
        <f t="shared" si="65"/>
        <v/>
      </c>
      <c r="W1262" s="96" t="str">
        <f t="shared" si="64"/>
        <v/>
      </c>
      <c r="X1262" s="93"/>
      <c r="Z1262" s="5"/>
      <c r="AA1262"/>
      <c r="AB1262" s="375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/>
      <c r="C1263"/>
      <c r="D1263"/>
      <c r="E1263"/>
      <c r="F1263"/>
      <c r="G1263"/>
      <c r="H1263"/>
      <c r="I1263"/>
      <c r="J1263"/>
      <c r="K1263"/>
      <c r="L1263"/>
      <c r="M1263"/>
      <c r="N1263"/>
      <c r="O1263"/>
      <c r="P1263"/>
      <c r="Q1263"/>
      <c r="R1263" s="54"/>
      <c r="T1263" s="93">
        <f t="shared" si="63"/>
        <v>0</v>
      </c>
      <c r="U1263" s="96">
        <f t="shared" si="66"/>
        <v>-3</v>
      </c>
      <c r="V1263" s="92" t="str">
        <f t="shared" si="65"/>
        <v/>
      </c>
      <c r="W1263" s="96" t="str">
        <f t="shared" si="64"/>
        <v/>
      </c>
      <c r="X1263" s="93"/>
      <c r="Z1263" s="5"/>
      <c r="AA1263"/>
      <c r="AB1263" s="375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/>
      <c r="C1264"/>
      <c r="D1264"/>
      <c r="E1264"/>
      <c r="F1264"/>
      <c r="G1264"/>
      <c r="H1264"/>
      <c r="I1264"/>
      <c r="J1264"/>
      <c r="K1264"/>
      <c r="L1264"/>
      <c r="M1264"/>
      <c r="N1264"/>
      <c r="O1264"/>
      <c r="P1264"/>
      <c r="Q1264"/>
      <c r="R1264" s="54"/>
      <c r="T1264" s="93">
        <f t="shared" si="63"/>
        <v>0</v>
      </c>
      <c r="U1264" s="96">
        <f t="shared" si="66"/>
        <v>-3</v>
      </c>
      <c r="V1264" s="92" t="str">
        <f t="shared" si="65"/>
        <v/>
      </c>
      <c r="W1264" s="96" t="str">
        <f t="shared" si="64"/>
        <v/>
      </c>
      <c r="X1264" s="93"/>
      <c r="Z1264" s="5"/>
      <c r="AA1264"/>
      <c r="AB1264" s="375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/>
      <c r="C1265"/>
      <c r="D1265"/>
      <c r="E1265"/>
      <c r="F1265"/>
      <c r="G1265"/>
      <c r="H1265"/>
      <c r="I1265"/>
      <c r="J1265"/>
      <c r="K1265"/>
      <c r="L1265"/>
      <c r="M1265"/>
      <c r="N1265"/>
      <c r="O1265"/>
      <c r="P1265"/>
      <c r="Q1265"/>
      <c r="R1265" s="54"/>
      <c r="T1265" s="93">
        <f t="shared" si="63"/>
        <v>0</v>
      </c>
      <c r="U1265" s="96">
        <f t="shared" si="66"/>
        <v>-3</v>
      </c>
      <c r="V1265" s="92" t="str">
        <f t="shared" si="65"/>
        <v/>
      </c>
      <c r="W1265" s="96" t="str">
        <f t="shared" si="64"/>
        <v/>
      </c>
      <c r="X1265" s="93"/>
      <c r="Z1265" s="5"/>
      <c r="AA1265"/>
      <c r="AB1265" s="375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/>
      <c r="C1266"/>
      <c r="D1266"/>
      <c r="E1266"/>
      <c r="F1266"/>
      <c r="G1266"/>
      <c r="H1266"/>
      <c r="I1266"/>
      <c r="J1266"/>
      <c r="K1266"/>
      <c r="L1266"/>
      <c r="M1266"/>
      <c r="N1266"/>
      <c r="O1266"/>
      <c r="P1266"/>
      <c r="Q1266"/>
      <c r="R1266" s="54"/>
      <c r="T1266" s="93">
        <f t="shared" ref="T1266:T1329" si="67">MAX($P1266,$Q1266)</f>
        <v>0</v>
      </c>
      <c r="U1266" s="96">
        <f t="shared" si="66"/>
        <v>-3</v>
      </c>
      <c r="V1266" s="92" t="str">
        <f t="shared" si="65"/>
        <v/>
      </c>
      <c r="W1266" s="96" t="str">
        <f t="shared" ref="W1266:W1329" si="68">IF($T1266&gt;$B1266+1,1,"")</f>
        <v/>
      </c>
      <c r="X1266" s="93"/>
      <c r="Z1266" s="5"/>
      <c r="AA1266"/>
      <c r="AB1266" s="375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/>
      <c r="C1267"/>
      <c r="D1267"/>
      <c r="E1267"/>
      <c r="F1267"/>
      <c r="G1267"/>
      <c r="H1267"/>
      <c r="I1267"/>
      <c r="J1267"/>
      <c r="K1267"/>
      <c r="L1267"/>
      <c r="M1267"/>
      <c r="N1267"/>
      <c r="O1267"/>
      <c r="P1267"/>
      <c r="Q1267"/>
      <c r="R1267" s="54"/>
      <c r="T1267" s="93">
        <f t="shared" si="67"/>
        <v>0</v>
      </c>
      <c r="U1267" s="96">
        <f t="shared" si="66"/>
        <v>-3</v>
      </c>
      <c r="V1267" s="92" t="str">
        <f t="shared" si="65"/>
        <v/>
      </c>
      <c r="W1267" s="96" t="str">
        <f t="shared" si="68"/>
        <v/>
      </c>
      <c r="X1267" s="93"/>
      <c r="Z1267" s="5"/>
      <c r="AA1267"/>
      <c r="AB1267" s="375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/>
      <c r="C1268"/>
      <c r="D1268"/>
      <c r="E1268"/>
      <c r="F1268"/>
      <c r="G1268"/>
      <c r="H1268"/>
      <c r="I1268"/>
      <c r="J1268"/>
      <c r="K1268"/>
      <c r="L1268"/>
      <c r="M1268"/>
      <c r="N1268"/>
      <c r="O1268"/>
      <c r="P1268"/>
      <c r="Q1268"/>
      <c r="R1268" s="54"/>
      <c r="T1268" s="93">
        <f t="shared" si="67"/>
        <v>0</v>
      </c>
      <c r="U1268" s="96">
        <f t="shared" si="66"/>
        <v>-3</v>
      </c>
      <c r="V1268" s="92" t="str">
        <f t="shared" si="65"/>
        <v/>
      </c>
      <c r="W1268" s="96" t="str">
        <f t="shared" si="68"/>
        <v/>
      </c>
      <c r="X1268" s="93"/>
      <c r="Z1268" s="5"/>
      <c r="AA1268"/>
      <c r="AB1268" s="375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/>
      <c r="C1269"/>
      <c r="D1269"/>
      <c r="E1269"/>
      <c r="F1269"/>
      <c r="G1269"/>
      <c r="H1269"/>
      <c r="I1269"/>
      <c r="J1269"/>
      <c r="K1269"/>
      <c r="L1269"/>
      <c r="M1269"/>
      <c r="N1269"/>
      <c r="O1269"/>
      <c r="P1269"/>
      <c r="Q1269"/>
      <c r="R1269" s="54"/>
      <c r="T1269" s="93">
        <f t="shared" si="67"/>
        <v>0</v>
      </c>
      <c r="U1269" s="96">
        <f t="shared" si="66"/>
        <v>-3</v>
      </c>
      <c r="V1269" s="92" t="str">
        <f t="shared" si="65"/>
        <v/>
      </c>
      <c r="W1269" s="96" t="str">
        <f t="shared" si="68"/>
        <v/>
      </c>
      <c r="X1269" s="93"/>
      <c r="Z1269" s="5"/>
      <c r="AA1269"/>
      <c r="AB1269" s="375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/>
      <c r="C1270"/>
      <c r="D1270"/>
      <c r="E1270"/>
      <c r="F1270"/>
      <c r="G1270"/>
      <c r="H1270"/>
      <c r="I1270"/>
      <c r="J1270"/>
      <c r="K1270"/>
      <c r="L1270"/>
      <c r="M1270"/>
      <c r="N1270"/>
      <c r="O1270"/>
      <c r="P1270"/>
      <c r="Q1270"/>
      <c r="R1270" s="54"/>
      <c r="T1270" s="93">
        <f t="shared" si="67"/>
        <v>0</v>
      </c>
      <c r="U1270" s="96">
        <f t="shared" si="66"/>
        <v>-3</v>
      </c>
      <c r="V1270" s="92" t="str">
        <f t="shared" si="65"/>
        <v/>
      </c>
      <c r="W1270" s="96" t="str">
        <f t="shared" si="68"/>
        <v/>
      </c>
      <c r="X1270" s="93"/>
      <c r="Z1270" s="5"/>
      <c r="AA1270"/>
      <c r="AB1270" s="375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/>
      <c r="C1271"/>
      <c r="D1271"/>
      <c r="E1271"/>
      <c r="F1271"/>
      <c r="G1271"/>
      <c r="H1271"/>
      <c r="I1271"/>
      <c r="J1271"/>
      <c r="K1271"/>
      <c r="L1271"/>
      <c r="M1271"/>
      <c r="N1271"/>
      <c r="O1271"/>
      <c r="P1271"/>
      <c r="Q1271"/>
      <c r="R1271" s="54"/>
      <c r="T1271" s="93">
        <f t="shared" si="67"/>
        <v>0</v>
      </c>
      <c r="U1271" s="96">
        <f t="shared" si="66"/>
        <v>-3</v>
      </c>
      <c r="V1271" s="92" t="str">
        <f t="shared" si="65"/>
        <v/>
      </c>
      <c r="W1271" s="96" t="str">
        <f t="shared" si="68"/>
        <v/>
      </c>
      <c r="X1271" s="93"/>
      <c r="Z1271" s="5"/>
      <c r="AA1271"/>
      <c r="AB1271" s="375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/>
      <c r="C1272"/>
      <c r="D1272"/>
      <c r="E1272"/>
      <c r="F1272"/>
      <c r="G1272"/>
      <c r="H1272"/>
      <c r="I1272"/>
      <c r="J1272"/>
      <c r="K1272"/>
      <c r="L1272"/>
      <c r="M1272"/>
      <c r="N1272"/>
      <c r="O1272"/>
      <c r="P1272"/>
      <c r="Q1272"/>
      <c r="R1272" s="54"/>
      <c r="T1272" s="93">
        <f t="shared" si="67"/>
        <v>0</v>
      </c>
      <c r="U1272" s="96">
        <f t="shared" si="66"/>
        <v>-3</v>
      </c>
      <c r="V1272" s="92" t="str">
        <f t="shared" si="65"/>
        <v/>
      </c>
      <c r="W1272" s="96" t="str">
        <f t="shared" si="68"/>
        <v/>
      </c>
      <c r="X1272" s="93"/>
      <c r="Z1272" s="5"/>
      <c r="AA1272"/>
      <c r="AB1272" s="375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/>
      <c r="C1273"/>
      <c r="D1273"/>
      <c r="E1273"/>
      <c r="F1273"/>
      <c r="G1273"/>
      <c r="H1273"/>
      <c r="I1273"/>
      <c r="J1273"/>
      <c r="K1273"/>
      <c r="L1273"/>
      <c r="M1273"/>
      <c r="N1273"/>
      <c r="O1273"/>
      <c r="P1273"/>
      <c r="Q1273"/>
      <c r="R1273" s="54"/>
      <c r="T1273" s="93">
        <f t="shared" si="67"/>
        <v>0</v>
      </c>
      <c r="U1273" s="96">
        <f t="shared" si="66"/>
        <v>-3</v>
      </c>
      <c r="V1273" s="92" t="str">
        <f t="shared" si="65"/>
        <v/>
      </c>
      <c r="W1273" s="96" t="str">
        <f t="shared" si="68"/>
        <v/>
      </c>
      <c r="X1273" s="93"/>
      <c r="Z1273" s="5"/>
      <c r="AA1273"/>
      <c r="AB1273" s="375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/>
      <c r="C1274"/>
      <c r="D1274"/>
      <c r="E1274"/>
      <c r="F1274"/>
      <c r="G1274"/>
      <c r="H1274"/>
      <c r="I1274"/>
      <c r="J1274"/>
      <c r="K1274"/>
      <c r="L1274"/>
      <c r="M1274"/>
      <c r="N1274"/>
      <c r="O1274"/>
      <c r="P1274"/>
      <c r="Q1274"/>
      <c r="R1274" s="54"/>
      <c r="T1274" s="93">
        <f t="shared" si="67"/>
        <v>0</v>
      </c>
      <c r="U1274" s="96">
        <f t="shared" si="66"/>
        <v>-3</v>
      </c>
      <c r="V1274" s="92" t="str">
        <f t="shared" si="65"/>
        <v/>
      </c>
      <c r="W1274" s="96" t="str">
        <f t="shared" si="68"/>
        <v/>
      </c>
      <c r="X1274" s="93"/>
      <c r="Z1274" s="5"/>
      <c r="AA1274"/>
      <c r="AB1274" s="375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/>
      <c r="C1275"/>
      <c r="D1275"/>
      <c r="E1275"/>
      <c r="F1275"/>
      <c r="G1275"/>
      <c r="H1275"/>
      <c r="I1275"/>
      <c r="J1275"/>
      <c r="K1275"/>
      <c r="L1275"/>
      <c r="M1275"/>
      <c r="N1275"/>
      <c r="O1275"/>
      <c r="P1275"/>
      <c r="Q1275"/>
      <c r="R1275" s="54"/>
      <c r="T1275" s="93">
        <f t="shared" si="67"/>
        <v>0</v>
      </c>
      <c r="U1275" s="96">
        <f t="shared" si="66"/>
        <v>-3</v>
      </c>
      <c r="V1275" s="92" t="str">
        <f t="shared" si="65"/>
        <v/>
      </c>
      <c r="W1275" s="96" t="str">
        <f t="shared" si="68"/>
        <v/>
      </c>
      <c r="X1275" s="93"/>
      <c r="Z1275" s="5"/>
      <c r="AA1275"/>
      <c r="AB1275" s="375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/>
      <c r="C1276"/>
      <c r="D1276"/>
      <c r="E1276"/>
      <c r="F1276"/>
      <c r="G1276"/>
      <c r="H1276"/>
      <c r="I1276"/>
      <c r="J1276"/>
      <c r="K1276"/>
      <c r="L1276"/>
      <c r="M1276"/>
      <c r="N1276"/>
      <c r="O1276"/>
      <c r="P1276"/>
      <c r="Q1276"/>
      <c r="R1276" s="54"/>
      <c r="T1276" s="93">
        <f t="shared" si="67"/>
        <v>0</v>
      </c>
      <c r="U1276" s="96">
        <f t="shared" si="66"/>
        <v>-3</v>
      </c>
      <c r="V1276" s="92" t="str">
        <f t="shared" si="65"/>
        <v/>
      </c>
      <c r="W1276" s="96" t="str">
        <f t="shared" si="68"/>
        <v/>
      </c>
      <c r="X1276" s="93"/>
      <c r="Z1276" s="5"/>
      <c r="AA1276"/>
      <c r="AB1276" s="375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/>
      <c r="C1277"/>
      <c r="D1277"/>
      <c r="E1277"/>
      <c r="F1277"/>
      <c r="G1277"/>
      <c r="H1277"/>
      <c r="I1277"/>
      <c r="J1277"/>
      <c r="K1277"/>
      <c r="L1277"/>
      <c r="M1277"/>
      <c r="N1277"/>
      <c r="O1277"/>
      <c r="P1277"/>
      <c r="Q1277"/>
      <c r="R1277" s="54"/>
      <c r="T1277" s="93">
        <f t="shared" si="67"/>
        <v>0</v>
      </c>
      <c r="U1277" s="96">
        <f t="shared" si="66"/>
        <v>-3</v>
      </c>
      <c r="V1277" s="92" t="str">
        <f t="shared" si="65"/>
        <v/>
      </c>
      <c r="W1277" s="96" t="str">
        <f t="shared" si="68"/>
        <v/>
      </c>
      <c r="X1277" s="93"/>
      <c r="Z1277" s="5"/>
      <c r="AA1277"/>
      <c r="AB1277" s="375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/>
      <c r="C1278"/>
      <c r="D1278"/>
      <c r="E1278"/>
      <c r="F1278"/>
      <c r="G1278"/>
      <c r="H1278"/>
      <c r="I1278"/>
      <c r="J1278"/>
      <c r="K1278"/>
      <c r="L1278"/>
      <c r="M1278"/>
      <c r="N1278"/>
      <c r="O1278"/>
      <c r="P1278"/>
      <c r="Q1278"/>
      <c r="R1278" s="54"/>
      <c r="T1278" s="93">
        <f t="shared" si="67"/>
        <v>0</v>
      </c>
      <c r="U1278" s="96">
        <f t="shared" si="66"/>
        <v>-3</v>
      </c>
      <c r="V1278" s="92" t="str">
        <f t="shared" si="65"/>
        <v/>
      </c>
      <c r="W1278" s="96" t="str">
        <f t="shared" si="68"/>
        <v/>
      </c>
      <c r="X1278" s="93"/>
      <c r="Z1278" s="5"/>
      <c r="AA1278"/>
      <c r="AB1278" s="375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/>
      <c r="C1279"/>
      <c r="D1279"/>
      <c r="E1279"/>
      <c r="F1279"/>
      <c r="G1279"/>
      <c r="H1279"/>
      <c r="I1279"/>
      <c r="J1279"/>
      <c r="K1279"/>
      <c r="L1279"/>
      <c r="M1279"/>
      <c r="N1279"/>
      <c r="O1279"/>
      <c r="P1279"/>
      <c r="Q1279"/>
      <c r="R1279" s="54"/>
      <c r="T1279" s="93">
        <f t="shared" si="67"/>
        <v>0</v>
      </c>
      <c r="U1279" s="96">
        <f t="shared" si="66"/>
        <v>-3</v>
      </c>
      <c r="V1279" s="92" t="str">
        <f t="shared" si="65"/>
        <v/>
      </c>
      <c r="W1279" s="96" t="str">
        <f t="shared" si="68"/>
        <v/>
      </c>
      <c r="X1279" s="93"/>
      <c r="Z1279" s="5"/>
      <c r="AA1279"/>
      <c r="AB1279" s="375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/>
      <c r="C1280"/>
      <c r="D1280"/>
      <c r="E1280"/>
      <c r="F1280"/>
      <c r="G1280"/>
      <c r="H1280"/>
      <c r="I1280"/>
      <c r="J1280"/>
      <c r="K1280"/>
      <c r="L1280"/>
      <c r="M1280"/>
      <c r="N1280"/>
      <c r="O1280"/>
      <c r="P1280"/>
      <c r="Q1280"/>
      <c r="R1280" s="54"/>
      <c r="T1280" s="93">
        <f t="shared" si="67"/>
        <v>0</v>
      </c>
      <c r="U1280" s="96">
        <f t="shared" si="66"/>
        <v>-3</v>
      </c>
      <c r="V1280" s="92" t="str">
        <f t="shared" si="65"/>
        <v/>
      </c>
      <c r="W1280" s="96" t="str">
        <f t="shared" si="68"/>
        <v/>
      </c>
      <c r="X1280" s="93"/>
      <c r="Z1280" s="5"/>
      <c r="AA1280"/>
      <c r="AB1280" s="375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/>
      <c r="C1281"/>
      <c r="D1281"/>
      <c r="E1281"/>
      <c r="F1281"/>
      <c r="G1281"/>
      <c r="H1281"/>
      <c r="I1281"/>
      <c r="J1281"/>
      <c r="K1281"/>
      <c r="L1281"/>
      <c r="M1281"/>
      <c r="N1281"/>
      <c r="O1281"/>
      <c r="P1281"/>
      <c r="Q1281"/>
      <c r="R1281" s="54"/>
      <c r="T1281" s="93">
        <f t="shared" si="67"/>
        <v>0</v>
      </c>
      <c r="U1281" s="96">
        <f t="shared" si="66"/>
        <v>-3</v>
      </c>
      <c r="V1281" s="92" t="str">
        <f t="shared" si="65"/>
        <v/>
      </c>
      <c r="W1281" s="96" t="str">
        <f t="shared" si="68"/>
        <v/>
      </c>
      <c r="X1281" s="93"/>
      <c r="Z1281" s="5"/>
      <c r="AA1281"/>
      <c r="AB1281" s="375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/>
      <c r="C1282"/>
      <c r="D1282"/>
      <c r="E1282"/>
      <c r="F1282"/>
      <c r="G1282"/>
      <c r="H1282"/>
      <c r="I1282"/>
      <c r="J1282"/>
      <c r="K1282"/>
      <c r="L1282"/>
      <c r="M1282"/>
      <c r="N1282"/>
      <c r="O1282"/>
      <c r="P1282"/>
      <c r="Q1282"/>
      <c r="R1282" s="54"/>
      <c r="T1282" s="93">
        <f t="shared" si="67"/>
        <v>0</v>
      </c>
      <c r="U1282" s="96">
        <f t="shared" si="66"/>
        <v>-3</v>
      </c>
      <c r="V1282" s="92" t="str">
        <f t="shared" si="65"/>
        <v/>
      </c>
      <c r="W1282" s="96" t="str">
        <f t="shared" si="68"/>
        <v/>
      </c>
      <c r="X1282" s="93"/>
      <c r="Z1282" s="5"/>
      <c r="AA1282"/>
      <c r="AB1282" s="375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/>
      <c r="C1283"/>
      <c r="D1283"/>
      <c r="E1283"/>
      <c r="F1283"/>
      <c r="G1283"/>
      <c r="H1283"/>
      <c r="I1283"/>
      <c r="J1283"/>
      <c r="K1283"/>
      <c r="L1283"/>
      <c r="M1283"/>
      <c r="N1283"/>
      <c r="O1283"/>
      <c r="P1283"/>
      <c r="Q1283"/>
      <c r="R1283" s="54"/>
      <c r="T1283" s="93">
        <f t="shared" si="67"/>
        <v>0</v>
      </c>
      <c r="U1283" s="96">
        <f t="shared" si="66"/>
        <v>-3</v>
      </c>
      <c r="V1283" s="92" t="str">
        <f t="shared" si="65"/>
        <v/>
      </c>
      <c r="W1283" s="96" t="str">
        <f t="shared" si="68"/>
        <v/>
      </c>
      <c r="X1283" s="93"/>
      <c r="Z1283" s="5"/>
      <c r="AA1283"/>
      <c r="AB1283" s="375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/>
      <c r="C1284"/>
      <c r="D1284"/>
      <c r="E1284"/>
      <c r="F1284"/>
      <c r="G1284"/>
      <c r="H1284"/>
      <c r="I1284"/>
      <c r="J1284"/>
      <c r="K1284"/>
      <c r="L1284"/>
      <c r="M1284"/>
      <c r="N1284"/>
      <c r="O1284"/>
      <c r="P1284"/>
      <c r="Q1284"/>
      <c r="R1284" s="54"/>
      <c r="T1284" s="93">
        <f t="shared" si="67"/>
        <v>0</v>
      </c>
      <c r="U1284" s="96">
        <f t="shared" si="66"/>
        <v>-3</v>
      </c>
      <c r="V1284" s="92" t="str">
        <f t="shared" si="65"/>
        <v/>
      </c>
      <c r="W1284" s="96" t="str">
        <f t="shared" si="68"/>
        <v/>
      </c>
      <c r="X1284" s="93"/>
      <c r="Z1284" s="5"/>
      <c r="AA1284"/>
      <c r="AB1284" s="375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/>
      <c r="C1285"/>
      <c r="D1285"/>
      <c r="E1285"/>
      <c r="F1285"/>
      <c r="G1285"/>
      <c r="H1285"/>
      <c r="I1285"/>
      <c r="J1285"/>
      <c r="K1285"/>
      <c r="L1285"/>
      <c r="M1285"/>
      <c r="N1285"/>
      <c r="O1285"/>
      <c r="P1285"/>
      <c r="Q1285"/>
      <c r="R1285" s="54"/>
      <c r="T1285" s="93">
        <f t="shared" si="67"/>
        <v>0</v>
      </c>
      <c r="U1285" s="96">
        <f t="shared" si="66"/>
        <v>-3</v>
      </c>
      <c r="V1285" s="92" t="str">
        <f t="shared" si="65"/>
        <v/>
      </c>
      <c r="W1285" s="96" t="str">
        <f t="shared" si="68"/>
        <v/>
      </c>
      <c r="X1285" s="93"/>
      <c r="Z1285" s="5"/>
      <c r="AA1285"/>
      <c r="AB1285" s="375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/>
      <c r="C1286"/>
      <c r="D1286"/>
      <c r="E1286"/>
      <c r="F1286"/>
      <c r="G1286"/>
      <c r="H1286"/>
      <c r="I1286"/>
      <c r="J1286"/>
      <c r="K1286"/>
      <c r="L1286"/>
      <c r="M1286"/>
      <c r="N1286"/>
      <c r="O1286"/>
      <c r="P1286"/>
      <c r="Q1286"/>
      <c r="R1286" s="54"/>
      <c r="T1286" s="93">
        <f t="shared" si="67"/>
        <v>0</v>
      </c>
      <c r="U1286" s="96">
        <f t="shared" si="66"/>
        <v>-3</v>
      </c>
      <c r="V1286" s="92" t="str">
        <f t="shared" si="65"/>
        <v/>
      </c>
      <c r="W1286" s="96" t="str">
        <f t="shared" si="68"/>
        <v/>
      </c>
      <c r="X1286" s="93"/>
      <c r="Z1286" s="5"/>
      <c r="AA1286"/>
      <c r="AB1286" s="375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/>
      <c r="C1287"/>
      <c r="D1287"/>
      <c r="E1287"/>
      <c r="F1287"/>
      <c r="G1287"/>
      <c r="H1287"/>
      <c r="I1287"/>
      <c r="J1287"/>
      <c r="K1287"/>
      <c r="L1287"/>
      <c r="M1287"/>
      <c r="N1287"/>
      <c r="O1287"/>
      <c r="P1287"/>
      <c r="Q1287"/>
      <c r="R1287" s="54"/>
      <c r="T1287" s="93">
        <f t="shared" si="67"/>
        <v>0</v>
      </c>
      <c r="U1287" s="96">
        <f t="shared" si="66"/>
        <v>-3</v>
      </c>
      <c r="V1287" s="92" t="str">
        <f t="shared" si="65"/>
        <v/>
      </c>
      <c r="W1287" s="96" t="str">
        <f t="shared" si="68"/>
        <v/>
      </c>
      <c r="X1287" s="93"/>
      <c r="Z1287" s="5"/>
      <c r="AA1287"/>
      <c r="AB1287" s="375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/>
      <c r="C1288"/>
      <c r="D1288"/>
      <c r="E1288"/>
      <c r="F1288"/>
      <c r="G1288"/>
      <c r="H1288"/>
      <c r="I1288"/>
      <c r="J1288"/>
      <c r="K1288"/>
      <c r="L1288"/>
      <c r="M1288"/>
      <c r="N1288"/>
      <c r="O1288"/>
      <c r="P1288"/>
      <c r="Q1288"/>
      <c r="R1288" s="54"/>
      <c r="T1288" s="93">
        <f t="shared" si="67"/>
        <v>0</v>
      </c>
      <c r="U1288" s="96">
        <f t="shared" si="66"/>
        <v>-3</v>
      </c>
      <c r="V1288" s="92" t="str">
        <f t="shared" si="65"/>
        <v/>
      </c>
      <c r="W1288" s="96" t="str">
        <f t="shared" si="68"/>
        <v/>
      </c>
      <c r="X1288" s="93"/>
      <c r="Z1288" s="5"/>
      <c r="AA1288"/>
      <c r="AB1288" s="375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/>
      <c r="C1289"/>
      <c r="D1289"/>
      <c r="E1289"/>
      <c r="F1289"/>
      <c r="G1289"/>
      <c r="H1289"/>
      <c r="I1289"/>
      <c r="J1289"/>
      <c r="K1289"/>
      <c r="L1289"/>
      <c r="M1289"/>
      <c r="N1289"/>
      <c r="O1289"/>
      <c r="P1289"/>
      <c r="Q1289"/>
      <c r="R1289" s="54"/>
      <c r="T1289" s="93">
        <f t="shared" si="67"/>
        <v>0</v>
      </c>
      <c r="U1289" s="96">
        <f t="shared" si="66"/>
        <v>-3</v>
      </c>
      <c r="V1289" s="92" t="str">
        <f t="shared" si="65"/>
        <v/>
      </c>
      <c r="W1289" s="96" t="str">
        <f t="shared" si="68"/>
        <v/>
      </c>
      <c r="X1289" s="93"/>
      <c r="Z1289" s="5"/>
      <c r="AA1289"/>
      <c r="AB1289" s="375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/>
      <c r="C1290"/>
      <c r="D1290"/>
      <c r="E1290"/>
      <c r="F1290"/>
      <c r="G1290"/>
      <c r="H1290"/>
      <c r="I1290"/>
      <c r="J1290"/>
      <c r="K1290"/>
      <c r="L1290"/>
      <c r="M1290"/>
      <c r="N1290"/>
      <c r="O1290"/>
      <c r="P1290"/>
      <c r="Q1290"/>
      <c r="R1290" s="54"/>
      <c r="T1290" s="93">
        <f t="shared" si="67"/>
        <v>0</v>
      </c>
      <c r="U1290" s="96">
        <f t="shared" si="66"/>
        <v>-3</v>
      </c>
      <c r="V1290" s="92" t="str">
        <f t="shared" si="65"/>
        <v/>
      </c>
      <c r="W1290" s="96" t="str">
        <f t="shared" si="68"/>
        <v/>
      </c>
      <c r="X1290" s="93"/>
      <c r="Z1290" s="5"/>
      <c r="AA1290"/>
      <c r="AB1290" s="375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/>
      <c r="C1291"/>
      <c r="D1291"/>
      <c r="E1291"/>
      <c r="F1291"/>
      <c r="G1291"/>
      <c r="H1291"/>
      <c r="I1291"/>
      <c r="J1291"/>
      <c r="K1291"/>
      <c r="L1291"/>
      <c r="M1291"/>
      <c r="N1291"/>
      <c r="O1291"/>
      <c r="P1291"/>
      <c r="Q1291"/>
      <c r="R1291" s="54"/>
      <c r="T1291" s="93">
        <f t="shared" si="67"/>
        <v>0</v>
      </c>
      <c r="U1291" s="96">
        <f t="shared" si="66"/>
        <v>-3</v>
      </c>
      <c r="V1291" s="92" t="str">
        <f t="shared" ref="V1291:V1354" si="69">IF($K1291&gt;0,1,"")</f>
        <v/>
      </c>
      <c r="W1291" s="96" t="str">
        <f t="shared" si="68"/>
        <v/>
      </c>
      <c r="X1291" s="93"/>
      <c r="Z1291" s="5"/>
      <c r="AA1291"/>
      <c r="AB1291" s="375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/>
      <c r="C1292"/>
      <c r="D1292"/>
      <c r="E1292"/>
      <c r="F1292"/>
      <c r="G1292"/>
      <c r="H1292"/>
      <c r="I1292"/>
      <c r="J1292"/>
      <c r="K1292"/>
      <c r="L1292"/>
      <c r="M1292"/>
      <c r="N1292"/>
      <c r="O1292"/>
      <c r="P1292"/>
      <c r="Q1292"/>
      <c r="R1292" s="54"/>
      <c r="T1292" s="93">
        <f t="shared" si="67"/>
        <v>0</v>
      </c>
      <c r="U1292" s="96">
        <f t="shared" si="66"/>
        <v>-3</v>
      </c>
      <c r="V1292" s="92" t="str">
        <f t="shared" si="69"/>
        <v/>
      </c>
      <c r="W1292" s="96" t="str">
        <f t="shared" si="68"/>
        <v/>
      </c>
      <c r="X1292" s="93"/>
      <c r="Z1292" s="5"/>
      <c r="AA1292"/>
      <c r="AB1292" s="375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/>
      <c r="C1293"/>
      <c r="D1293"/>
      <c r="E1293"/>
      <c r="F1293"/>
      <c r="G1293"/>
      <c r="H1293"/>
      <c r="I1293"/>
      <c r="J1293"/>
      <c r="K1293"/>
      <c r="L1293"/>
      <c r="M1293"/>
      <c r="N1293"/>
      <c r="O1293"/>
      <c r="P1293"/>
      <c r="Q1293"/>
      <c r="R1293" s="54"/>
      <c r="T1293" s="93">
        <f t="shared" si="67"/>
        <v>0</v>
      </c>
      <c r="U1293" s="96">
        <f t="shared" si="66"/>
        <v>-3</v>
      </c>
      <c r="V1293" s="92" t="str">
        <f t="shared" si="69"/>
        <v/>
      </c>
      <c r="W1293" s="96" t="str">
        <f t="shared" si="68"/>
        <v/>
      </c>
      <c r="X1293" s="93"/>
      <c r="Z1293" s="5"/>
      <c r="AA1293"/>
      <c r="AB1293" s="375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/>
      <c r="C1294"/>
      <c r="D1294"/>
      <c r="E1294"/>
      <c r="F1294"/>
      <c r="G1294"/>
      <c r="H1294"/>
      <c r="I1294"/>
      <c r="J1294"/>
      <c r="K1294"/>
      <c r="L1294"/>
      <c r="M1294"/>
      <c r="N1294"/>
      <c r="O1294"/>
      <c r="P1294"/>
      <c r="Q1294"/>
      <c r="R1294" s="54"/>
      <c r="T1294" s="93">
        <f t="shared" si="67"/>
        <v>0</v>
      </c>
      <c r="U1294" s="96">
        <f t="shared" si="66"/>
        <v>-3</v>
      </c>
      <c r="V1294" s="92" t="str">
        <f t="shared" si="69"/>
        <v/>
      </c>
      <c r="W1294" s="96" t="str">
        <f t="shared" si="68"/>
        <v/>
      </c>
      <c r="X1294" s="93"/>
      <c r="Z1294" s="5"/>
      <c r="AA1294"/>
      <c r="AB1294" s="375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/>
      <c r="C1295"/>
      <c r="D1295"/>
      <c r="E1295"/>
      <c r="F1295"/>
      <c r="G1295"/>
      <c r="H1295"/>
      <c r="I1295"/>
      <c r="J1295"/>
      <c r="K1295"/>
      <c r="L1295"/>
      <c r="M1295"/>
      <c r="N1295"/>
      <c r="O1295"/>
      <c r="P1295"/>
      <c r="Q1295"/>
      <c r="R1295" s="54"/>
      <c r="T1295" s="93">
        <f t="shared" si="67"/>
        <v>0</v>
      </c>
      <c r="U1295" s="96">
        <f t="shared" si="66"/>
        <v>-3</v>
      </c>
      <c r="V1295" s="92" t="str">
        <f t="shared" si="69"/>
        <v/>
      </c>
      <c r="W1295" s="96" t="str">
        <f t="shared" si="68"/>
        <v/>
      </c>
      <c r="X1295" s="93"/>
      <c r="Z1295" s="5"/>
      <c r="AA1295"/>
      <c r="AB1295" s="375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/>
      <c r="C1296"/>
      <c r="D1296"/>
      <c r="E1296"/>
      <c r="F1296"/>
      <c r="G1296"/>
      <c r="H1296"/>
      <c r="I1296"/>
      <c r="J1296"/>
      <c r="K1296"/>
      <c r="L1296"/>
      <c r="M1296"/>
      <c r="N1296"/>
      <c r="O1296"/>
      <c r="P1296"/>
      <c r="Q1296"/>
      <c r="R1296" s="54"/>
      <c r="T1296" s="93">
        <f t="shared" si="67"/>
        <v>0</v>
      </c>
      <c r="U1296" s="96">
        <f t="shared" ref="U1296:U1333" si="70">(T1296-B1296)-3</f>
        <v>-3</v>
      </c>
      <c r="V1296" s="92" t="str">
        <f t="shared" si="69"/>
        <v/>
      </c>
      <c r="W1296" s="96" t="str">
        <f t="shared" si="68"/>
        <v/>
      </c>
      <c r="X1296" s="93"/>
      <c r="Z1296" s="5"/>
      <c r="AA1296"/>
      <c r="AB1296" s="375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/>
      <c r="C1297"/>
      <c r="D1297"/>
      <c r="E1297"/>
      <c r="F1297"/>
      <c r="G1297"/>
      <c r="H1297"/>
      <c r="I1297"/>
      <c r="J1297"/>
      <c r="K1297"/>
      <c r="L1297"/>
      <c r="M1297"/>
      <c r="N1297"/>
      <c r="O1297"/>
      <c r="P1297"/>
      <c r="Q1297"/>
      <c r="R1297" s="54"/>
      <c r="T1297" s="93">
        <f t="shared" si="67"/>
        <v>0</v>
      </c>
      <c r="U1297" s="96">
        <f t="shared" si="70"/>
        <v>-3</v>
      </c>
      <c r="V1297" s="92" t="str">
        <f t="shared" si="69"/>
        <v/>
      </c>
      <c r="W1297" s="96" t="str">
        <f t="shared" si="68"/>
        <v/>
      </c>
      <c r="X1297" s="93"/>
      <c r="Z1297" s="5"/>
      <c r="AA1297"/>
      <c r="AB1297" s="375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/>
      <c r="C1298"/>
      <c r="D1298"/>
      <c r="E1298"/>
      <c r="F1298"/>
      <c r="G1298"/>
      <c r="H1298"/>
      <c r="I1298"/>
      <c r="J1298"/>
      <c r="K1298"/>
      <c r="L1298"/>
      <c r="M1298"/>
      <c r="N1298"/>
      <c r="O1298"/>
      <c r="P1298"/>
      <c r="Q1298"/>
      <c r="R1298" s="54"/>
      <c r="T1298" s="93">
        <f t="shared" si="67"/>
        <v>0</v>
      </c>
      <c r="U1298" s="96">
        <f t="shared" si="70"/>
        <v>-3</v>
      </c>
      <c r="V1298" s="92" t="str">
        <f t="shared" si="69"/>
        <v/>
      </c>
      <c r="W1298" s="96" t="str">
        <f t="shared" si="68"/>
        <v/>
      </c>
      <c r="X1298" s="93"/>
      <c r="Z1298" s="5"/>
      <c r="AA1298"/>
      <c r="AB1298" s="375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/>
      <c r="C1299"/>
      <c r="D1299"/>
      <c r="E1299"/>
      <c r="F1299"/>
      <c r="G1299"/>
      <c r="H1299"/>
      <c r="I1299"/>
      <c r="J1299"/>
      <c r="K1299"/>
      <c r="L1299"/>
      <c r="M1299"/>
      <c r="N1299"/>
      <c r="O1299"/>
      <c r="P1299"/>
      <c r="Q1299"/>
      <c r="R1299" s="54"/>
      <c r="T1299" s="93">
        <f t="shared" si="67"/>
        <v>0</v>
      </c>
      <c r="U1299" s="96">
        <f t="shared" si="70"/>
        <v>-3</v>
      </c>
      <c r="V1299" s="92" t="str">
        <f t="shared" si="69"/>
        <v/>
      </c>
      <c r="W1299" s="96" t="str">
        <f t="shared" si="68"/>
        <v/>
      </c>
      <c r="X1299" s="93"/>
      <c r="Z1299" s="5"/>
      <c r="AA1299"/>
      <c r="AB1299" s="375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/>
      <c r="C1300"/>
      <c r="D1300"/>
      <c r="E1300"/>
      <c r="F1300"/>
      <c r="G1300"/>
      <c r="H1300"/>
      <c r="I1300"/>
      <c r="J1300"/>
      <c r="K1300"/>
      <c r="L1300"/>
      <c r="M1300"/>
      <c r="N1300"/>
      <c r="O1300"/>
      <c r="P1300"/>
      <c r="Q1300"/>
      <c r="R1300" s="54"/>
      <c r="T1300" s="93">
        <f t="shared" si="67"/>
        <v>0</v>
      </c>
      <c r="U1300" s="96">
        <f t="shared" si="70"/>
        <v>-3</v>
      </c>
      <c r="V1300" s="92" t="str">
        <f t="shared" si="69"/>
        <v/>
      </c>
      <c r="W1300" s="96" t="str">
        <f t="shared" si="68"/>
        <v/>
      </c>
      <c r="X1300" s="93"/>
      <c r="Z1300" s="5"/>
      <c r="AA1300"/>
      <c r="AB1300" s="375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/>
      <c r="C1301"/>
      <c r="D1301"/>
      <c r="E1301"/>
      <c r="F1301"/>
      <c r="G1301"/>
      <c r="H1301"/>
      <c r="I1301"/>
      <c r="J1301"/>
      <c r="K1301"/>
      <c r="L1301"/>
      <c r="M1301"/>
      <c r="N1301"/>
      <c r="O1301"/>
      <c r="P1301"/>
      <c r="Q1301"/>
      <c r="R1301" s="54"/>
      <c r="T1301" s="93">
        <f t="shared" si="67"/>
        <v>0</v>
      </c>
      <c r="U1301" s="96">
        <f t="shared" si="70"/>
        <v>-3</v>
      </c>
      <c r="V1301" s="92" t="str">
        <f t="shared" si="69"/>
        <v/>
      </c>
      <c r="W1301" s="96" t="str">
        <f t="shared" si="68"/>
        <v/>
      </c>
      <c r="X1301" s="93"/>
      <c r="Z1301" s="5"/>
      <c r="AA1301"/>
      <c r="AB1301" s="375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/>
      <c r="C1302"/>
      <c r="D1302"/>
      <c r="E1302"/>
      <c r="F1302"/>
      <c r="G1302"/>
      <c r="H1302"/>
      <c r="I1302"/>
      <c r="J1302"/>
      <c r="K1302"/>
      <c r="L1302"/>
      <c r="M1302"/>
      <c r="N1302"/>
      <c r="O1302"/>
      <c r="P1302"/>
      <c r="Q1302"/>
      <c r="R1302" s="54"/>
      <c r="T1302" s="93">
        <f t="shared" si="67"/>
        <v>0</v>
      </c>
      <c r="U1302" s="96">
        <f t="shared" si="70"/>
        <v>-3</v>
      </c>
      <c r="V1302" s="92" t="str">
        <f t="shared" si="69"/>
        <v/>
      </c>
      <c r="W1302" s="96" t="str">
        <f t="shared" si="68"/>
        <v/>
      </c>
      <c r="X1302" s="93"/>
      <c r="Z1302" s="5"/>
      <c r="AA1302"/>
      <c r="AB1302" s="375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/>
      <c r="C1303"/>
      <c r="D1303"/>
      <c r="E1303"/>
      <c r="F1303"/>
      <c r="G1303"/>
      <c r="H1303"/>
      <c r="I1303"/>
      <c r="J1303"/>
      <c r="K1303"/>
      <c r="L1303"/>
      <c r="M1303"/>
      <c r="N1303"/>
      <c r="O1303"/>
      <c r="P1303"/>
      <c r="Q1303"/>
      <c r="R1303" s="54"/>
      <c r="T1303" s="93">
        <f t="shared" si="67"/>
        <v>0</v>
      </c>
      <c r="U1303" s="96">
        <f t="shared" si="70"/>
        <v>-3</v>
      </c>
      <c r="V1303" s="92" t="str">
        <f t="shared" si="69"/>
        <v/>
      </c>
      <c r="W1303" s="96" t="str">
        <f t="shared" si="68"/>
        <v/>
      </c>
      <c r="X1303" s="93"/>
      <c r="Z1303" s="5"/>
      <c r="AA1303"/>
      <c r="AB1303" s="375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/>
      <c r="C1304"/>
      <c r="D1304"/>
      <c r="E1304"/>
      <c r="F1304"/>
      <c r="G1304"/>
      <c r="H1304"/>
      <c r="I1304"/>
      <c r="J1304"/>
      <c r="K1304"/>
      <c r="L1304"/>
      <c r="M1304"/>
      <c r="N1304"/>
      <c r="O1304"/>
      <c r="P1304"/>
      <c r="Q1304"/>
      <c r="R1304" s="54"/>
      <c r="T1304" s="93">
        <f t="shared" si="67"/>
        <v>0</v>
      </c>
      <c r="U1304" s="96">
        <f t="shared" si="70"/>
        <v>-3</v>
      </c>
      <c r="V1304" s="92" t="str">
        <f t="shared" si="69"/>
        <v/>
      </c>
      <c r="W1304" s="96" t="str">
        <f t="shared" si="68"/>
        <v/>
      </c>
      <c r="X1304" s="93"/>
      <c r="Z1304" s="5"/>
      <c r="AA1304"/>
      <c r="AB1304" s="375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/>
      <c r="C1305"/>
      <c r="D1305"/>
      <c r="E1305"/>
      <c r="F1305"/>
      <c r="G1305"/>
      <c r="H1305"/>
      <c r="I1305"/>
      <c r="J1305"/>
      <c r="K1305"/>
      <c r="L1305"/>
      <c r="M1305"/>
      <c r="N1305"/>
      <c r="O1305"/>
      <c r="P1305"/>
      <c r="Q1305"/>
      <c r="R1305" s="54"/>
      <c r="T1305" s="93">
        <f t="shared" si="67"/>
        <v>0</v>
      </c>
      <c r="U1305" s="96">
        <f t="shared" si="70"/>
        <v>-3</v>
      </c>
      <c r="V1305" s="92" t="str">
        <f t="shared" si="69"/>
        <v/>
      </c>
      <c r="W1305" s="96" t="str">
        <f t="shared" si="68"/>
        <v/>
      </c>
      <c r="X1305" s="93"/>
      <c r="Z1305" s="5"/>
      <c r="AA1305"/>
      <c r="AB1305" s="375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/>
      <c r="C1306"/>
      <c r="D1306"/>
      <c r="E1306"/>
      <c r="F1306"/>
      <c r="G1306"/>
      <c r="H1306"/>
      <c r="I1306"/>
      <c r="J1306"/>
      <c r="K1306"/>
      <c r="L1306"/>
      <c r="M1306"/>
      <c r="N1306"/>
      <c r="O1306"/>
      <c r="P1306"/>
      <c r="Q1306"/>
      <c r="R1306" s="54"/>
      <c r="T1306" s="93">
        <f t="shared" si="67"/>
        <v>0</v>
      </c>
      <c r="U1306" s="96">
        <f t="shared" si="70"/>
        <v>-3</v>
      </c>
      <c r="V1306" s="92" t="str">
        <f t="shared" si="69"/>
        <v/>
      </c>
      <c r="W1306" s="96" t="str">
        <f t="shared" si="68"/>
        <v/>
      </c>
      <c r="X1306" s="93"/>
      <c r="Z1306" s="5"/>
      <c r="AA1306"/>
      <c r="AB1306" s="375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/>
      <c r="C1307"/>
      <c r="D1307"/>
      <c r="E1307"/>
      <c r="F1307"/>
      <c r="G1307"/>
      <c r="H1307"/>
      <c r="I1307"/>
      <c r="J1307"/>
      <c r="K1307"/>
      <c r="L1307"/>
      <c r="M1307"/>
      <c r="N1307"/>
      <c r="O1307"/>
      <c r="P1307"/>
      <c r="Q1307"/>
      <c r="R1307" s="54"/>
      <c r="T1307" s="93">
        <f t="shared" si="67"/>
        <v>0</v>
      </c>
      <c r="U1307" s="96">
        <f t="shared" si="70"/>
        <v>-3</v>
      </c>
      <c r="V1307" s="92" t="str">
        <f t="shared" si="69"/>
        <v/>
      </c>
      <c r="W1307" s="96" t="str">
        <f t="shared" si="68"/>
        <v/>
      </c>
      <c r="X1307" s="93"/>
      <c r="Z1307" s="5"/>
      <c r="AA1307"/>
      <c r="AB1307" s="375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/>
      <c r="C1308"/>
      <c r="D1308"/>
      <c r="E1308"/>
      <c r="F1308"/>
      <c r="G1308"/>
      <c r="H1308"/>
      <c r="I1308"/>
      <c r="J1308"/>
      <c r="K1308"/>
      <c r="L1308"/>
      <c r="M1308"/>
      <c r="N1308"/>
      <c r="O1308"/>
      <c r="P1308"/>
      <c r="Q1308"/>
      <c r="R1308" s="54"/>
      <c r="T1308" s="93">
        <f t="shared" si="67"/>
        <v>0</v>
      </c>
      <c r="U1308" s="96">
        <f t="shared" si="70"/>
        <v>-3</v>
      </c>
      <c r="V1308" s="92" t="str">
        <f t="shared" si="69"/>
        <v/>
      </c>
      <c r="W1308" s="96" t="str">
        <f t="shared" si="68"/>
        <v/>
      </c>
      <c r="X1308" s="93"/>
      <c r="Z1308" s="5"/>
      <c r="AA1308"/>
      <c r="AB1308" s="375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/>
      <c r="C1309"/>
      <c r="D1309"/>
      <c r="E1309"/>
      <c r="F1309"/>
      <c r="G1309"/>
      <c r="H1309"/>
      <c r="I1309"/>
      <c r="J1309"/>
      <c r="K1309"/>
      <c r="L1309"/>
      <c r="M1309"/>
      <c r="N1309"/>
      <c r="O1309"/>
      <c r="P1309"/>
      <c r="Q1309"/>
      <c r="R1309" s="54"/>
      <c r="T1309" s="93">
        <f t="shared" si="67"/>
        <v>0</v>
      </c>
      <c r="U1309" s="96">
        <f t="shared" si="70"/>
        <v>-3</v>
      </c>
      <c r="V1309" s="92" t="str">
        <f t="shared" si="69"/>
        <v/>
      </c>
      <c r="W1309" s="96" t="str">
        <f t="shared" si="68"/>
        <v/>
      </c>
      <c r="X1309" s="93"/>
      <c r="Z1309" s="5"/>
      <c r="AA1309"/>
      <c r="AB1309" s="375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/>
      <c r="C1310"/>
      <c r="D1310"/>
      <c r="E1310"/>
      <c r="F1310"/>
      <c r="G1310"/>
      <c r="H1310"/>
      <c r="I1310"/>
      <c r="J1310"/>
      <c r="K1310"/>
      <c r="L1310"/>
      <c r="M1310"/>
      <c r="N1310"/>
      <c r="O1310"/>
      <c r="P1310"/>
      <c r="Q1310"/>
      <c r="R1310" s="54"/>
      <c r="T1310" s="93">
        <f t="shared" si="67"/>
        <v>0</v>
      </c>
      <c r="U1310" s="96">
        <f t="shared" si="70"/>
        <v>-3</v>
      </c>
      <c r="V1310" s="92" t="str">
        <f t="shared" si="69"/>
        <v/>
      </c>
      <c r="W1310" s="96" t="str">
        <f t="shared" si="68"/>
        <v/>
      </c>
      <c r="X1310" s="93"/>
      <c r="Z1310" s="5"/>
      <c r="AA1310"/>
      <c r="AB1310" s="375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/>
      <c r="C1311"/>
      <c r="D1311"/>
      <c r="E1311"/>
      <c r="F1311"/>
      <c r="G1311"/>
      <c r="H1311"/>
      <c r="I1311"/>
      <c r="J1311"/>
      <c r="K1311"/>
      <c r="L1311"/>
      <c r="M1311"/>
      <c r="N1311"/>
      <c r="O1311"/>
      <c r="P1311"/>
      <c r="Q1311"/>
      <c r="R1311" s="54"/>
      <c r="T1311" s="93">
        <f t="shared" si="67"/>
        <v>0</v>
      </c>
      <c r="U1311" s="96">
        <f t="shared" si="70"/>
        <v>-3</v>
      </c>
      <c r="V1311" s="92" t="str">
        <f t="shared" si="69"/>
        <v/>
      </c>
      <c r="W1311" s="96" t="str">
        <f t="shared" si="68"/>
        <v/>
      </c>
      <c r="X1311" s="93"/>
      <c r="Z1311" s="5"/>
      <c r="AA1311"/>
      <c r="AB1311" s="375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/>
      <c r="C1312"/>
      <c r="D1312"/>
      <c r="E1312"/>
      <c r="F1312"/>
      <c r="G1312"/>
      <c r="H1312"/>
      <c r="I1312"/>
      <c r="J1312"/>
      <c r="K1312"/>
      <c r="L1312"/>
      <c r="M1312"/>
      <c r="N1312"/>
      <c r="O1312"/>
      <c r="P1312"/>
      <c r="Q1312"/>
      <c r="R1312" s="54"/>
      <c r="T1312" s="93">
        <f t="shared" si="67"/>
        <v>0</v>
      </c>
      <c r="U1312" s="96">
        <f t="shared" si="70"/>
        <v>-3</v>
      </c>
      <c r="V1312" s="92" t="str">
        <f t="shared" si="69"/>
        <v/>
      </c>
      <c r="W1312" s="96" t="str">
        <f t="shared" si="68"/>
        <v/>
      </c>
      <c r="X1312" s="93"/>
      <c r="Z1312" s="5"/>
      <c r="AA1312"/>
      <c r="AB1312" s="375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/>
      <c r="C1313"/>
      <c r="D1313"/>
      <c r="E1313"/>
      <c r="F1313"/>
      <c r="G1313"/>
      <c r="H1313"/>
      <c r="I1313"/>
      <c r="J1313"/>
      <c r="K1313"/>
      <c r="L1313"/>
      <c r="M1313"/>
      <c r="N1313"/>
      <c r="O1313"/>
      <c r="P1313"/>
      <c r="Q1313"/>
      <c r="R1313" s="54"/>
      <c r="T1313" s="93">
        <f t="shared" si="67"/>
        <v>0</v>
      </c>
      <c r="U1313" s="96">
        <f t="shared" si="70"/>
        <v>-3</v>
      </c>
      <c r="V1313" s="92" t="str">
        <f t="shared" si="69"/>
        <v/>
      </c>
      <c r="W1313" s="96" t="str">
        <f t="shared" si="68"/>
        <v/>
      </c>
      <c r="X1313" s="93"/>
      <c r="Z1313" s="5"/>
      <c r="AA1313"/>
      <c r="AB1313" s="375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/>
      <c r="C1314"/>
      <c r="D1314"/>
      <c r="E1314"/>
      <c r="F1314"/>
      <c r="G1314"/>
      <c r="H1314"/>
      <c r="I1314"/>
      <c r="J1314"/>
      <c r="K1314"/>
      <c r="L1314"/>
      <c r="M1314"/>
      <c r="N1314"/>
      <c r="O1314"/>
      <c r="P1314"/>
      <c r="Q1314"/>
      <c r="R1314" s="54"/>
      <c r="T1314" s="93">
        <f t="shared" si="67"/>
        <v>0</v>
      </c>
      <c r="U1314" s="96">
        <f t="shared" si="70"/>
        <v>-3</v>
      </c>
      <c r="V1314" s="92" t="str">
        <f t="shared" si="69"/>
        <v/>
      </c>
      <c r="W1314" s="96" t="str">
        <f t="shared" si="68"/>
        <v/>
      </c>
      <c r="X1314" s="93"/>
      <c r="Z1314" s="5"/>
      <c r="AA1314"/>
      <c r="AB1314" s="375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/>
      <c r="C1315"/>
      <c r="D1315"/>
      <c r="E1315"/>
      <c r="F1315"/>
      <c r="G1315"/>
      <c r="H1315"/>
      <c r="I1315"/>
      <c r="J1315"/>
      <c r="K1315"/>
      <c r="L1315"/>
      <c r="M1315"/>
      <c r="N1315"/>
      <c r="O1315"/>
      <c r="P1315"/>
      <c r="Q1315"/>
      <c r="R1315" s="54"/>
      <c r="T1315" s="93">
        <f t="shared" si="67"/>
        <v>0</v>
      </c>
      <c r="U1315" s="96">
        <f t="shared" si="70"/>
        <v>-3</v>
      </c>
      <c r="V1315" s="92" t="str">
        <f t="shared" si="69"/>
        <v/>
      </c>
      <c r="W1315" s="96" t="str">
        <f t="shared" si="68"/>
        <v/>
      </c>
      <c r="X1315" s="93"/>
      <c r="Z1315" s="5"/>
      <c r="AA1315"/>
      <c r="AB1315" s="375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/>
      <c r="C1316"/>
      <c r="D1316"/>
      <c r="E1316"/>
      <c r="F1316"/>
      <c r="G1316"/>
      <c r="H1316"/>
      <c r="I1316"/>
      <c r="J1316"/>
      <c r="K1316"/>
      <c r="L1316"/>
      <c r="M1316"/>
      <c r="N1316"/>
      <c r="O1316"/>
      <c r="P1316"/>
      <c r="Q1316"/>
      <c r="R1316" s="54"/>
      <c r="T1316" s="93">
        <f t="shared" si="67"/>
        <v>0</v>
      </c>
      <c r="U1316" s="96">
        <f t="shared" si="70"/>
        <v>-3</v>
      </c>
      <c r="V1316" s="92" t="str">
        <f t="shared" si="69"/>
        <v/>
      </c>
      <c r="W1316" s="96" t="str">
        <f t="shared" si="68"/>
        <v/>
      </c>
      <c r="X1316" s="93"/>
      <c r="Z1316" s="5"/>
      <c r="AA1316"/>
      <c r="AB1316" s="375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/>
      <c r="C1317"/>
      <c r="D1317"/>
      <c r="E1317"/>
      <c r="F1317"/>
      <c r="G1317"/>
      <c r="H1317"/>
      <c r="I1317"/>
      <c r="J1317"/>
      <c r="K1317"/>
      <c r="L1317"/>
      <c r="M1317"/>
      <c r="N1317"/>
      <c r="O1317"/>
      <c r="P1317"/>
      <c r="Q1317"/>
      <c r="R1317" s="54"/>
      <c r="T1317" s="93">
        <f t="shared" si="67"/>
        <v>0</v>
      </c>
      <c r="U1317" s="96">
        <f t="shared" si="70"/>
        <v>-3</v>
      </c>
      <c r="V1317" s="92" t="str">
        <f t="shared" si="69"/>
        <v/>
      </c>
      <c r="W1317" s="96" t="str">
        <f t="shared" si="68"/>
        <v/>
      </c>
      <c r="X1317" s="93"/>
      <c r="Z1317" s="5"/>
      <c r="AA1317"/>
      <c r="AB1317" s="375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/>
      <c r="C1318"/>
      <c r="D1318"/>
      <c r="E1318"/>
      <c r="F1318"/>
      <c r="G1318"/>
      <c r="H1318"/>
      <c r="I1318"/>
      <c r="J1318"/>
      <c r="K1318"/>
      <c r="L1318"/>
      <c r="M1318"/>
      <c r="N1318"/>
      <c r="O1318"/>
      <c r="P1318"/>
      <c r="Q1318"/>
      <c r="R1318" s="54"/>
      <c r="T1318" s="93">
        <f t="shared" si="67"/>
        <v>0</v>
      </c>
      <c r="U1318" s="96">
        <f t="shared" si="70"/>
        <v>-3</v>
      </c>
      <c r="V1318" s="92" t="str">
        <f t="shared" si="69"/>
        <v/>
      </c>
      <c r="W1318" s="96" t="str">
        <f t="shared" si="68"/>
        <v/>
      </c>
      <c r="X1318" s="93"/>
      <c r="Z1318" s="5"/>
      <c r="AA1318"/>
      <c r="AB1318" s="375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/>
      <c r="C1319"/>
      <c r="D1319"/>
      <c r="E1319"/>
      <c r="F1319"/>
      <c r="G1319"/>
      <c r="H1319"/>
      <c r="I1319"/>
      <c r="J1319"/>
      <c r="K1319"/>
      <c r="L1319"/>
      <c r="M1319"/>
      <c r="N1319"/>
      <c r="O1319"/>
      <c r="P1319"/>
      <c r="Q1319"/>
      <c r="R1319" s="54"/>
      <c r="T1319" s="93">
        <f t="shared" si="67"/>
        <v>0</v>
      </c>
      <c r="U1319" s="96">
        <f t="shared" si="70"/>
        <v>-3</v>
      </c>
      <c r="V1319" s="92" t="str">
        <f t="shared" si="69"/>
        <v/>
      </c>
      <c r="W1319" s="96" t="str">
        <f t="shared" si="68"/>
        <v/>
      </c>
      <c r="X1319" s="93"/>
      <c r="Z1319" s="5"/>
      <c r="AA1319"/>
      <c r="AB1319" s="375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/>
      <c r="C1320"/>
      <c r="D1320"/>
      <c r="E1320"/>
      <c r="F1320"/>
      <c r="G1320"/>
      <c r="H1320"/>
      <c r="I1320"/>
      <c r="J1320"/>
      <c r="K1320"/>
      <c r="L1320"/>
      <c r="M1320"/>
      <c r="N1320"/>
      <c r="O1320"/>
      <c r="P1320"/>
      <c r="Q1320"/>
      <c r="R1320" s="54"/>
      <c r="T1320" s="93">
        <f t="shared" si="67"/>
        <v>0</v>
      </c>
      <c r="U1320" s="96">
        <f t="shared" si="70"/>
        <v>-3</v>
      </c>
      <c r="V1320" s="92" t="str">
        <f t="shared" si="69"/>
        <v/>
      </c>
      <c r="W1320" s="96" t="str">
        <f t="shared" si="68"/>
        <v/>
      </c>
      <c r="X1320" s="93"/>
      <c r="Z1320" s="5"/>
      <c r="AA1320"/>
      <c r="AB1320" s="375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/>
      <c r="C1321"/>
      <c r="D1321"/>
      <c r="E1321"/>
      <c r="F1321"/>
      <c r="G1321"/>
      <c r="H1321"/>
      <c r="I1321"/>
      <c r="J1321"/>
      <c r="K1321"/>
      <c r="L1321"/>
      <c r="M1321"/>
      <c r="N1321"/>
      <c r="O1321"/>
      <c r="P1321"/>
      <c r="Q1321"/>
      <c r="R1321" s="54"/>
      <c r="T1321" s="93">
        <f t="shared" si="67"/>
        <v>0</v>
      </c>
      <c r="U1321" s="96">
        <f t="shared" si="70"/>
        <v>-3</v>
      </c>
      <c r="V1321" s="92" t="str">
        <f t="shared" si="69"/>
        <v/>
      </c>
      <c r="W1321" s="96" t="str">
        <f t="shared" si="68"/>
        <v/>
      </c>
      <c r="X1321" s="93"/>
      <c r="Z1321" s="5"/>
      <c r="AA1321"/>
      <c r="AB1321" s="375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/>
      <c r="C1322"/>
      <c r="D1322"/>
      <c r="E1322"/>
      <c r="F1322"/>
      <c r="G1322"/>
      <c r="H1322"/>
      <c r="I1322"/>
      <c r="J1322"/>
      <c r="K1322"/>
      <c r="L1322"/>
      <c r="M1322"/>
      <c r="N1322"/>
      <c r="O1322"/>
      <c r="P1322"/>
      <c r="Q1322"/>
      <c r="R1322" s="54"/>
      <c r="T1322" s="93">
        <f t="shared" si="67"/>
        <v>0</v>
      </c>
      <c r="U1322" s="96">
        <f t="shared" si="70"/>
        <v>-3</v>
      </c>
      <c r="V1322" s="92" t="str">
        <f t="shared" si="69"/>
        <v/>
      </c>
      <c r="W1322" s="96" t="str">
        <f t="shared" si="68"/>
        <v/>
      </c>
      <c r="X1322" s="93"/>
      <c r="Z1322" s="5"/>
      <c r="AA1322"/>
      <c r="AB1322" s="375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/>
      <c r="C1323"/>
      <c r="D1323"/>
      <c r="E1323"/>
      <c r="F1323"/>
      <c r="G1323"/>
      <c r="H1323"/>
      <c r="I1323"/>
      <c r="J1323"/>
      <c r="K1323"/>
      <c r="L1323"/>
      <c r="M1323"/>
      <c r="N1323"/>
      <c r="O1323"/>
      <c r="P1323"/>
      <c r="Q1323"/>
      <c r="R1323" s="54"/>
      <c r="T1323" s="93">
        <f t="shared" si="67"/>
        <v>0</v>
      </c>
      <c r="U1323" s="96">
        <f t="shared" si="70"/>
        <v>-3</v>
      </c>
      <c r="V1323" s="92" t="str">
        <f t="shared" si="69"/>
        <v/>
      </c>
      <c r="W1323" s="96" t="str">
        <f t="shared" si="68"/>
        <v/>
      </c>
      <c r="X1323" s="93"/>
      <c r="Z1323" s="5"/>
      <c r="AA1323"/>
      <c r="AB1323" s="375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/>
      <c r="C1324"/>
      <c r="D1324"/>
      <c r="E1324"/>
      <c r="F1324"/>
      <c r="G1324"/>
      <c r="H1324"/>
      <c r="I1324"/>
      <c r="J1324"/>
      <c r="K1324"/>
      <c r="L1324"/>
      <c r="M1324"/>
      <c r="N1324"/>
      <c r="O1324"/>
      <c r="P1324"/>
      <c r="Q1324"/>
      <c r="R1324" s="54"/>
      <c r="T1324" s="93">
        <f t="shared" si="67"/>
        <v>0</v>
      </c>
      <c r="U1324" s="96">
        <f t="shared" si="70"/>
        <v>-3</v>
      </c>
      <c r="V1324" s="92" t="str">
        <f t="shared" si="69"/>
        <v/>
      </c>
      <c r="W1324" s="96" t="str">
        <f t="shared" si="68"/>
        <v/>
      </c>
      <c r="X1324" s="93"/>
      <c r="Z1324" s="5"/>
      <c r="AA1324"/>
      <c r="AB1324" s="375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/>
      <c r="C1325"/>
      <c r="D1325"/>
      <c r="E1325"/>
      <c r="F1325"/>
      <c r="G1325"/>
      <c r="H1325"/>
      <c r="I1325"/>
      <c r="J1325"/>
      <c r="K1325"/>
      <c r="L1325"/>
      <c r="M1325"/>
      <c r="N1325"/>
      <c r="O1325"/>
      <c r="P1325"/>
      <c r="Q1325"/>
      <c r="R1325" s="54"/>
      <c r="T1325" s="93">
        <f t="shared" si="67"/>
        <v>0</v>
      </c>
      <c r="U1325" s="96">
        <f t="shared" si="70"/>
        <v>-3</v>
      </c>
      <c r="V1325" s="92" t="str">
        <f t="shared" si="69"/>
        <v/>
      </c>
      <c r="W1325" s="96" t="str">
        <f t="shared" si="68"/>
        <v/>
      </c>
      <c r="X1325" s="93"/>
      <c r="Z1325" s="5"/>
      <c r="AA1325"/>
      <c r="AB1325" s="375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/>
      <c r="C1326"/>
      <c r="D1326"/>
      <c r="E1326"/>
      <c r="F1326"/>
      <c r="G1326"/>
      <c r="H1326"/>
      <c r="I1326"/>
      <c r="J1326"/>
      <c r="K1326"/>
      <c r="L1326"/>
      <c r="M1326"/>
      <c r="N1326"/>
      <c r="O1326"/>
      <c r="P1326"/>
      <c r="Q1326"/>
      <c r="R1326" s="54"/>
      <c r="T1326" s="93">
        <f t="shared" si="67"/>
        <v>0</v>
      </c>
      <c r="U1326" s="96">
        <f t="shared" si="70"/>
        <v>-3</v>
      </c>
      <c r="V1326" s="92" t="str">
        <f t="shared" si="69"/>
        <v/>
      </c>
      <c r="W1326" s="96" t="str">
        <f t="shared" si="68"/>
        <v/>
      </c>
      <c r="X1326" s="93"/>
      <c r="Z1326" s="5"/>
      <c r="AA1326"/>
      <c r="AB1326" s="375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/>
      <c r="C1327"/>
      <c r="D1327"/>
      <c r="E1327"/>
      <c r="F1327"/>
      <c r="G1327"/>
      <c r="H1327"/>
      <c r="I1327"/>
      <c r="J1327"/>
      <c r="K1327"/>
      <c r="L1327"/>
      <c r="M1327"/>
      <c r="N1327"/>
      <c r="O1327"/>
      <c r="P1327"/>
      <c r="Q1327"/>
      <c r="R1327" s="54"/>
      <c r="T1327" s="93">
        <f t="shared" si="67"/>
        <v>0</v>
      </c>
      <c r="U1327" s="96">
        <f t="shared" si="70"/>
        <v>-3</v>
      </c>
      <c r="V1327" s="92" t="str">
        <f t="shared" si="69"/>
        <v/>
      </c>
      <c r="W1327" s="96" t="str">
        <f t="shared" si="68"/>
        <v/>
      </c>
      <c r="X1327" s="93"/>
      <c r="Z1327" s="5"/>
      <c r="AA1327"/>
      <c r="AB1327" s="375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/>
      <c r="C1328"/>
      <c r="D1328"/>
      <c r="E1328"/>
      <c r="F1328"/>
      <c r="G1328"/>
      <c r="H1328"/>
      <c r="I1328"/>
      <c r="J1328"/>
      <c r="K1328"/>
      <c r="L1328"/>
      <c r="M1328"/>
      <c r="N1328"/>
      <c r="O1328"/>
      <c r="P1328"/>
      <c r="Q1328"/>
      <c r="R1328" s="54"/>
      <c r="T1328" s="93">
        <f t="shared" si="67"/>
        <v>0</v>
      </c>
      <c r="U1328" s="96">
        <f t="shared" si="70"/>
        <v>-3</v>
      </c>
      <c r="V1328" s="92" t="str">
        <f t="shared" si="69"/>
        <v/>
      </c>
      <c r="W1328" s="96" t="str">
        <f t="shared" si="68"/>
        <v/>
      </c>
      <c r="X1328" s="93"/>
      <c r="Z1328" s="5"/>
      <c r="AA1328"/>
      <c r="AB1328" s="375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/>
      <c r="C1329"/>
      <c r="D1329"/>
      <c r="E1329"/>
      <c r="F1329"/>
      <c r="G1329"/>
      <c r="H1329"/>
      <c r="I1329"/>
      <c r="J1329"/>
      <c r="K1329"/>
      <c r="L1329"/>
      <c r="M1329"/>
      <c r="N1329"/>
      <c r="O1329"/>
      <c r="P1329"/>
      <c r="Q1329"/>
      <c r="R1329" s="54"/>
      <c r="T1329" s="93">
        <f t="shared" si="67"/>
        <v>0</v>
      </c>
      <c r="U1329" s="96">
        <f t="shared" si="70"/>
        <v>-3</v>
      </c>
      <c r="V1329" s="92" t="str">
        <f t="shared" si="69"/>
        <v/>
      </c>
      <c r="W1329" s="96" t="str">
        <f t="shared" si="68"/>
        <v/>
      </c>
      <c r="X1329" s="93"/>
      <c r="Z1329" s="5"/>
      <c r="AA1329"/>
      <c r="AB1329" s="375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/>
      <c r="C1330"/>
      <c r="D1330"/>
      <c r="E1330"/>
      <c r="F1330"/>
      <c r="G1330"/>
      <c r="H1330"/>
      <c r="I1330"/>
      <c r="J1330"/>
      <c r="K1330"/>
      <c r="L1330"/>
      <c r="M1330"/>
      <c r="N1330"/>
      <c r="O1330"/>
      <c r="P1330"/>
      <c r="Q1330"/>
      <c r="R1330" s="54"/>
      <c r="T1330" s="93">
        <f>MAX($P1330,$Q1330)</f>
        <v>0</v>
      </c>
      <c r="U1330" s="96">
        <f t="shared" si="70"/>
        <v>-3</v>
      </c>
      <c r="V1330" s="92" t="str">
        <f t="shared" si="69"/>
        <v/>
      </c>
      <c r="W1330" s="96" t="str">
        <f t="shared" ref="W1330:W1393" si="71">IF($T1330&gt;$B1330+1,1,"")</f>
        <v/>
      </c>
      <c r="X1330" s="93"/>
      <c r="Z1330" s="5"/>
      <c r="AA1330"/>
      <c r="AB1330" s="375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/>
      <c r="C1331"/>
      <c r="D1331"/>
      <c r="E1331"/>
      <c r="F1331"/>
      <c r="G1331"/>
      <c r="H1331"/>
      <c r="I1331"/>
      <c r="J1331"/>
      <c r="K1331"/>
      <c r="L1331"/>
      <c r="M1331"/>
      <c r="N1331"/>
      <c r="O1331"/>
      <c r="P1331"/>
      <c r="Q1331"/>
      <c r="R1331" s="54"/>
      <c r="T1331" s="93">
        <f>MAX($P1331,$Q1331)</f>
        <v>0</v>
      </c>
      <c r="U1331" s="96">
        <f t="shared" si="70"/>
        <v>-3</v>
      </c>
      <c r="V1331" s="92" t="str">
        <f t="shared" si="69"/>
        <v/>
      </c>
      <c r="W1331" s="96" t="str">
        <f t="shared" si="71"/>
        <v/>
      </c>
      <c r="X1331" s="93"/>
      <c r="Z1331" s="5"/>
      <c r="AA1331"/>
      <c r="AB1331" s="375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/>
      <c r="C1332"/>
      <c r="D1332"/>
      <c r="E1332"/>
      <c r="F1332"/>
      <c r="G1332"/>
      <c r="H1332"/>
      <c r="I1332"/>
      <c r="J1332"/>
      <c r="K1332"/>
      <c r="L1332"/>
      <c r="M1332"/>
      <c r="N1332"/>
      <c r="O1332"/>
      <c r="P1332"/>
      <c r="Q1332"/>
      <c r="R1332" s="54"/>
      <c r="T1332" s="93">
        <f>MAX($P1332,$Q1332)</f>
        <v>0</v>
      </c>
      <c r="U1332" s="96">
        <f t="shared" si="70"/>
        <v>-3</v>
      </c>
      <c r="V1332" s="92" t="str">
        <f t="shared" si="69"/>
        <v/>
      </c>
      <c r="W1332" s="96" t="str">
        <f t="shared" si="71"/>
        <v/>
      </c>
      <c r="X1332" s="93"/>
      <c r="Z1332" s="5"/>
      <c r="AA1332"/>
      <c r="AB1332" s="375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/>
      <c r="C1333"/>
      <c r="D1333"/>
      <c r="E1333"/>
      <c r="F1333"/>
      <c r="G1333"/>
      <c r="H1333"/>
      <c r="I1333"/>
      <c r="J1333"/>
      <c r="K1333"/>
      <c r="L1333"/>
      <c r="M1333"/>
      <c r="N1333"/>
      <c r="O1333"/>
      <c r="P1333"/>
      <c r="Q1333"/>
      <c r="R1333" s="54"/>
      <c r="T1333" s="93">
        <f>MAX($P1333,$Q1333)</f>
        <v>0</v>
      </c>
      <c r="U1333" s="96">
        <f t="shared" si="70"/>
        <v>-3</v>
      </c>
      <c r="V1333" s="92" t="str">
        <f t="shared" si="69"/>
        <v/>
      </c>
      <c r="W1333" s="96" t="str">
        <f t="shared" si="71"/>
        <v/>
      </c>
      <c r="X1333" s="93"/>
      <c r="Z1333" s="5"/>
      <c r="AA1333"/>
      <c r="AB1333" s="375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/>
      <c r="C1334"/>
      <c r="D1334"/>
      <c r="E1334"/>
      <c r="F1334"/>
      <c r="G1334"/>
      <c r="H1334"/>
      <c r="I1334"/>
      <c r="J1334"/>
      <c r="K1334"/>
      <c r="L1334"/>
      <c r="M1334"/>
      <c r="N1334"/>
      <c r="O1334"/>
      <c r="P1334"/>
      <c r="Q1334"/>
      <c r="R1334" s="54"/>
      <c r="T1334" s="96"/>
      <c r="U1334" s="96"/>
      <c r="V1334" s="92" t="str">
        <f t="shared" si="69"/>
        <v/>
      </c>
      <c r="W1334" s="96" t="str">
        <f t="shared" si="71"/>
        <v/>
      </c>
      <c r="X1334" s="93"/>
      <c r="Z1334" s="5"/>
      <c r="AA1334"/>
      <c r="AB1334" s="375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/>
      <c r="C1335"/>
      <c r="D1335"/>
      <c r="E1335"/>
      <c r="F1335"/>
      <c r="G1335"/>
      <c r="H1335"/>
      <c r="I1335"/>
      <c r="J1335"/>
      <c r="K1335"/>
      <c r="L1335"/>
      <c r="M1335"/>
      <c r="N1335"/>
      <c r="O1335"/>
      <c r="P1335"/>
      <c r="Q1335"/>
      <c r="R1335" s="54"/>
      <c r="T1335" s="96"/>
      <c r="U1335" s="96"/>
      <c r="V1335" s="92" t="str">
        <f t="shared" si="69"/>
        <v/>
      </c>
      <c r="W1335" s="96" t="str">
        <f t="shared" si="71"/>
        <v/>
      </c>
      <c r="X1335" s="93"/>
      <c r="Z1335" s="5"/>
      <c r="AA1335"/>
      <c r="AB1335" s="375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/>
      <c r="C1336"/>
      <c r="D1336"/>
      <c r="E1336"/>
      <c r="F1336"/>
      <c r="G1336"/>
      <c r="H1336"/>
      <c r="I1336"/>
      <c r="J1336"/>
      <c r="K1336"/>
      <c r="L1336"/>
      <c r="M1336"/>
      <c r="N1336"/>
      <c r="O1336"/>
      <c r="P1336"/>
      <c r="Q1336"/>
      <c r="R1336" s="54"/>
      <c r="T1336" s="96"/>
      <c r="U1336" s="96"/>
      <c r="V1336" s="92" t="str">
        <f t="shared" si="69"/>
        <v/>
      </c>
      <c r="W1336" s="96" t="str">
        <f t="shared" si="71"/>
        <v/>
      </c>
      <c r="X1336" s="93"/>
      <c r="Z1336" s="5"/>
      <c r="AA1336"/>
      <c r="AB1336" s="375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/>
      <c r="C1337"/>
      <c r="D1337"/>
      <c r="E1337"/>
      <c r="F1337"/>
      <c r="G1337"/>
      <c r="H1337"/>
      <c r="I1337"/>
      <c r="J1337"/>
      <c r="K1337"/>
      <c r="L1337"/>
      <c r="M1337"/>
      <c r="N1337"/>
      <c r="O1337"/>
      <c r="P1337"/>
      <c r="Q1337"/>
      <c r="R1337" s="54"/>
      <c r="T1337" s="96"/>
      <c r="U1337" s="96"/>
      <c r="V1337" s="92" t="str">
        <f t="shared" si="69"/>
        <v/>
      </c>
      <c r="W1337" s="96" t="str">
        <f t="shared" si="71"/>
        <v/>
      </c>
      <c r="X1337" s="93"/>
      <c r="Z1337" s="5"/>
      <c r="AA1337"/>
      <c r="AB1337" s="375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/>
      <c r="C1338"/>
      <c r="D1338"/>
      <c r="E1338"/>
      <c r="F1338"/>
      <c r="G1338"/>
      <c r="H1338"/>
      <c r="I1338"/>
      <c r="J1338"/>
      <c r="K1338"/>
      <c r="L1338"/>
      <c r="M1338"/>
      <c r="N1338"/>
      <c r="O1338"/>
      <c r="P1338"/>
      <c r="Q1338"/>
      <c r="R1338" s="54"/>
      <c r="T1338" s="96"/>
      <c r="U1338" s="96"/>
      <c r="V1338" s="92" t="str">
        <f t="shared" si="69"/>
        <v/>
      </c>
      <c r="W1338" s="96" t="str">
        <f t="shared" si="71"/>
        <v/>
      </c>
      <c r="X1338" s="93"/>
      <c r="Z1338" s="5"/>
      <c r="AA1338"/>
      <c r="AB1338" s="375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/>
      <c r="C1339"/>
      <c r="D1339"/>
      <c r="E1339"/>
      <c r="F1339"/>
      <c r="G1339"/>
      <c r="H1339"/>
      <c r="I1339"/>
      <c r="J1339"/>
      <c r="K1339"/>
      <c r="L1339"/>
      <c r="M1339"/>
      <c r="N1339"/>
      <c r="O1339"/>
      <c r="P1339"/>
      <c r="Q1339"/>
      <c r="R1339" s="54"/>
      <c r="T1339" s="96"/>
      <c r="U1339" s="96"/>
      <c r="V1339" s="92" t="str">
        <f t="shared" si="69"/>
        <v/>
      </c>
      <c r="W1339" s="96" t="str">
        <f t="shared" si="71"/>
        <v/>
      </c>
      <c r="X1339" s="93"/>
      <c r="Z1339" s="5"/>
      <c r="AA1339"/>
      <c r="AB1339" s="375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/>
      <c r="C1340"/>
      <c r="D1340"/>
      <c r="E1340"/>
      <c r="F1340"/>
      <c r="G1340"/>
      <c r="H1340"/>
      <c r="I1340"/>
      <c r="J1340"/>
      <c r="K1340"/>
      <c r="L1340"/>
      <c r="M1340"/>
      <c r="N1340"/>
      <c r="O1340"/>
      <c r="P1340"/>
      <c r="Q1340"/>
      <c r="R1340" s="54"/>
      <c r="T1340" s="96"/>
      <c r="U1340" s="96"/>
      <c r="V1340" s="92" t="str">
        <f t="shared" si="69"/>
        <v/>
      </c>
      <c r="W1340" s="96" t="str">
        <f t="shared" si="71"/>
        <v/>
      </c>
      <c r="X1340" s="93"/>
      <c r="Z1340" s="5"/>
      <c r="AA1340"/>
      <c r="AB1340" s="375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/>
      <c r="C1341"/>
      <c r="D1341"/>
      <c r="E1341"/>
      <c r="F1341"/>
      <c r="G1341"/>
      <c r="H1341"/>
      <c r="I1341"/>
      <c r="J1341"/>
      <c r="K1341"/>
      <c r="L1341"/>
      <c r="M1341"/>
      <c r="N1341"/>
      <c r="O1341"/>
      <c r="P1341"/>
      <c r="Q1341"/>
      <c r="R1341" s="54"/>
      <c r="T1341" s="96"/>
      <c r="U1341" s="96"/>
      <c r="V1341" s="92" t="str">
        <f t="shared" si="69"/>
        <v/>
      </c>
      <c r="W1341" s="96" t="str">
        <f t="shared" si="71"/>
        <v/>
      </c>
      <c r="X1341" s="93"/>
      <c r="Z1341" s="5"/>
      <c r="AA1341"/>
      <c r="AB1341" s="375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/>
      <c r="C1342"/>
      <c r="D1342"/>
      <c r="E1342"/>
      <c r="F1342"/>
      <c r="G1342"/>
      <c r="H1342"/>
      <c r="I1342"/>
      <c r="J1342"/>
      <c r="K1342"/>
      <c r="L1342"/>
      <c r="M1342"/>
      <c r="N1342"/>
      <c r="O1342"/>
      <c r="P1342"/>
      <c r="Q1342"/>
      <c r="R1342" s="54"/>
      <c r="T1342" s="96"/>
      <c r="U1342" s="96"/>
      <c r="V1342" s="92" t="str">
        <f t="shared" si="69"/>
        <v/>
      </c>
      <c r="W1342" s="96" t="str">
        <f t="shared" si="71"/>
        <v/>
      </c>
      <c r="X1342" s="93"/>
      <c r="Z1342" s="5"/>
      <c r="AA1342"/>
      <c r="AB1342" s="375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/>
      <c r="C1343"/>
      <c r="D1343"/>
      <c r="E1343"/>
      <c r="F1343"/>
      <c r="G1343"/>
      <c r="H1343"/>
      <c r="I1343"/>
      <c r="J1343"/>
      <c r="K1343"/>
      <c r="L1343"/>
      <c r="M1343"/>
      <c r="N1343"/>
      <c r="O1343"/>
      <c r="P1343"/>
      <c r="Q1343"/>
      <c r="R1343" s="54"/>
      <c r="T1343" s="96"/>
      <c r="U1343" s="96"/>
      <c r="V1343" s="92" t="str">
        <f t="shared" si="69"/>
        <v/>
      </c>
      <c r="W1343" s="96" t="str">
        <f t="shared" si="71"/>
        <v/>
      </c>
      <c r="X1343" s="93"/>
      <c r="Z1343" s="5"/>
      <c r="AA1343"/>
      <c r="AB1343" s="375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/>
      <c r="C1344"/>
      <c r="D1344"/>
      <c r="E1344"/>
      <c r="F1344"/>
      <c r="G1344"/>
      <c r="H1344"/>
      <c r="I1344"/>
      <c r="J1344"/>
      <c r="K1344"/>
      <c r="L1344"/>
      <c r="M1344"/>
      <c r="N1344"/>
      <c r="O1344"/>
      <c r="P1344"/>
      <c r="Q1344"/>
      <c r="R1344" s="54"/>
      <c r="T1344" s="96"/>
      <c r="U1344" s="96"/>
      <c r="V1344" s="92" t="str">
        <f t="shared" si="69"/>
        <v/>
      </c>
      <c r="W1344" s="96" t="str">
        <f t="shared" si="71"/>
        <v/>
      </c>
      <c r="X1344" s="93"/>
      <c r="Z1344" s="5"/>
      <c r="AA1344"/>
      <c r="AB1344" s="375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/>
      <c r="C1345"/>
      <c r="D1345"/>
      <c r="E1345"/>
      <c r="F1345"/>
      <c r="G1345"/>
      <c r="H1345"/>
      <c r="I1345"/>
      <c r="J1345"/>
      <c r="K1345"/>
      <c r="L1345"/>
      <c r="M1345"/>
      <c r="N1345"/>
      <c r="O1345"/>
      <c r="P1345"/>
      <c r="Q1345"/>
      <c r="R1345" s="54"/>
      <c r="T1345" s="96"/>
      <c r="U1345" s="96"/>
      <c r="V1345" s="92" t="str">
        <f t="shared" si="69"/>
        <v/>
      </c>
      <c r="W1345" s="96" t="str">
        <f t="shared" si="71"/>
        <v/>
      </c>
      <c r="X1345" s="93"/>
      <c r="Z1345" s="5"/>
      <c r="AA1345"/>
      <c r="AB1345" s="375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/>
      <c r="C1346"/>
      <c r="D1346"/>
      <c r="E1346"/>
      <c r="F1346"/>
      <c r="G1346"/>
      <c r="H1346"/>
      <c r="I1346"/>
      <c r="J1346"/>
      <c r="K1346"/>
      <c r="L1346"/>
      <c r="M1346"/>
      <c r="N1346"/>
      <c r="O1346"/>
      <c r="P1346"/>
      <c r="Q1346"/>
      <c r="R1346" s="54"/>
      <c r="T1346" s="96"/>
      <c r="U1346" s="96"/>
      <c r="V1346" s="92" t="str">
        <f t="shared" si="69"/>
        <v/>
      </c>
      <c r="W1346" s="96" t="str">
        <f t="shared" si="71"/>
        <v/>
      </c>
      <c r="X1346" s="93"/>
      <c r="Z1346" s="5"/>
      <c r="AA1346"/>
      <c r="AB1346" s="375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/>
      <c r="C1347"/>
      <c r="D1347"/>
      <c r="E1347"/>
      <c r="F1347"/>
      <c r="G1347"/>
      <c r="H1347"/>
      <c r="I1347"/>
      <c r="J1347"/>
      <c r="K1347"/>
      <c r="L1347"/>
      <c r="M1347"/>
      <c r="N1347"/>
      <c r="O1347"/>
      <c r="P1347"/>
      <c r="Q1347"/>
      <c r="R1347" s="54"/>
      <c r="T1347" s="96"/>
      <c r="U1347" s="96"/>
      <c r="V1347" s="92" t="str">
        <f t="shared" si="69"/>
        <v/>
      </c>
      <c r="W1347" s="96" t="str">
        <f t="shared" si="71"/>
        <v/>
      </c>
      <c r="X1347" s="93"/>
      <c r="Z1347" s="5"/>
      <c r="AA1347"/>
      <c r="AB1347" s="375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/>
      <c r="C1348"/>
      <c r="D1348"/>
      <c r="E1348"/>
      <c r="F1348"/>
      <c r="G1348"/>
      <c r="H1348"/>
      <c r="I1348"/>
      <c r="J1348"/>
      <c r="K1348"/>
      <c r="L1348"/>
      <c r="M1348"/>
      <c r="N1348"/>
      <c r="O1348"/>
      <c r="P1348"/>
      <c r="Q1348"/>
      <c r="R1348" s="54"/>
      <c r="T1348" s="96"/>
      <c r="U1348" s="96"/>
      <c r="V1348" s="92" t="str">
        <f t="shared" si="69"/>
        <v/>
      </c>
      <c r="W1348" s="96" t="str">
        <f t="shared" si="71"/>
        <v/>
      </c>
      <c r="X1348" s="93"/>
      <c r="Z1348" s="5"/>
      <c r="AA1348"/>
      <c r="AB1348" s="375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/>
      <c r="C1349"/>
      <c r="D1349"/>
      <c r="E1349"/>
      <c r="F1349"/>
      <c r="G1349"/>
      <c r="H1349"/>
      <c r="I1349"/>
      <c r="J1349"/>
      <c r="K1349"/>
      <c r="L1349"/>
      <c r="M1349"/>
      <c r="N1349"/>
      <c r="O1349"/>
      <c r="P1349"/>
      <c r="Q1349"/>
      <c r="R1349" s="54"/>
      <c r="T1349" s="96"/>
      <c r="U1349" s="96"/>
      <c r="V1349" s="92" t="str">
        <f t="shared" si="69"/>
        <v/>
      </c>
      <c r="W1349" s="96" t="str">
        <f t="shared" si="71"/>
        <v/>
      </c>
      <c r="X1349" s="93"/>
      <c r="Z1349" s="5"/>
      <c r="AA1349"/>
      <c r="AB1349" s="375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/>
      <c r="C1350"/>
      <c r="D1350"/>
      <c r="E1350"/>
      <c r="F1350"/>
      <c r="G1350"/>
      <c r="H1350"/>
      <c r="I1350"/>
      <c r="J1350"/>
      <c r="K1350"/>
      <c r="L1350"/>
      <c r="M1350"/>
      <c r="N1350"/>
      <c r="O1350"/>
      <c r="P1350"/>
      <c r="Q1350"/>
      <c r="R1350" s="54"/>
      <c r="T1350" s="96"/>
      <c r="U1350" s="96"/>
      <c r="V1350" s="92" t="str">
        <f t="shared" si="69"/>
        <v/>
      </c>
      <c r="W1350" s="96" t="str">
        <f t="shared" si="71"/>
        <v/>
      </c>
      <c r="X1350" s="93"/>
      <c r="Z1350" s="5"/>
      <c r="AA1350"/>
      <c r="AB1350" s="375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/>
      <c r="C1351"/>
      <c r="D1351"/>
      <c r="E1351"/>
      <c r="F1351"/>
      <c r="G1351"/>
      <c r="H1351"/>
      <c r="I1351"/>
      <c r="J1351"/>
      <c r="K1351"/>
      <c r="L1351"/>
      <c r="M1351"/>
      <c r="N1351"/>
      <c r="O1351"/>
      <c r="P1351"/>
      <c r="Q1351"/>
      <c r="R1351" s="54"/>
      <c r="T1351" s="96"/>
      <c r="U1351" s="96"/>
      <c r="V1351" s="92" t="str">
        <f t="shared" si="69"/>
        <v/>
      </c>
      <c r="W1351" s="96" t="str">
        <f t="shared" si="71"/>
        <v/>
      </c>
      <c r="X1351" s="93"/>
      <c r="Z1351" s="5"/>
      <c r="AA1351"/>
      <c r="AB1351" s="375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/>
      <c r="C1352"/>
      <c r="D1352"/>
      <c r="E1352"/>
      <c r="F1352"/>
      <c r="G1352"/>
      <c r="H1352"/>
      <c r="I1352"/>
      <c r="J1352"/>
      <c r="K1352"/>
      <c r="L1352"/>
      <c r="M1352"/>
      <c r="N1352"/>
      <c r="O1352"/>
      <c r="P1352"/>
      <c r="Q1352"/>
      <c r="R1352" s="54"/>
      <c r="T1352" s="96"/>
      <c r="U1352" s="96"/>
      <c r="V1352" s="92" t="str">
        <f t="shared" si="69"/>
        <v/>
      </c>
      <c r="W1352" s="96" t="str">
        <f t="shared" si="71"/>
        <v/>
      </c>
      <c r="X1352" s="93"/>
      <c r="Z1352" s="5"/>
      <c r="AA1352"/>
      <c r="AB1352" s="375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/>
      <c r="C1353"/>
      <c r="D1353"/>
      <c r="E1353"/>
      <c r="F1353"/>
      <c r="G1353"/>
      <c r="H1353"/>
      <c r="I1353"/>
      <c r="J1353"/>
      <c r="K1353"/>
      <c r="L1353"/>
      <c r="M1353"/>
      <c r="N1353"/>
      <c r="O1353"/>
      <c r="P1353"/>
      <c r="Q1353"/>
      <c r="R1353" s="54"/>
      <c r="T1353" s="96"/>
      <c r="U1353" s="96"/>
      <c r="V1353" s="92" t="str">
        <f t="shared" si="69"/>
        <v/>
      </c>
      <c r="W1353" s="96" t="str">
        <f t="shared" si="71"/>
        <v/>
      </c>
      <c r="X1353" s="93"/>
      <c r="Z1353" s="5"/>
      <c r="AA1353"/>
      <c r="AB1353" s="375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/>
      <c r="C1354"/>
      <c r="D1354"/>
      <c r="E1354"/>
      <c r="F1354"/>
      <c r="G1354"/>
      <c r="H1354"/>
      <c r="I1354"/>
      <c r="J1354"/>
      <c r="K1354"/>
      <c r="L1354"/>
      <c r="M1354"/>
      <c r="N1354"/>
      <c r="O1354"/>
      <c r="P1354"/>
      <c r="Q1354"/>
      <c r="R1354" s="54"/>
      <c r="T1354" s="96"/>
      <c r="U1354" s="96"/>
      <c r="V1354" s="92" t="str">
        <f t="shared" si="69"/>
        <v/>
      </c>
      <c r="W1354" s="96" t="str">
        <f t="shared" si="71"/>
        <v/>
      </c>
      <c r="X1354" s="93"/>
      <c r="Z1354" s="5"/>
      <c r="AA1354"/>
      <c r="AB1354" s="375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/>
      <c r="C1355"/>
      <c r="D1355"/>
      <c r="E1355"/>
      <c r="F1355"/>
      <c r="G1355"/>
      <c r="H1355"/>
      <c r="I1355"/>
      <c r="J1355"/>
      <c r="K1355"/>
      <c r="L1355"/>
      <c r="M1355"/>
      <c r="N1355"/>
      <c r="O1355"/>
      <c r="P1355"/>
      <c r="Q1355"/>
      <c r="R1355" s="54"/>
      <c r="T1355" s="96"/>
      <c r="U1355" s="96"/>
      <c r="V1355" s="92" t="str">
        <f t="shared" ref="V1355:V1418" si="72">IF($K1355&gt;0,1,"")</f>
        <v/>
      </c>
      <c r="W1355" s="96" t="str">
        <f t="shared" si="71"/>
        <v/>
      </c>
      <c r="X1355" s="93"/>
      <c r="Z1355" s="5"/>
      <c r="AA1355"/>
      <c r="AB1355" s="375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/>
      <c r="C1356"/>
      <c r="D1356"/>
      <c r="E1356"/>
      <c r="F1356"/>
      <c r="G1356"/>
      <c r="H1356"/>
      <c r="I1356"/>
      <c r="J1356"/>
      <c r="K1356"/>
      <c r="L1356"/>
      <c r="M1356"/>
      <c r="N1356"/>
      <c r="O1356"/>
      <c r="P1356"/>
      <c r="Q1356"/>
      <c r="R1356" s="54"/>
      <c r="T1356" s="96"/>
      <c r="U1356" s="96"/>
      <c r="V1356" s="92" t="str">
        <f t="shared" si="72"/>
        <v/>
      </c>
      <c r="W1356" s="96" t="str">
        <f t="shared" si="71"/>
        <v/>
      </c>
      <c r="X1356" s="93"/>
      <c r="Z1356" s="5"/>
      <c r="AA1356"/>
      <c r="AB1356" s="375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/>
      <c r="C1357"/>
      <c r="D1357"/>
      <c r="E1357"/>
      <c r="F1357"/>
      <c r="G1357"/>
      <c r="H1357"/>
      <c r="I1357"/>
      <c r="J1357"/>
      <c r="K1357"/>
      <c r="L1357"/>
      <c r="M1357"/>
      <c r="N1357"/>
      <c r="O1357"/>
      <c r="P1357"/>
      <c r="Q1357"/>
      <c r="R1357" s="54"/>
      <c r="T1357" s="96"/>
      <c r="U1357" s="96"/>
      <c r="V1357" s="92" t="str">
        <f t="shared" si="72"/>
        <v/>
      </c>
      <c r="W1357" s="96" t="str">
        <f t="shared" si="71"/>
        <v/>
      </c>
      <c r="X1357" s="93"/>
      <c r="Z1357" s="5"/>
      <c r="AA1357"/>
      <c r="AB1357" s="375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/>
      <c r="C1358"/>
      <c r="D1358"/>
      <c r="E1358"/>
      <c r="F1358"/>
      <c r="G1358"/>
      <c r="H1358"/>
      <c r="I1358"/>
      <c r="J1358"/>
      <c r="K1358"/>
      <c r="L1358"/>
      <c r="M1358"/>
      <c r="N1358"/>
      <c r="O1358"/>
      <c r="P1358"/>
      <c r="Q1358"/>
      <c r="R1358" s="54"/>
      <c r="T1358" s="96"/>
      <c r="U1358" s="96"/>
      <c r="V1358" s="92" t="str">
        <f t="shared" si="72"/>
        <v/>
      </c>
      <c r="W1358" s="96" t="str">
        <f t="shared" si="71"/>
        <v/>
      </c>
      <c r="X1358" s="93"/>
      <c r="Z1358" s="5"/>
      <c r="AA1358"/>
      <c r="AB1358" s="375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/>
      <c r="C1359"/>
      <c r="D1359"/>
      <c r="E1359"/>
      <c r="F1359"/>
      <c r="G1359"/>
      <c r="H1359"/>
      <c r="I1359"/>
      <c r="J1359"/>
      <c r="K1359"/>
      <c r="L1359"/>
      <c r="M1359"/>
      <c r="N1359"/>
      <c r="O1359"/>
      <c r="P1359"/>
      <c r="Q1359"/>
      <c r="R1359" s="54"/>
      <c r="T1359" s="96"/>
      <c r="U1359" s="96"/>
      <c r="V1359" s="92" t="str">
        <f t="shared" si="72"/>
        <v/>
      </c>
      <c r="W1359" s="96" t="str">
        <f t="shared" si="71"/>
        <v/>
      </c>
      <c r="X1359" s="93"/>
      <c r="Z1359" s="5"/>
      <c r="AA1359"/>
      <c r="AB1359" s="375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/>
      <c r="C1360"/>
      <c r="D1360"/>
      <c r="E1360"/>
      <c r="F1360"/>
      <c r="G1360"/>
      <c r="H1360"/>
      <c r="I1360"/>
      <c r="J1360"/>
      <c r="K1360"/>
      <c r="L1360"/>
      <c r="M1360"/>
      <c r="N1360"/>
      <c r="O1360"/>
      <c r="P1360"/>
      <c r="Q1360"/>
      <c r="R1360" s="54"/>
      <c r="T1360" s="96"/>
      <c r="U1360" s="96"/>
      <c r="V1360" s="92" t="str">
        <f t="shared" si="72"/>
        <v/>
      </c>
      <c r="W1360" s="96" t="str">
        <f t="shared" si="71"/>
        <v/>
      </c>
      <c r="X1360" s="93"/>
      <c r="Z1360" s="5"/>
      <c r="AA1360"/>
      <c r="AB1360" s="375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/>
      <c r="C1361"/>
      <c r="D1361"/>
      <c r="E1361"/>
      <c r="F1361"/>
      <c r="G1361"/>
      <c r="H1361"/>
      <c r="I1361"/>
      <c r="J1361"/>
      <c r="K1361"/>
      <c r="L1361"/>
      <c r="M1361"/>
      <c r="N1361"/>
      <c r="O1361"/>
      <c r="P1361"/>
      <c r="Q1361"/>
      <c r="R1361" s="54"/>
      <c r="T1361" s="96"/>
      <c r="U1361" s="96"/>
      <c r="V1361" s="92" t="str">
        <f t="shared" si="72"/>
        <v/>
      </c>
      <c r="W1361" s="96" t="str">
        <f t="shared" si="71"/>
        <v/>
      </c>
      <c r="X1361" s="93"/>
      <c r="Z1361" s="5"/>
      <c r="AA1361"/>
      <c r="AB1361" s="375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/>
      <c r="C1362"/>
      <c r="D1362"/>
      <c r="E1362"/>
      <c r="F1362"/>
      <c r="G1362"/>
      <c r="H1362"/>
      <c r="I1362"/>
      <c r="J1362"/>
      <c r="K1362"/>
      <c r="L1362"/>
      <c r="M1362"/>
      <c r="N1362"/>
      <c r="O1362"/>
      <c r="P1362"/>
      <c r="Q1362"/>
      <c r="R1362" s="54"/>
      <c r="T1362" s="96"/>
      <c r="U1362" s="96"/>
      <c r="V1362" s="92" t="str">
        <f t="shared" si="72"/>
        <v/>
      </c>
      <c r="W1362" s="96" t="str">
        <f t="shared" si="71"/>
        <v/>
      </c>
      <c r="X1362" s="93"/>
      <c r="Z1362" s="5"/>
      <c r="AA1362"/>
      <c r="AB1362" s="375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/>
      <c r="C1363"/>
      <c r="D1363"/>
      <c r="E1363"/>
      <c r="F1363"/>
      <c r="G1363"/>
      <c r="H1363"/>
      <c r="I1363"/>
      <c r="J1363"/>
      <c r="K1363"/>
      <c r="L1363"/>
      <c r="M1363"/>
      <c r="N1363"/>
      <c r="O1363"/>
      <c r="P1363"/>
      <c r="Q1363"/>
      <c r="R1363" s="54"/>
      <c r="T1363" s="96"/>
      <c r="U1363" s="96"/>
      <c r="V1363" s="92" t="str">
        <f t="shared" si="72"/>
        <v/>
      </c>
      <c r="W1363" s="96" t="str">
        <f t="shared" si="71"/>
        <v/>
      </c>
      <c r="X1363" s="93"/>
      <c r="Z1363" s="5"/>
      <c r="AA1363"/>
      <c r="AB1363" s="375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/>
      <c r="C1364"/>
      <c r="D1364"/>
      <c r="E1364"/>
      <c r="F1364"/>
      <c r="G1364"/>
      <c r="H1364"/>
      <c r="I1364"/>
      <c r="J1364"/>
      <c r="K1364"/>
      <c r="L1364"/>
      <c r="M1364"/>
      <c r="N1364"/>
      <c r="O1364"/>
      <c r="P1364"/>
      <c r="Q1364"/>
      <c r="R1364" s="54"/>
      <c r="T1364" s="96"/>
      <c r="U1364" s="96"/>
      <c r="V1364" s="92" t="str">
        <f t="shared" si="72"/>
        <v/>
      </c>
      <c r="W1364" s="96" t="str">
        <f t="shared" si="71"/>
        <v/>
      </c>
      <c r="X1364" s="93"/>
      <c r="Z1364" s="5"/>
      <c r="AA1364"/>
      <c r="AB1364" s="375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/>
      <c r="C1365"/>
      <c r="D1365"/>
      <c r="E1365"/>
      <c r="F1365"/>
      <c r="G1365"/>
      <c r="H1365"/>
      <c r="I1365"/>
      <c r="J1365"/>
      <c r="K1365"/>
      <c r="L1365"/>
      <c r="M1365"/>
      <c r="N1365"/>
      <c r="O1365"/>
      <c r="P1365"/>
      <c r="Q1365"/>
      <c r="R1365" s="54"/>
      <c r="T1365" s="96"/>
      <c r="U1365" s="96"/>
      <c r="V1365" s="92" t="str">
        <f t="shared" si="72"/>
        <v/>
      </c>
      <c r="W1365" s="96" t="str">
        <f t="shared" si="71"/>
        <v/>
      </c>
      <c r="X1365" s="93"/>
      <c r="Z1365" s="5"/>
      <c r="AA1365"/>
      <c r="AB1365" s="375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/>
      <c r="C1366"/>
      <c r="D1366"/>
      <c r="E1366"/>
      <c r="F1366"/>
      <c r="G1366"/>
      <c r="H1366"/>
      <c r="I1366"/>
      <c r="J1366"/>
      <c r="K1366"/>
      <c r="L1366"/>
      <c r="M1366"/>
      <c r="N1366"/>
      <c r="O1366"/>
      <c r="P1366"/>
      <c r="Q1366"/>
      <c r="R1366" s="54"/>
      <c r="T1366" s="96"/>
      <c r="U1366" s="96"/>
      <c r="V1366" s="92" t="str">
        <f t="shared" si="72"/>
        <v/>
      </c>
      <c r="W1366" s="96" t="str">
        <f t="shared" si="71"/>
        <v/>
      </c>
      <c r="X1366" s="93"/>
      <c r="Z1366" s="5"/>
      <c r="AA1366"/>
      <c r="AB1366" s="375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/>
      <c r="C1367"/>
      <c r="D1367"/>
      <c r="E1367"/>
      <c r="F1367"/>
      <c r="G1367"/>
      <c r="H1367"/>
      <c r="I1367"/>
      <c r="J1367"/>
      <c r="K1367"/>
      <c r="L1367"/>
      <c r="M1367"/>
      <c r="N1367"/>
      <c r="O1367"/>
      <c r="P1367"/>
      <c r="Q1367"/>
      <c r="R1367" s="54"/>
      <c r="T1367" s="96"/>
      <c r="U1367" s="96"/>
      <c r="V1367" s="92" t="str">
        <f t="shared" si="72"/>
        <v/>
      </c>
      <c r="W1367" s="96" t="str">
        <f t="shared" si="71"/>
        <v/>
      </c>
      <c r="X1367" s="93"/>
      <c r="Z1367" s="5"/>
      <c r="AA1367"/>
      <c r="AB1367" s="375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/>
      <c r="C1368"/>
      <c r="D1368"/>
      <c r="E1368"/>
      <c r="F1368"/>
      <c r="G1368"/>
      <c r="H1368"/>
      <c r="I1368"/>
      <c r="J1368"/>
      <c r="K1368"/>
      <c r="L1368"/>
      <c r="M1368"/>
      <c r="N1368"/>
      <c r="O1368"/>
      <c r="P1368"/>
      <c r="Q1368"/>
      <c r="R1368" s="54"/>
      <c r="T1368" s="96"/>
      <c r="U1368" s="96"/>
      <c r="V1368" s="92" t="str">
        <f t="shared" si="72"/>
        <v/>
      </c>
      <c r="W1368" s="96" t="str">
        <f t="shared" si="71"/>
        <v/>
      </c>
      <c r="X1368" s="93"/>
      <c r="Z1368" s="5"/>
      <c r="AA1368"/>
      <c r="AB1368" s="375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/>
      <c r="C1369"/>
      <c r="D1369"/>
      <c r="E1369"/>
      <c r="F1369"/>
      <c r="G1369"/>
      <c r="H1369"/>
      <c r="I1369"/>
      <c r="J1369"/>
      <c r="K1369"/>
      <c r="L1369"/>
      <c r="M1369"/>
      <c r="N1369"/>
      <c r="O1369"/>
      <c r="P1369"/>
      <c r="Q1369"/>
      <c r="R1369" s="54"/>
      <c r="T1369" s="96"/>
      <c r="U1369" s="96"/>
      <c r="V1369" s="92" t="str">
        <f t="shared" si="72"/>
        <v/>
      </c>
      <c r="W1369" s="96" t="str">
        <f t="shared" si="71"/>
        <v/>
      </c>
      <c r="X1369" s="93"/>
      <c r="Z1369" s="5"/>
      <c r="AA1369"/>
      <c r="AB1369" s="375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/>
      <c r="C1370"/>
      <c r="D1370"/>
      <c r="E1370"/>
      <c r="F1370"/>
      <c r="G1370"/>
      <c r="H1370"/>
      <c r="I1370"/>
      <c r="J1370"/>
      <c r="K1370"/>
      <c r="L1370"/>
      <c r="M1370"/>
      <c r="N1370"/>
      <c r="O1370"/>
      <c r="P1370"/>
      <c r="Q1370"/>
      <c r="R1370" s="54"/>
      <c r="T1370" s="96"/>
      <c r="U1370" s="96"/>
      <c r="V1370" s="92" t="str">
        <f t="shared" si="72"/>
        <v/>
      </c>
      <c r="W1370" s="96" t="str">
        <f t="shared" si="71"/>
        <v/>
      </c>
      <c r="X1370" s="93"/>
      <c r="Z1370" s="5"/>
      <c r="AA1370"/>
      <c r="AB1370" s="375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/>
      <c r="C1371"/>
      <c r="D1371"/>
      <c r="E1371"/>
      <c r="F1371"/>
      <c r="G1371"/>
      <c r="H1371"/>
      <c r="I1371"/>
      <c r="J1371"/>
      <c r="K1371"/>
      <c r="L1371"/>
      <c r="M1371"/>
      <c r="N1371"/>
      <c r="O1371"/>
      <c r="P1371"/>
      <c r="Q1371"/>
      <c r="R1371" s="54"/>
      <c r="T1371" s="96"/>
      <c r="U1371" s="96"/>
      <c r="V1371" s="92" t="str">
        <f t="shared" si="72"/>
        <v/>
      </c>
      <c r="W1371" s="96" t="str">
        <f t="shared" si="71"/>
        <v/>
      </c>
      <c r="X1371" s="93"/>
      <c r="Z1371" s="5"/>
      <c r="AA1371"/>
      <c r="AB1371" s="375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/>
      <c r="C1372"/>
      <c r="D1372"/>
      <c r="E1372"/>
      <c r="F1372"/>
      <c r="G1372"/>
      <c r="H1372"/>
      <c r="I1372"/>
      <c r="J1372"/>
      <c r="K1372"/>
      <c r="L1372"/>
      <c r="M1372"/>
      <c r="N1372"/>
      <c r="O1372"/>
      <c r="P1372"/>
      <c r="Q1372"/>
      <c r="R1372" s="54"/>
      <c r="T1372" s="96"/>
      <c r="U1372" s="96"/>
      <c r="V1372" s="92" t="str">
        <f t="shared" si="72"/>
        <v/>
      </c>
      <c r="W1372" s="96" t="str">
        <f t="shared" si="71"/>
        <v/>
      </c>
      <c r="X1372" s="93"/>
      <c r="Z1372" s="5"/>
      <c r="AA1372"/>
      <c r="AB1372" s="375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/>
      <c r="C1373"/>
      <c r="D1373"/>
      <c r="E1373"/>
      <c r="F1373"/>
      <c r="G1373"/>
      <c r="H1373"/>
      <c r="I1373"/>
      <c r="J1373"/>
      <c r="K1373"/>
      <c r="L1373"/>
      <c r="M1373"/>
      <c r="N1373"/>
      <c r="O1373"/>
      <c r="P1373"/>
      <c r="Q1373"/>
      <c r="R1373" s="54"/>
      <c r="T1373" s="96"/>
      <c r="U1373" s="96"/>
      <c r="V1373" s="92" t="str">
        <f t="shared" si="72"/>
        <v/>
      </c>
      <c r="W1373" s="96" t="str">
        <f t="shared" si="71"/>
        <v/>
      </c>
      <c r="X1373" s="93"/>
      <c r="Z1373" s="5"/>
      <c r="AA1373"/>
      <c r="AB1373" s="375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/>
      <c r="C1374"/>
      <c r="D1374"/>
      <c r="E1374"/>
      <c r="F1374"/>
      <c r="G1374"/>
      <c r="H1374"/>
      <c r="I1374"/>
      <c r="J1374"/>
      <c r="K1374"/>
      <c r="L1374"/>
      <c r="M1374"/>
      <c r="N1374"/>
      <c r="O1374"/>
      <c r="P1374"/>
      <c r="Q1374"/>
      <c r="R1374" s="54"/>
      <c r="T1374" s="96"/>
      <c r="U1374" s="96"/>
      <c r="V1374" s="92" t="str">
        <f t="shared" si="72"/>
        <v/>
      </c>
      <c r="W1374" s="96" t="str">
        <f t="shared" si="71"/>
        <v/>
      </c>
      <c r="X1374" s="93"/>
      <c r="Z1374" s="5"/>
      <c r="AA1374"/>
      <c r="AB1374" s="375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/>
      <c r="C1375"/>
      <c r="D1375"/>
      <c r="E1375"/>
      <c r="F1375"/>
      <c r="G1375"/>
      <c r="H1375"/>
      <c r="I1375"/>
      <c r="J1375"/>
      <c r="K1375"/>
      <c r="L1375"/>
      <c r="M1375"/>
      <c r="N1375"/>
      <c r="O1375"/>
      <c r="P1375"/>
      <c r="Q1375"/>
      <c r="R1375" s="54"/>
      <c r="T1375" s="96"/>
      <c r="U1375" s="96"/>
      <c r="V1375" s="92" t="str">
        <f t="shared" si="72"/>
        <v/>
      </c>
      <c r="W1375" s="96" t="str">
        <f t="shared" si="71"/>
        <v/>
      </c>
      <c r="X1375" s="93"/>
      <c r="Z1375" s="5"/>
      <c r="AA1375"/>
      <c r="AB1375" s="375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/>
      <c r="C1376"/>
      <c r="D1376"/>
      <c r="E1376"/>
      <c r="F1376"/>
      <c r="G1376"/>
      <c r="H1376"/>
      <c r="I1376"/>
      <c r="J1376"/>
      <c r="K1376"/>
      <c r="L1376"/>
      <c r="M1376"/>
      <c r="N1376"/>
      <c r="O1376"/>
      <c r="P1376"/>
      <c r="Q1376"/>
      <c r="R1376" s="54"/>
      <c r="T1376" s="96"/>
      <c r="U1376" s="96"/>
      <c r="V1376" s="92" t="str">
        <f t="shared" si="72"/>
        <v/>
      </c>
      <c r="W1376" s="96" t="str">
        <f t="shared" si="71"/>
        <v/>
      </c>
      <c r="X1376" s="93"/>
      <c r="Z1376" s="5"/>
      <c r="AA1376"/>
      <c r="AB1376" s="375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/>
      <c r="C1377"/>
      <c r="D1377"/>
      <c r="E1377"/>
      <c r="F1377"/>
      <c r="G1377"/>
      <c r="H1377"/>
      <c r="I1377"/>
      <c r="J1377"/>
      <c r="K1377"/>
      <c r="L1377"/>
      <c r="M1377"/>
      <c r="N1377"/>
      <c r="O1377"/>
      <c r="P1377"/>
      <c r="Q1377"/>
      <c r="R1377" s="54"/>
      <c r="T1377" s="96"/>
      <c r="U1377" s="96"/>
      <c r="V1377" s="92" t="str">
        <f t="shared" si="72"/>
        <v/>
      </c>
      <c r="W1377" s="96" t="str">
        <f t="shared" si="71"/>
        <v/>
      </c>
      <c r="X1377" s="93"/>
      <c r="Z1377" s="5"/>
      <c r="AA1377"/>
      <c r="AB1377" s="375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/>
      <c r="C1378"/>
      <c r="D1378"/>
      <c r="E1378"/>
      <c r="F1378"/>
      <c r="G1378"/>
      <c r="H1378"/>
      <c r="I1378"/>
      <c r="J1378"/>
      <c r="K1378"/>
      <c r="L1378"/>
      <c r="M1378"/>
      <c r="N1378"/>
      <c r="O1378"/>
      <c r="P1378"/>
      <c r="Q1378"/>
      <c r="R1378" s="54"/>
      <c r="T1378" s="96"/>
      <c r="U1378" s="96"/>
      <c r="V1378" s="92" t="str">
        <f t="shared" si="72"/>
        <v/>
      </c>
      <c r="W1378" s="96" t="str">
        <f t="shared" si="71"/>
        <v/>
      </c>
      <c r="X1378" s="93"/>
      <c r="Z1378" s="5"/>
      <c r="AA1378"/>
      <c r="AB1378" s="375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/>
      <c r="C1379"/>
      <c r="D1379"/>
      <c r="E1379"/>
      <c r="F1379"/>
      <c r="G1379"/>
      <c r="H1379"/>
      <c r="I1379"/>
      <c r="J1379"/>
      <c r="K1379"/>
      <c r="L1379"/>
      <c r="M1379"/>
      <c r="N1379"/>
      <c r="O1379"/>
      <c r="P1379"/>
      <c r="Q1379"/>
      <c r="R1379" s="54"/>
      <c r="T1379" s="96"/>
      <c r="U1379" s="96"/>
      <c r="V1379" s="92" t="str">
        <f t="shared" si="72"/>
        <v/>
      </c>
      <c r="W1379" s="96" t="str">
        <f t="shared" si="71"/>
        <v/>
      </c>
      <c r="X1379" s="93"/>
      <c r="Z1379" s="5"/>
      <c r="AA1379"/>
      <c r="AB1379" s="375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/>
      <c r="C1380"/>
      <c r="D1380"/>
      <c r="E1380"/>
      <c r="F1380"/>
      <c r="G1380"/>
      <c r="H1380"/>
      <c r="I1380"/>
      <c r="J1380"/>
      <c r="K1380"/>
      <c r="L1380"/>
      <c r="M1380"/>
      <c r="N1380"/>
      <c r="O1380"/>
      <c r="P1380"/>
      <c r="Q1380"/>
      <c r="R1380" s="54"/>
      <c r="T1380" s="96"/>
      <c r="U1380" s="96"/>
      <c r="V1380" s="92" t="str">
        <f t="shared" si="72"/>
        <v/>
      </c>
      <c r="W1380" s="96" t="str">
        <f t="shared" si="71"/>
        <v/>
      </c>
      <c r="X1380" s="93"/>
      <c r="Z1380" s="5"/>
      <c r="AA1380"/>
      <c r="AB1380" s="375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/>
      <c r="C1381"/>
      <c r="D1381"/>
      <c r="E1381"/>
      <c r="F1381"/>
      <c r="G1381"/>
      <c r="H1381"/>
      <c r="I1381"/>
      <c r="J1381"/>
      <c r="K1381"/>
      <c r="L1381"/>
      <c r="M1381"/>
      <c r="N1381"/>
      <c r="O1381"/>
      <c r="P1381"/>
      <c r="Q1381"/>
      <c r="R1381" s="54"/>
      <c r="T1381" s="96"/>
      <c r="U1381" s="96"/>
      <c r="V1381" s="92" t="str">
        <f t="shared" si="72"/>
        <v/>
      </c>
      <c r="W1381" s="96" t="str">
        <f t="shared" si="71"/>
        <v/>
      </c>
      <c r="X1381" s="93"/>
      <c r="Z1381" s="5"/>
      <c r="AA1381"/>
      <c r="AB1381" s="375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/>
      <c r="C1382"/>
      <c r="D1382"/>
      <c r="E1382"/>
      <c r="F1382"/>
      <c r="G1382"/>
      <c r="H1382"/>
      <c r="I1382"/>
      <c r="J1382"/>
      <c r="K1382"/>
      <c r="L1382"/>
      <c r="M1382"/>
      <c r="N1382"/>
      <c r="O1382"/>
      <c r="P1382"/>
      <c r="Q1382"/>
      <c r="R1382" s="54"/>
      <c r="T1382" s="96"/>
      <c r="U1382" s="96"/>
      <c r="V1382" s="92" t="str">
        <f t="shared" si="72"/>
        <v/>
      </c>
      <c r="W1382" s="96" t="str">
        <f t="shared" si="71"/>
        <v/>
      </c>
      <c r="X1382" s="93"/>
      <c r="Z1382" s="5"/>
      <c r="AA1382"/>
      <c r="AB1382" s="375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/>
      <c r="C1383"/>
      <c r="D1383"/>
      <c r="E1383"/>
      <c r="F1383"/>
      <c r="G1383"/>
      <c r="H1383"/>
      <c r="I1383"/>
      <c r="J1383"/>
      <c r="K1383"/>
      <c r="L1383"/>
      <c r="M1383"/>
      <c r="N1383"/>
      <c r="O1383"/>
      <c r="P1383"/>
      <c r="Q1383"/>
      <c r="R1383" s="54"/>
      <c r="T1383" s="96"/>
      <c r="U1383" s="96"/>
      <c r="V1383" s="92" t="str">
        <f t="shared" si="72"/>
        <v/>
      </c>
      <c r="W1383" s="96" t="str">
        <f t="shared" si="71"/>
        <v/>
      </c>
      <c r="X1383" s="93"/>
      <c r="Z1383" s="5"/>
      <c r="AA1383"/>
      <c r="AB1383" s="375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/>
      <c r="C1384"/>
      <c r="D1384"/>
      <c r="E1384"/>
      <c r="F1384"/>
      <c r="G1384"/>
      <c r="H1384"/>
      <c r="I1384"/>
      <c r="J1384"/>
      <c r="K1384"/>
      <c r="L1384"/>
      <c r="M1384"/>
      <c r="N1384"/>
      <c r="O1384"/>
      <c r="P1384"/>
      <c r="Q1384"/>
      <c r="R1384" s="54"/>
      <c r="T1384" s="96"/>
      <c r="U1384" s="96"/>
      <c r="V1384" s="92" t="str">
        <f t="shared" si="72"/>
        <v/>
      </c>
      <c r="W1384" s="96" t="str">
        <f t="shared" si="71"/>
        <v/>
      </c>
      <c r="X1384" s="93"/>
      <c r="Z1384" s="5"/>
      <c r="AA1384"/>
      <c r="AB1384" s="375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/>
      <c r="C1385"/>
      <c r="D1385"/>
      <c r="E1385"/>
      <c r="F1385"/>
      <c r="G1385"/>
      <c r="H1385"/>
      <c r="I1385"/>
      <c r="J1385"/>
      <c r="K1385"/>
      <c r="L1385"/>
      <c r="M1385"/>
      <c r="N1385"/>
      <c r="O1385"/>
      <c r="P1385"/>
      <c r="Q1385"/>
      <c r="R1385" s="54"/>
      <c r="T1385" s="96"/>
      <c r="U1385" s="96"/>
      <c r="V1385" s="92" t="str">
        <f t="shared" si="72"/>
        <v/>
      </c>
      <c r="W1385" s="96" t="str">
        <f t="shared" si="71"/>
        <v/>
      </c>
      <c r="X1385" s="93"/>
      <c r="Z1385" s="5"/>
      <c r="AA1385"/>
      <c r="AB1385" s="375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/>
      <c r="C1386"/>
      <c r="D1386"/>
      <c r="E1386"/>
      <c r="F1386"/>
      <c r="G1386"/>
      <c r="H1386"/>
      <c r="I1386"/>
      <c r="J1386"/>
      <c r="K1386"/>
      <c r="L1386"/>
      <c r="M1386"/>
      <c r="N1386"/>
      <c r="O1386"/>
      <c r="P1386"/>
      <c r="Q1386"/>
      <c r="R1386" s="54"/>
      <c r="T1386" s="96"/>
      <c r="U1386" s="96"/>
      <c r="V1386" s="92" t="str">
        <f t="shared" si="72"/>
        <v/>
      </c>
      <c r="W1386" s="96" t="str">
        <f t="shared" si="71"/>
        <v/>
      </c>
      <c r="X1386" s="93"/>
      <c r="Z1386" s="5"/>
      <c r="AA1386"/>
      <c r="AB1386" s="375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/>
      <c r="C1387"/>
      <c r="D1387"/>
      <c r="E1387"/>
      <c r="F1387"/>
      <c r="G1387"/>
      <c r="H1387"/>
      <c r="I1387"/>
      <c r="J1387"/>
      <c r="K1387"/>
      <c r="L1387"/>
      <c r="M1387"/>
      <c r="N1387"/>
      <c r="O1387"/>
      <c r="P1387"/>
      <c r="Q1387"/>
      <c r="R1387" s="54"/>
      <c r="T1387" s="96"/>
      <c r="U1387" s="96"/>
      <c r="V1387" s="92" t="str">
        <f t="shared" si="72"/>
        <v/>
      </c>
      <c r="W1387" s="96" t="str">
        <f t="shared" si="71"/>
        <v/>
      </c>
      <c r="X1387" s="93"/>
      <c r="Z1387" s="5"/>
      <c r="AA1387"/>
      <c r="AB1387" s="375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/>
      <c r="C1388"/>
      <c r="D1388"/>
      <c r="E1388"/>
      <c r="F1388"/>
      <c r="G1388"/>
      <c r="H1388"/>
      <c r="I1388"/>
      <c r="J1388"/>
      <c r="K1388"/>
      <c r="L1388"/>
      <c r="M1388"/>
      <c r="N1388"/>
      <c r="O1388"/>
      <c r="P1388"/>
      <c r="Q1388"/>
      <c r="R1388" s="54"/>
      <c r="T1388" s="96"/>
      <c r="U1388" s="96"/>
      <c r="V1388" s="92" t="str">
        <f t="shared" si="72"/>
        <v/>
      </c>
      <c r="W1388" s="96" t="str">
        <f t="shared" si="71"/>
        <v/>
      </c>
      <c r="X1388" s="93"/>
      <c r="Z1388" s="5"/>
      <c r="AA1388"/>
      <c r="AB1388" s="375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/>
      <c r="C1389"/>
      <c r="D1389"/>
      <c r="E1389"/>
      <c r="F1389"/>
      <c r="G1389"/>
      <c r="H1389"/>
      <c r="I1389"/>
      <c r="J1389"/>
      <c r="K1389"/>
      <c r="L1389"/>
      <c r="M1389"/>
      <c r="N1389"/>
      <c r="O1389"/>
      <c r="P1389"/>
      <c r="Q1389"/>
      <c r="R1389" s="54"/>
      <c r="T1389" s="96"/>
      <c r="U1389" s="96"/>
      <c r="V1389" s="92" t="str">
        <f t="shared" si="72"/>
        <v/>
      </c>
      <c r="W1389" s="96" t="str">
        <f t="shared" si="71"/>
        <v/>
      </c>
      <c r="X1389" s="93"/>
      <c r="Z1389" s="5"/>
      <c r="AA1389"/>
      <c r="AB1389" s="375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/>
      <c r="C1390"/>
      <c r="D1390"/>
      <c r="E1390"/>
      <c r="F1390"/>
      <c r="G1390"/>
      <c r="H1390"/>
      <c r="I1390"/>
      <c r="J1390"/>
      <c r="K1390"/>
      <c r="L1390"/>
      <c r="M1390"/>
      <c r="N1390"/>
      <c r="O1390"/>
      <c r="P1390"/>
      <c r="Q1390"/>
      <c r="R1390" s="54"/>
      <c r="T1390" s="96"/>
      <c r="U1390" s="96"/>
      <c r="V1390" s="92" t="str">
        <f t="shared" si="72"/>
        <v/>
      </c>
      <c r="W1390" s="96" t="str">
        <f t="shared" si="71"/>
        <v/>
      </c>
      <c r="X1390" s="93"/>
      <c r="Z1390" s="5"/>
      <c r="AA1390"/>
      <c r="AB1390" s="375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/>
      <c r="C1391"/>
      <c r="D1391"/>
      <c r="E1391"/>
      <c r="F1391"/>
      <c r="G1391"/>
      <c r="H1391"/>
      <c r="I1391"/>
      <c r="J1391"/>
      <c r="K1391"/>
      <c r="L1391"/>
      <c r="M1391"/>
      <c r="N1391"/>
      <c r="O1391"/>
      <c r="P1391"/>
      <c r="Q1391"/>
      <c r="R1391" s="54"/>
      <c r="T1391" s="96"/>
      <c r="U1391" s="96"/>
      <c r="V1391" s="92" t="str">
        <f t="shared" si="72"/>
        <v/>
      </c>
      <c r="W1391" s="96" t="str">
        <f t="shared" si="71"/>
        <v/>
      </c>
      <c r="X1391" s="93"/>
      <c r="Z1391" s="5"/>
      <c r="AA1391"/>
      <c r="AB1391" s="375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/>
      <c r="C1392"/>
      <c r="D1392"/>
      <c r="E1392"/>
      <c r="F1392"/>
      <c r="G1392"/>
      <c r="H1392"/>
      <c r="I1392"/>
      <c r="J1392"/>
      <c r="K1392"/>
      <c r="L1392"/>
      <c r="M1392"/>
      <c r="N1392"/>
      <c r="O1392"/>
      <c r="P1392"/>
      <c r="Q1392"/>
      <c r="R1392" s="54"/>
      <c r="T1392" s="96"/>
      <c r="U1392" s="96"/>
      <c r="V1392" s="92" t="str">
        <f t="shared" si="72"/>
        <v/>
      </c>
      <c r="W1392" s="96" t="str">
        <f t="shared" si="71"/>
        <v/>
      </c>
      <c r="X1392" s="93"/>
      <c r="Z1392" s="5"/>
      <c r="AA1392"/>
      <c r="AB1392" s="375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/>
      <c r="C1393"/>
      <c r="D1393"/>
      <c r="E1393"/>
      <c r="F1393"/>
      <c r="G1393"/>
      <c r="H1393"/>
      <c r="I1393"/>
      <c r="J1393"/>
      <c r="K1393"/>
      <c r="L1393"/>
      <c r="M1393"/>
      <c r="N1393"/>
      <c r="O1393"/>
      <c r="P1393"/>
      <c r="Q1393"/>
      <c r="R1393" s="54"/>
      <c r="T1393" s="96"/>
      <c r="U1393" s="96"/>
      <c r="V1393" s="92" t="str">
        <f t="shared" si="72"/>
        <v/>
      </c>
      <c r="W1393" s="96" t="str">
        <f t="shared" si="71"/>
        <v/>
      </c>
      <c r="X1393" s="93"/>
      <c r="Z1393" s="5"/>
      <c r="AA1393"/>
      <c r="AB1393" s="375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/>
      <c r="C1394"/>
      <c r="D1394"/>
      <c r="E1394"/>
      <c r="F1394"/>
      <c r="G1394"/>
      <c r="H1394"/>
      <c r="I1394"/>
      <c r="J1394"/>
      <c r="K1394"/>
      <c r="L1394"/>
      <c r="M1394"/>
      <c r="N1394"/>
      <c r="O1394"/>
      <c r="P1394"/>
      <c r="Q1394"/>
      <c r="R1394" s="54"/>
      <c r="T1394" s="96"/>
      <c r="U1394" s="96"/>
      <c r="V1394" s="92" t="str">
        <f t="shared" si="72"/>
        <v/>
      </c>
      <c r="W1394" s="96" t="str">
        <f t="shared" ref="W1394:W1449" si="73">IF($T1394&gt;$B1394+1,1,"")</f>
        <v/>
      </c>
      <c r="X1394" s="93"/>
      <c r="Z1394" s="5"/>
      <c r="AA1394"/>
      <c r="AB1394" s="375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/>
      <c r="C1395"/>
      <c r="D1395"/>
      <c r="E1395"/>
      <c r="F1395"/>
      <c r="G1395"/>
      <c r="H1395"/>
      <c r="I1395"/>
      <c r="J1395"/>
      <c r="K1395"/>
      <c r="L1395"/>
      <c r="M1395"/>
      <c r="N1395"/>
      <c r="O1395"/>
      <c r="P1395"/>
      <c r="Q1395"/>
      <c r="R1395" s="54"/>
      <c r="T1395" s="96"/>
      <c r="U1395" s="96"/>
      <c r="V1395" s="92" t="str">
        <f t="shared" si="72"/>
        <v/>
      </c>
      <c r="W1395" s="96" t="str">
        <f t="shared" si="73"/>
        <v/>
      </c>
      <c r="X1395" s="93"/>
      <c r="Z1395" s="5"/>
      <c r="AA1395"/>
      <c r="AB1395" s="375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/>
      <c r="C1396"/>
      <c r="D1396"/>
      <c r="E1396"/>
      <c r="F1396"/>
      <c r="G1396"/>
      <c r="H1396"/>
      <c r="I1396"/>
      <c r="J1396"/>
      <c r="K1396"/>
      <c r="L1396"/>
      <c r="M1396"/>
      <c r="N1396"/>
      <c r="O1396"/>
      <c r="P1396"/>
      <c r="Q1396"/>
      <c r="R1396" s="54"/>
      <c r="T1396" s="96"/>
      <c r="U1396" s="96"/>
      <c r="V1396" s="92" t="str">
        <f t="shared" si="72"/>
        <v/>
      </c>
      <c r="W1396" s="96" t="str">
        <f t="shared" si="73"/>
        <v/>
      </c>
      <c r="X1396" s="93"/>
      <c r="Z1396" s="5"/>
      <c r="AA1396"/>
      <c r="AB1396" s="375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/>
      <c r="C1397"/>
      <c r="D1397"/>
      <c r="E1397"/>
      <c r="F1397"/>
      <c r="G1397"/>
      <c r="H1397"/>
      <c r="I1397"/>
      <c r="J1397"/>
      <c r="K1397"/>
      <c r="L1397"/>
      <c r="M1397"/>
      <c r="N1397"/>
      <c r="O1397"/>
      <c r="P1397"/>
      <c r="Q1397"/>
      <c r="R1397" s="54"/>
      <c r="T1397" s="96"/>
      <c r="U1397" s="96"/>
      <c r="V1397" s="92" t="str">
        <f t="shared" si="72"/>
        <v/>
      </c>
      <c r="W1397" s="96" t="str">
        <f t="shared" si="73"/>
        <v/>
      </c>
      <c r="X1397" s="93"/>
      <c r="Z1397" s="5"/>
      <c r="AA1397"/>
      <c r="AB1397" s="375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/>
      <c r="C1398"/>
      <c r="D1398"/>
      <c r="E1398"/>
      <c r="F1398"/>
      <c r="G1398"/>
      <c r="H1398"/>
      <c r="I1398"/>
      <c r="J1398"/>
      <c r="K1398"/>
      <c r="L1398"/>
      <c r="M1398"/>
      <c r="N1398"/>
      <c r="O1398"/>
      <c r="P1398"/>
      <c r="Q1398"/>
      <c r="R1398" s="54"/>
      <c r="T1398" s="96"/>
      <c r="U1398" s="96"/>
      <c r="V1398" s="92" t="str">
        <f t="shared" si="72"/>
        <v/>
      </c>
      <c r="W1398" s="96" t="str">
        <f t="shared" si="73"/>
        <v/>
      </c>
      <c r="X1398" s="93"/>
      <c r="Z1398" s="5"/>
      <c r="AA1398"/>
      <c r="AB1398" s="375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/>
      <c r="C1399"/>
      <c r="D1399"/>
      <c r="E1399"/>
      <c r="F1399"/>
      <c r="G1399"/>
      <c r="H1399"/>
      <c r="I1399"/>
      <c r="J1399"/>
      <c r="K1399"/>
      <c r="L1399"/>
      <c r="M1399"/>
      <c r="N1399"/>
      <c r="O1399"/>
      <c r="P1399"/>
      <c r="Q1399"/>
      <c r="R1399" s="54"/>
      <c r="T1399" s="96"/>
      <c r="U1399" s="96"/>
      <c r="V1399" s="92" t="str">
        <f t="shared" si="72"/>
        <v/>
      </c>
      <c r="W1399" s="96" t="str">
        <f t="shared" si="73"/>
        <v/>
      </c>
      <c r="X1399" s="93"/>
      <c r="Z1399" s="5"/>
      <c r="AA1399"/>
      <c r="AB1399" s="375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/>
      <c r="C1400"/>
      <c r="D1400"/>
      <c r="E1400"/>
      <c r="F1400"/>
      <c r="G1400"/>
      <c r="H1400"/>
      <c r="I1400"/>
      <c r="J1400"/>
      <c r="K1400"/>
      <c r="L1400"/>
      <c r="M1400"/>
      <c r="N1400"/>
      <c r="O1400"/>
      <c r="P1400"/>
      <c r="Q1400"/>
      <c r="R1400" s="54"/>
      <c r="T1400" s="96"/>
      <c r="U1400" s="96"/>
      <c r="V1400" s="92" t="str">
        <f t="shared" si="72"/>
        <v/>
      </c>
      <c r="W1400" s="96" t="str">
        <f t="shared" si="73"/>
        <v/>
      </c>
      <c r="X1400" s="93"/>
      <c r="Z1400" s="5"/>
      <c r="AA1400"/>
      <c r="AB1400" s="375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72"/>
        <v/>
      </c>
      <c r="W1401" s="96" t="str">
        <f t="shared" si="73"/>
        <v/>
      </c>
      <c r="X1401" s="93"/>
      <c r="Z1401" s="5"/>
      <c r="AA1401"/>
      <c r="AB1401" s="375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72"/>
        <v/>
      </c>
      <c r="W1402" s="96" t="str">
        <f t="shared" si="73"/>
        <v/>
      </c>
      <c r="X1402" s="93"/>
      <c r="Z1402" s="5"/>
      <c r="AA1402"/>
      <c r="AB1402" s="375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72"/>
        <v/>
      </c>
      <c r="W1403" s="96" t="str">
        <f t="shared" si="73"/>
        <v/>
      </c>
      <c r="X1403" s="93"/>
      <c r="Z1403" s="5"/>
      <c r="AA1403"/>
      <c r="AB1403" s="375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72"/>
        <v/>
      </c>
      <c r="W1404" s="96" t="str">
        <f t="shared" si="73"/>
        <v/>
      </c>
      <c r="X1404" s="93"/>
      <c r="Z1404" s="5"/>
      <c r="AA1404"/>
      <c r="AB1404" s="375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72"/>
        <v/>
      </c>
      <c r="W1405" s="96" t="str">
        <f t="shared" si="73"/>
        <v/>
      </c>
      <c r="X1405" s="93"/>
      <c r="Z1405" s="5"/>
      <c r="AA1405"/>
      <c r="AB1405" s="375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72"/>
        <v/>
      </c>
      <c r="W1406" s="96" t="str">
        <f t="shared" si="73"/>
        <v/>
      </c>
      <c r="X1406" s="93"/>
      <c r="Z1406" s="5"/>
      <c r="AA1406"/>
      <c r="AB1406" s="375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72"/>
        <v/>
      </c>
      <c r="W1407" s="96" t="str">
        <f t="shared" si="73"/>
        <v/>
      </c>
      <c r="X1407" s="93"/>
      <c r="Z1407" s="5"/>
      <c r="AA1407"/>
      <c r="AB1407" s="375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72"/>
        <v/>
      </c>
      <c r="W1408" s="96" t="str">
        <f t="shared" si="73"/>
        <v/>
      </c>
      <c r="X1408" s="93"/>
      <c r="Z1408" s="5"/>
      <c r="AA1408"/>
      <c r="AB1408" s="375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72"/>
        <v/>
      </c>
      <c r="W1409" s="96" t="str">
        <f t="shared" si="73"/>
        <v/>
      </c>
      <c r="X1409" s="93"/>
      <c r="Z1409" s="5"/>
      <c r="AA1409"/>
      <c r="AB1409" s="375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72"/>
        <v/>
      </c>
      <c r="W1410" s="96" t="str">
        <f t="shared" si="73"/>
        <v/>
      </c>
      <c r="X1410" s="93"/>
      <c r="Z1410" s="5"/>
      <c r="AA1410"/>
      <c r="AB1410" s="375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72"/>
        <v/>
      </c>
      <c r="W1411" s="96" t="str">
        <f t="shared" si="73"/>
        <v/>
      </c>
      <c r="X1411" s="93"/>
      <c r="Z1411" s="5"/>
      <c r="AA1411"/>
      <c r="AB1411" s="375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72"/>
        <v/>
      </c>
      <c r="W1412" s="96" t="str">
        <f t="shared" si="73"/>
        <v/>
      </c>
      <c r="X1412" s="93"/>
      <c r="Z1412" s="5"/>
      <c r="AA1412"/>
      <c r="AB1412" s="375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72"/>
        <v/>
      </c>
      <c r="W1413" s="96" t="str">
        <f t="shared" si="73"/>
        <v/>
      </c>
      <c r="X1413" s="93"/>
      <c r="Z1413" s="5"/>
      <c r="AA1413"/>
      <c r="AB1413" s="375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72"/>
        <v/>
      </c>
      <c r="W1414" s="96" t="str">
        <f t="shared" si="73"/>
        <v/>
      </c>
      <c r="X1414" s="93"/>
      <c r="Z1414" s="5"/>
      <c r="AA1414"/>
      <c r="AB1414" s="375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72"/>
        <v/>
      </c>
      <c r="W1415" s="96" t="str">
        <f t="shared" si="73"/>
        <v/>
      </c>
      <c r="X1415" s="93"/>
      <c r="Z1415" s="5"/>
      <c r="AA1415"/>
      <c r="AB1415" s="375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72"/>
        <v/>
      </c>
      <c r="W1416" s="96" t="str">
        <f t="shared" si="73"/>
        <v/>
      </c>
      <c r="X1416" s="93"/>
      <c r="Z1416" s="5"/>
      <c r="AA1416"/>
      <c r="AB1416" s="375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72"/>
        <v/>
      </c>
      <c r="W1417" s="96" t="str">
        <f t="shared" si="73"/>
        <v/>
      </c>
      <c r="X1417" s="93"/>
      <c r="Z1417" s="5"/>
      <c r="AA1417"/>
      <c r="AB1417" s="375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72"/>
        <v/>
      </c>
      <c r="W1418" s="96" t="str">
        <f t="shared" si="73"/>
        <v/>
      </c>
      <c r="X1418" s="93"/>
      <c r="Z1418" s="5"/>
      <c r="AA1418"/>
      <c r="AB1418" s="375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74">IF($K1419&gt;0,1,"")</f>
        <v/>
      </c>
      <c r="W1419" s="96" t="str">
        <f t="shared" si="73"/>
        <v/>
      </c>
      <c r="X1419" s="93"/>
      <c r="Z1419" s="5"/>
      <c r="AA1419"/>
      <c r="AB1419" s="375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74"/>
        <v/>
      </c>
      <c r="W1420" s="96" t="str">
        <f t="shared" si="73"/>
        <v/>
      </c>
      <c r="X1420" s="93"/>
      <c r="Z1420" s="5"/>
      <c r="AA1420"/>
      <c r="AB1420" s="375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74"/>
        <v/>
      </c>
      <c r="W1421" s="96" t="str">
        <f t="shared" si="73"/>
        <v/>
      </c>
      <c r="X1421" s="93"/>
      <c r="Z1421" s="5"/>
      <c r="AA1421"/>
      <c r="AB1421" s="375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74"/>
        <v/>
      </c>
      <c r="W1422" s="96" t="str">
        <f t="shared" si="73"/>
        <v/>
      </c>
      <c r="X1422" s="93"/>
      <c r="Z1422" s="5"/>
      <c r="AA1422"/>
      <c r="AB1422" s="375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74"/>
        <v/>
      </c>
      <c r="W1423" s="96" t="str">
        <f t="shared" si="73"/>
        <v/>
      </c>
      <c r="X1423" s="93"/>
      <c r="Z1423" s="5"/>
      <c r="AA1423"/>
      <c r="AB1423" s="375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74"/>
        <v/>
      </c>
      <c r="W1424" s="96" t="str">
        <f t="shared" si="73"/>
        <v/>
      </c>
      <c r="X1424" s="93"/>
      <c r="Z1424" s="5"/>
      <c r="AA1424"/>
      <c r="AB1424" s="375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74"/>
        <v/>
      </c>
      <c r="W1425" s="96" t="str">
        <f t="shared" si="73"/>
        <v/>
      </c>
      <c r="X1425" s="93"/>
      <c r="Z1425" s="5"/>
      <c r="AA1425"/>
      <c r="AB1425" s="375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74"/>
        <v/>
      </c>
      <c r="W1426" s="96" t="str">
        <f t="shared" si="73"/>
        <v/>
      </c>
      <c r="X1426" s="93"/>
      <c r="Z1426" s="5"/>
      <c r="AA1426"/>
      <c r="AB1426" s="375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74"/>
        <v/>
      </c>
      <c r="W1427" s="96" t="str">
        <f t="shared" si="73"/>
        <v/>
      </c>
      <c r="X1427" s="93"/>
      <c r="Z1427" s="5"/>
      <c r="AA1427"/>
      <c r="AB1427" s="375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74"/>
        <v/>
      </c>
      <c r="W1428" s="96" t="str">
        <f t="shared" si="73"/>
        <v/>
      </c>
      <c r="X1428" s="93"/>
      <c r="Z1428" s="5"/>
      <c r="AA1428"/>
      <c r="AB1428" s="375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74"/>
        <v/>
      </c>
      <c r="W1429" s="96" t="str">
        <f t="shared" si="73"/>
        <v/>
      </c>
      <c r="X1429" s="93"/>
      <c r="Z1429" s="5"/>
      <c r="AA1429"/>
      <c r="AB1429" s="375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74"/>
        <v/>
      </c>
      <c r="W1430" s="96" t="str">
        <f t="shared" si="73"/>
        <v/>
      </c>
      <c r="X1430" s="93"/>
      <c r="Z1430" s="5"/>
      <c r="AA1430"/>
      <c r="AB1430" s="375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74"/>
        <v/>
      </c>
      <c r="W1431" s="96" t="str">
        <f t="shared" si="73"/>
        <v/>
      </c>
      <c r="X1431" s="93"/>
      <c r="Z1431" s="5"/>
      <c r="AA1431"/>
      <c r="AB1431" s="375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74"/>
        <v/>
      </c>
      <c r="W1432" s="96" t="str">
        <f t="shared" si="73"/>
        <v/>
      </c>
      <c r="X1432" s="93"/>
      <c r="Z1432" s="5"/>
      <c r="AA1432"/>
      <c r="AB1432" s="375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74"/>
        <v/>
      </c>
      <c r="W1433" s="96" t="str">
        <f t="shared" si="73"/>
        <v/>
      </c>
      <c r="X1433" s="93"/>
      <c r="Z1433" s="5"/>
      <c r="AA1433"/>
      <c r="AB1433" s="375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74"/>
        <v/>
      </c>
      <c r="W1434" s="96" t="str">
        <f t="shared" si="73"/>
        <v/>
      </c>
      <c r="X1434" s="93"/>
      <c r="Z1434" s="5"/>
      <c r="AA1434"/>
      <c r="AB1434" s="375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74"/>
        <v/>
      </c>
      <c r="W1435" s="96" t="str">
        <f t="shared" si="73"/>
        <v/>
      </c>
      <c r="X1435" s="93"/>
      <c r="Z1435" s="5"/>
      <c r="AA1435"/>
      <c r="AB1435" s="375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74"/>
        <v/>
      </c>
      <c r="W1436" s="96" t="str">
        <f t="shared" si="73"/>
        <v/>
      </c>
      <c r="X1436" s="93"/>
      <c r="Z1436" s="5"/>
      <c r="AA1436"/>
      <c r="AB1436" s="375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74"/>
        <v/>
      </c>
      <c r="W1437" s="96" t="str">
        <f t="shared" si="73"/>
        <v/>
      </c>
      <c r="X1437" s="93"/>
      <c r="Z1437" s="5"/>
      <c r="AA1437"/>
      <c r="AB1437" s="375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74"/>
        <v/>
      </c>
      <c r="W1438" s="96" t="str">
        <f t="shared" si="73"/>
        <v/>
      </c>
      <c r="X1438" s="93"/>
      <c r="Z1438" s="5"/>
      <c r="AA1438"/>
      <c r="AB1438" s="375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74"/>
        <v/>
      </c>
      <c r="W1439" s="96" t="str">
        <f t="shared" si="73"/>
        <v/>
      </c>
      <c r="X1439" s="93"/>
      <c r="Z1439" s="5"/>
      <c r="AA1439"/>
      <c r="AB1439" s="375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74"/>
        <v/>
      </c>
      <c r="W1440" s="96" t="str">
        <f t="shared" si="73"/>
        <v/>
      </c>
      <c r="X1440" s="93"/>
      <c r="Z1440" s="5"/>
      <c r="AA1440"/>
      <c r="AB1440" s="375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74"/>
        <v/>
      </c>
      <c r="W1441" s="96" t="str">
        <f t="shared" si="73"/>
        <v/>
      </c>
      <c r="X1441" s="93"/>
      <c r="Z1441" s="5"/>
      <c r="AA1441"/>
      <c r="AB1441" s="375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74"/>
        <v/>
      </c>
      <c r="W1442" s="96" t="str">
        <f t="shared" si="73"/>
        <v/>
      </c>
      <c r="X1442" s="93"/>
      <c r="Z1442" s="5"/>
      <c r="AA1442"/>
      <c r="AB1442" s="375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74"/>
        <v/>
      </c>
      <c r="W1443" s="96" t="str">
        <f t="shared" si="73"/>
        <v/>
      </c>
      <c r="X1443" s="93"/>
      <c r="Z1443" s="5"/>
      <c r="AA1443"/>
      <c r="AB1443" s="375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74"/>
        <v/>
      </c>
      <c r="W1444" s="96" t="str">
        <f t="shared" si="73"/>
        <v/>
      </c>
      <c r="X1444" s="93"/>
      <c r="Z1444" s="5"/>
      <c r="AA1444"/>
      <c r="AB1444" s="375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74"/>
        <v/>
      </c>
      <c r="W1445" s="96" t="str">
        <f t="shared" si="73"/>
        <v/>
      </c>
      <c r="X1445" s="93"/>
      <c r="Z1445" s="5"/>
      <c r="AA1445"/>
      <c r="AB1445" s="375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74"/>
        <v/>
      </c>
      <c r="W1446" s="96" t="str">
        <f t="shared" si="73"/>
        <v/>
      </c>
      <c r="X1446" s="93"/>
      <c r="Z1446" s="5"/>
      <c r="AA1446"/>
      <c r="AB1446" s="375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74"/>
        <v/>
      </c>
      <c r="W1447" s="96" t="str">
        <f t="shared" si="73"/>
        <v/>
      </c>
      <c r="X1447" s="93"/>
      <c r="Z1447" s="5"/>
      <c r="AA1447"/>
      <c r="AB1447" s="375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74"/>
        <v/>
      </c>
      <c r="W1448" s="96" t="str">
        <f t="shared" si="73"/>
        <v/>
      </c>
      <c r="X1448" s="427"/>
      <c r="Z1448" s="5"/>
      <c r="AA1448"/>
      <c r="AB1448" s="375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4"/>
      <c r="U1449" s="349"/>
      <c r="W1449" s="5" t="str">
        <f t="shared" si="73"/>
        <v/>
      </c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3">
        <f>SUM(V9:V1448)</f>
        <v>0</v>
      </c>
      <c r="W1450">
        <f>SUM(W9:W1448)</f>
        <v>405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1" priority="1">
      <formula>V9=1</formula>
    </cfRule>
  </conditionalFormatting>
  <conditionalFormatting sqref="W369:W1449">
    <cfRule type="expression" dxfId="10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18</xdr:col>
                    <xdr:colOff>161925</xdr:colOff>
                    <xdr:row>6</xdr:row>
                    <xdr:rowOff>9525</xdr:rowOff>
                  </from>
                  <to>
                    <xdr:col>20</xdr:col>
                    <xdr:colOff>495300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1"/>
  <sheetViews>
    <sheetView showGridLines="0" zoomScaleNormal="100" workbookViewId="0">
      <pane ySplit="10" topLeftCell="A11" activePane="bottomLeft" state="frozen"/>
      <selection activeCell="C29" sqref="C29"/>
      <selection pane="bottomLeft" activeCell="L32" sqref="L32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4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4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5"/>
      <c r="K1" s="305"/>
      <c r="L1" s="306">
        <v>3</v>
      </c>
      <c r="M1" s="305"/>
      <c r="N1" s="384" t="s">
        <v>164</v>
      </c>
      <c r="O1" s="305"/>
      <c r="P1" s="10"/>
      <c r="Q1" s="10"/>
      <c r="R1" s="307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8"/>
      <c r="AD1" s="385"/>
      <c r="AE1" s="11"/>
      <c r="AF1" s="8"/>
      <c r="AG1" s="295"/>
      <c r="AH1" s="8"/>
      <c r="AI1" s="8"/>
      <c r="AJ1" s="295" t="s">
        <v>146</v>
      </c>
      <c r="AK1" s="8"/>
      <c r="AL1" s="295">
        <f>$AJ$5+Relevés!$W$5</f>
        <v>0.1</v>
      </c>
      <c r="AM1" s="8"/>
      <c r="AN1" s="295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42</v>
      </c>
      <c r="BF1" s="90" t="s">
        <v>246</v>
      </c>
      <c r="BR1" s="53" t="s">
        <v>49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3"/>
      <c r="AD2" s="386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64"/>
      <c r="BC2" s="8"/>
      <c r="BM2" s="53"/>
      <c r="BR2" s="53"/>
    </row>
    <row r="3" spans="1:71" ht="15.75" thickBot="1" x14ac:dyDescent="0.3">
      <c r="A3" s="261"/>
      <c r="B3" s="670"/>
      <c r="C3" s="8"/>
      <c r="D3" s="8"/>
      <c r="E3" s="8"/>
      <c r="F3" s="8"/>
      <c r="G3" s="8"/>
      <c r="H3" s="8"/>
      <c r="I3" s="8"/>
      <c r="J3" s="695" t="s">
        <v>248</v>
      </c>
      <c r="K3" s="8"/>
      <c r="L3" s="8"/>
      <c r="M3" s="8"/>
      <c r="N3" s="8"/>
      <c r="O3" s="8"/>
      <c r="P3" s="695" t="s">
        <v>249</v>
      </c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2">
        <v>15</v>
      </c>
      <c r="AD3" s="384"/>
      <c r="AE3" s="8"/>
      <c r="AF3" s="115"/>
      <c r="AG3" s="706" t="str">
        <f>$C$5</f>
        <v>Février_2025</v>
      </c>
      <c r="AH3" s="707"/>
      <c r="AI3" s="288"/>
      <c r="AJ3" s="718" t="s">
        <v>17</v>
      </c>
      <c r="AK3" s="719"/>
      <c r="AL3" s="720"/>
      <c r="AM3" s="314"/>
      <c r="AN3" s="715" t="s">
        <v>37</v>
      </c>
      <c r="AO3" s="716"/>
      <c r="AP3" s="716"/>
      <c r="AQ3" s="716"/>
      <c r="AR3" s="717"/>
      <c r="AS3" s="314"/>
      <c r="AT3" s="289"/>
      <c r="AU3" s="14"/>
      <c r="AV3" s="8"/>
      <c r="AW3" s="115"/>
      <c r="AX3" s="150" t="str">
        <f>$C$5</f>
        <v>Février_2025</v>
      </c>
      <c r="AY3" s="149"/>
      <c r="AZ3" s="151"/>
      <c r="BA3" s="152" t="s">
        <v>51</v>
      </c>
      <c r="BB3" s="665"/>
      <c r="BC3" s="8"/>
      <c r="BE3" s="53" t="s">
        <v>50</v>
      </c>
      <c r="BF3" s="90" t="s">
        <v>47</v>
      </c>
      <c r="BM3" s="53"/>
      <c r="BR3" t="s">
        <v>215</v>
      </c>
      <c r="BS3" s="292" t="s">
        <v>221</v>
      </c>
    </row>
    <row r="4" spans="1:71" ht="9" customHeight="1" thickTop="1" x14ac:dyDescent="0.25">
      <c r="A4" s="261"/>
      <c r="B4" s="659"/>
      <c r="C4" s="281"/>
      <c r="D4" s="16"/>
      <c r="E4" s="112"/>
      <c r="F4" s="113"/>
      <c r="G4" s="15"/>
      <c r="H4" s="114"/>
      <c r="I4" s="15"/>
      <c r="J4" s="296"/>
      <c r="K4" s="15"/>
      <c r="L4" s="113"/>
      <c r="M4" s="15"/>
      <c r="N4" s="114"/>
      <c r="O4" s="15"/>
      <c r="P4" s="296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66"/>
      <c r="BC4" s="8"/>
      <c r="BE4" s="36"/>
      <c r="BF4" s="36"/>
      <c r="BM4" s="53"/>
      <c r="BR4"/>
    </row>
    <row r="5" spans="1:71" x14ac:dyDescent="0.25">
      <c r="A5" s="261"/>
      <c r="B5" s="659"/>
      <c r="C5" s="282" t="s">
        <v>247</v>
      </c>
      <c r="D5" s="283"/>
      <c r="E5" s="116"/>
      <c r="F5" s="248" t="s">
        <v>35</v>
      </c>
      <c r="G5" s="249"/>
      <c r="H5" s="250" t="s">
        <v>43</v>
      </c>
      <c r="I5" s="249"/>
      <c r="J5" s="374" t="s">
        <v>41</v>
      </c>
      <c r="K5" s="17"/>
      <c r="L5" s="355">
        <f>BI75</f>
        <v>-2.6</v>
      </c>
      <c r="M5" s="357"/>
      <c r="N5" s="356" t="str">
        <f>VLOOKUP($BI$75,$BI$77:$BJ$88,2,0)</f>
        <v>Janvier</v>
      </c>
      <c r="O5" s="352"/>
      <c r="P5" s="249" t="s">
        <v>41</v>
      </c>
      <c r="Q5" s="321"/>
      <c r="R5" s="359">
        <f>BK75</f>
        <v>10.199999999999999</v>
      </c>
      <c r="S5" s="360"/>
      <c r="T5" s="361" t="str">
        <f>VLOOKUP($BK$75,$BK$77:$BL$88,2,0)</f>
        <v>Janvier</v>
      </c>
      <c r="U5" s="14"/>
      <c r="V5" s="8"/>
      <c r="W5" s="115"/>
      <c r="X5" s="708" t="str">
        <f>C5</f>
        <v>Février_2025</v>
      </c>
      <c r="Y5" s="709"/>
      <c r="Z5" s="17"/>
      <c r="AA5" s="710">
        <f ca="1">NOW()</f>
        <v>45692.82944050926</v>
      </c>
      <c r="AB5" s="711"/>
      <c r="AC5" s="712"/>
      <c r="AD5" s="19"/>
      <c r="AE5" s="8"/>
      <c r="AF5" s="117"/>
      <c r="AG5" s="721" t="s">
        <v>35</v>
      </c>
      <c r="AH5" s="722"/>
      <c r="AI5" s="290"/>
      <c r="AJ5" s="158">
        <f>SUM($AJ$11:$AJ$66)</f>
        <v>0.1</v>
      </c>
      <c r="AK5" s="17"/>
      <c r="AL5" s="159">
        <f>SUM($AL$11:$AL$66)</f>
        <v>4.0972222222222222E-2</v>
      </c>
      <c r="AM5" s="17"/>
      <c r="AN5" s="160">
        <f>SUM(AN$11:AN$66)</f>
        <v>0</v>
      </c>
      <c r="AO5" s="17"/>
      <c r="AP5" s="160">
        <f>SUM(AP$11:AP$66)</f>
        <v>4.0972222222222222E-2</v>
      </c>
      <c r="AQ5" s="17"/>
      <c r="AR5" s="160">
        <f>SUM(AR$11:AR$66)</f>
        <v>0</v>
      </c>
      <c r="AS5" s="17"/>
      <c r="AT5" s="160">
        <f>SUM(AT$11:AT$66)</f>
        <v>0</v>
      </c>
      <c r="AU5" s="14"/>
      <c r="AV5" s="8"/>
      <c r="AW5" s="117"/>
      <c r="AX5" s="156" t="s">
        <v>35</v>
      </c>
      <c r="AY5" s="157"/>
      <c r="AZ5" s="17"/>
      <c r="BA5" s="161">
        <f>SUM(BA$11:BA$68)+Relevés!AH3</f>
        <v>1.2902777777777779</v>
      </c>
      <c r="BB5" s="667"/>
      <c r="BC5" s="8"/>
      <c r="BE5" s="53" t="s">
        <v>53</v>
      </c>
      <c r="BF5" s="90" t="s">
        <v>68</v>
      </c>
      <c r="BL5" s="55"/>
      <c r="BN5" s="55"/>
      <c r="BR5" s="53" t="s">
        <v>48</v>
      </c>
      <c r="BS5" s="90" t="s">
        <v>222</v>
      </c>
    </row>
    <row r="6" spans="1:71" ht="5.25" customHeight="1" x14ac:dyDescent="0.25">
      <c r="A6" s="261"/>
      <c r="B6" s="659"/>
      <c r="C6" s="137"/>
      <c r="D6" s="284"/>
      <c r="E6" s="17"/>
      <c r="F6" s="125"/>
      <c r="G6" s="20"/>
      <c r="H6" s="126"/>
      <c r="I6" s="20"/>
      <c r="J6" s="297"/>
      <c r="K6" s="20"/>
      <c r="L6" s="354"/>
      <c r="M6" s="17"/>
      <c r="N6" s="126"/>
      <c r="O6" s="20"/>
      <c r="P6" s="297"/>
      <c r="Q6" s="20"/>
      <c r="R6" s="358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1"/>
      <c r="AM6" s="17"/>
      <c r="AN6" s="291"/>
      <c r="AO6" s="17"/>
      <c r="AP6" s="291"/>
      <c r="AQ6" s="17"/>
      <c r="AR6" s="291"/>
      <c r="AS6" s="17"/>
      <c r="AT6" s="291"/>
      <c r="AU6" s="14"/>
      <c r="AV6" s="8"/>
      <c r="AW6" s="117"/>
      <c r="AX6" s="137"/>
      <c r="AY6" s="118"/>
      <c r="AZ6" s="17"/>
      <c r="BA6" s="163"/>
      <c r="BB6" s="666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59"/>
      <c r="C7" s="721" t="s">
        <v>36</v>
      </c>
      <c r="D7" s="722"/>
      <c r="E7" s="127"/>
      <c r="F7" s="206">
        <f>MIN(F$11:F66)</f>
        <v>0</v>
      </c>
      <c r="G7" s="17"/>
      <c r="H7" s="128" t="e">
        <f>VLOOKUP($F$7,$F$11:$Y$66,17,0)</f>
        <v>#N/A</v>
      </c>
      <c r="I7" s="17"/>
      <c r="J7" s="298"/>
      <c r="K7" s="17"/>
      <c r="L7" s="270">
        <f>MIN($L$11:$L$66)</f>
        <v>-2.6</v>
      </c>
      <c r="M7" s="271"/>
      <c r="N7" s="272">
        <f>VLOOKUP($L$7,$L$11:$Y$66,14,0)</f>
        <v>45691</v>
      </c>
      <c r="O7" s="271"/>
      <c r="P7" s="298"/>
      <c r="Q7" s="271"/>
      <c r="R7" s="273">
        <f>MAX(R$11:R66)</f>
        <v>10.199999999999999</v>
      </c>
      <c r="S7" s="271"/>
      <c r="T7" s="274">
        <f>VLOOKUP($R$7,$R$11:$Y$66,8,0)</f>
        <v>45691</v>
      </c>
      <c r="U7" s="14"/>
      <c r="V7" s="8"/>
      <c r="W7" s="117"/>
      <c r="X7" s="723" t="s">
        <v>105</v>
      </c>
      <c r="Y7" s="724"/>
      <c r="Z7" s="17"/>
      <c r="AA7" s="319" t="s">
        <v>89</v>
      </c>
      <c r="AB7" s="17"/>
      <c r="AC7" s="320" t="s">
        <v>90</v>
      </c>
      <c r="AD7" s="14"/>
      <c r="AE7" s="8"/>
      <c r="AF7" s="117"/>
      <c r="AG7" s="713">
        <f ca="1">TODAY()</f>
        <v>45692</v>
      </c>
      <c r="AH7" s="714"/>
      <c r="AI7" s="17"/>
      <c r="AJ7" s="164">
        <f>VLOOKUP($AJ$9,$AJ$11:$AY$66,16,0)</f>
        <v>45690</v>
      </c>
      <c r="AK7" s="17"/>
      <c r="AL7" s="315">
        <f>VLOOKUP($AL$9,$AL$11:$AY$66,14,0)</f>
        <v>45690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3">
        <f ca="1">TODAY()</f>
        <v>45692</v>
      </c>
      <c r="AY7" s="714"/>
      <c r="AZ7" s="17"/>
      <c r="BA7" s="165">
        <f>VLOOKUP($BA$9,$BA$11:$BE$66,5,0)</f>
        <v>45691</v>
      </c>
      <c r="BB7" s="666"/>
      <c r="BC7" s="8"/>
      <c r="BE7" s="53" t="s">
        <v>119</v>
      </c>
      <c r="BF7" s="292" t="s">
        <v>118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59"/>
      <c r="C8" s="137"/>
      <c r="D8" s="140"/>
      <c r="E8" s="127"/>
      <c r="F8" s="127"/>
      <c r="G8" s="17"/>
      <c r="H8" s="129"/>
      <c r="I8" s="17"/>
      <c r="J8" s="299"/>
      <c r="K8" s="17"/>
      <c r="L8" s="275"/>
      <c r="M8" s="271"/>
      <c r="N8" s="276"/>
      <c r="O8" s="271"/>
      <c r="P8" s="299"/>
      <c r="Q8" s="271"/>
      <c r="R8" s="275"/>
      <c r="S8" s="271"/>
      <c r="T8" s="276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66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59"/>
      <c r="C9" s="725"/>
      <c r="D9" s="726"/>
      <c r="E9" s="130"/>
      <c r="F9" s="207" t="s">
        <v>16</v>
      </c>
      <c r="G9" s="17"/>
      <c r="H9" s="131" t="e">
        <f>VLOOKUP($F$7,$F$11:$T$66,3,0)</f>
        <v>#N/A</v>
      </c>
      <c r="I9" s="17"/>
      <c r="J9" s="300" t="s">
        <v>76</v>
      </c>
      <c r="K9" s="17"/>
      <c r="L9" s="277" t="s">
        <v>1</v>
      </c>
      <c r="M9" s="271"/>
      <c r="N9" s="278">
        <f>VLOOKUP($L$7,$L$11:$N$66,3,0)</f>
        <v>0.35416666666666702</v>
      </c>
      <c r="O9" s="271"/>
      <c r="P9" s="300" t="s">
        <v>76</v>
      </c>
      <c r="Q9" s="271"/>
      <c r="R9" s="279" t="s">
        <v>3</v>
      </c>
      <c r="S9" s="271"/>
      <c r="T9" s="278">
        <f>VLOOKUP($R$7,$R$11:$T$66,3,0)</f>
        <v>0.61527777777777803</v>
      </c>
      <c r="U9" s="14"/>
      <c r="V9" s="8"/>
      <c r="W9" s="117"/>
      <c r="X9" s="350">
        <f>BM75</f>
        <v>27</v>
      </c>
      <c r="Y9" s="350" t="s">
        <v>3</v>
      </c>
      <c r="Z9" s="17"/>
      <c r="AA9" s="143">
        <f>MAX($AA$11:$AA$66)</f>
        <v>27</v>
      </c>
      <c r="AB9" s="17"/>
      <c r="AC9" s="144">
        <f>VLOOKUP($AA$9,$AA$11:$AH$66,8,0)</f>
        <v>45689</v>
      </c>
      <c r="AD9" s="14"/>
      <c r="AE9" s="8"/>
      <c r="AF9" s="117"/>
      <c r="AG9" s="316">
        <f>$BO$73+Relevés!W5</f>
        <v>0.1</v>
      </c>
      <c r="AH9" s="317" t="s">
        <v>41</v>
      </c>
      <c r="AI9" s="17"/>
      <c r="AJ9" s="167">
        <f>MAX($AJ$11:$AJ$66)</f>
        <v>0.1</v>
      </c>
      <c r="AK9" s="17"/>
      <c r="AL9" s="168">
        <f>MAX($AL$11:AL$66)</f>
        <v>4.0972222222222222E-2</v>
      </c>
      <c r="AM9" s="17"/>
      <c r="AN9" s="160" t="s">
        <v>242</v>
      </c>
      <c r="AO9" s="17"/>
      <c r="AP9" s="160" t="s">
        <v>243</v>
      </c>
      <c r="AQ9" s="17"/>
      <c r="AR9" s="160" t="s">
        <v>244</v>
      </c>
      <c r="AS9" s="17"/>
      <c r="AT9" s="160" t="s">
        <v>245</v>
      </c>
      <c r="AU9" s="14"/>
      <c r="AV9" s="8"/>
      <c r="AW9" s="117"/>
      <c r="AX9" s="254" t="s">
        <v>41</v>
      </c>
      <c r="AY9" s="318">
        <f>$BR$73+$BA$5</f>
        <v>1.6548611111111111</v>
      </c>
      <c r="AZ9" s="17"/>
      <c r="BA9" s="169">
        <f>MAX($BA$11:$BA$66)</f>
        <v>0.36458333333333331</v>
      </c>
      <c r="BB9" s="666"/>
      <c r="BC9" s="8"/>
      <c r="BE9" s="90"/>
      <c r="BF9" s="37"/>
      <c r="BH9" s="188" t="s">
        <v>69</v>
      </c>
      <c r="BI9" s="189" t="s">
        <v>70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59"/>
      <c r="C10" s="63"/>
      <c r="D10" s="64"/>
      <c r="E10" s="120"/>
      <c r="F10" s="120"/>
      <c r="G10" s="120"/>
      <c r="H10" s="120"/>
      <c r="I10" s="120"/>
      <c r="J10" s="301"/>
      <c r="K10" s="64"/>
      <c r="L10" s="120"/>
      <c r="M10" s="120"/>
      <c r="N10" s="120"/>
      <c r="O10" s="120"/>
      <c r="P10" s="301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63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59"/>
      <c r="C11" s="145" t="str">
        <f>PROPER(TEXT(D11,"JJJJ"))</f>
        <v>Samedi</v>
      </c>
      <c r="D11" s="146">
        <v>45689</v>
      </c>
      <c r="E11" s="120"/>
      <c r="F11" s="132"/>
      <c r="G11" s="121"/>
      <c r="H11" s="133"/>
      <c r="I11" s="121"/>
      <c r="J11" s="302" t="str">
        <f>IF(OR($L$1="",$L$11=""),"",IF($L$11&gt;$L$1,"»",IF($L$11&lt;$L$1,"¼","¹º")))</f>
        <v>¼</v>
      </c>
      <c r="K11" s="84"/>
      <c r="L11" s="269">
        <v>0.8</v>
      </c>
      <c r="M11" s="84"/>
      <c r="N11" s="148">
        <v>0.99305555555555602</v>
      </c>
      <c r="O11" s="84"/>
      <c r="P11" s="302" t="str">
        <f>IF(OR($R$1="",$R$11=""),"",IF($R$11&gt;$R$1,"»",IF($R$11&lt;$R$1,"¼","¹º")))</f>
        <v>¼</v>
      </c>
      <c r="Q11" s="84"/>
      <c r="R11" s="269">
        <v>8.9</v>
      </c>
      <c r="S11" s="84"/>
      <c r="T11" s="148">
        <v>0.56111111111111101</v>
      </c>
      <c r="U11" s="21"/>
      <c r="V11" s="67"/>
      <c r="W11" s="66"/>
      <c r="X11" s="145" t="str">
        <f>$C11</f>
        <v>Samedi</v>
      </c>
      <c r="Y11" s="146">
        <f>$D11</f>
        <v>45689</v>
      </c>
      <c r="Z11" s="64"/>
      <c r="AA11" s="147">
        <v>27</v>
      </c>
      <c r="AB11" s="64"/>
      <c r="AC11" s="148">
        <v>4.3055555555555597E-2</v>
      </c>
      <c r="AD11" s="21"/>
      <c r="AE11" s="67"/>
      <c r="AF11" s="66"/>
      <c r="AG11" s="145" t="str">
        <f>$C11</f>
        <v>Samedi</v>
      </c>
      <c r="AH11" s="146">
        <f>$D11</f>
        <v>45689</v>
      </c>
      <c r="AI11" s="64"/>
      <c r="AJ11" s="170">
        <v>0</v>
      </c>
      <c r="AK11" s="64"/>
      <c r="AL11" s="148">
        <v>0</v>
      </c>
      <c r="AM11" s="64"/>
      <c r="AN11" s="148">
        <v>0</v>
      </c>
      <c r="AO11" s="64"/>
      <c r="AP11" s="148">
        <v>0</v>
      </c>
      <c r="AQ11" s="64"/>
      <c r="AR11" s="148">
        <v>0</v>
      </c>
      <c r="AS11" s="64"/>
      <c r="AT11" s="148">
        <v>0</v>
      </c>
      <c r="AU11" s="663"/>
      <c r="AV11" s="8"/>
      <c r="AW11" s="66"/>
      <c r="AX11" s="145" t="str">
        <f>$C11</f>
        <v>Samedi</v>
      </c>
      <c r="AY11" s="146">
        <f>$D11</f>
        <v>45689</v>
      </c>
      <c r="AZ11" s="64"/>
      <c r="BA11" s="148">
        <v>0.30763888888888891</v>
      </c>
      <c r="BB11" s="663"/>
      <c r="BC11" s="67"/>
      <c r="BD11" s="36">
        <v>22</v>
      </c>
      <c r="BE11" s="34">
        <f>D11</f>
        <v>45689</v>
      </c>
      <c r="BF11" s="35" t="str">
        <f>$C11</f>
        <v>Samedi</v>
      </c>
    </row>
    <row r="12" spans="1:71" ht="5.25" customHeight="1" x14ac:dyDescent="0.35">
      <c r="A12" s="261"/>
      <c r="B12" s="659"/>
      <c r="C12" s="63"/>
      <c r="D12" s="64"/>
      <c r="E12" s="120"/>
      <c r="F12" s="120"/>
      <c r="G12" s="121"/>
      <c r="H12" s="121"/>
      <c r="I12" s="121"/>
      <c r="J12" s="303"/>
      <c r="K12" s="84"/>
      <c r="L12" s="64"/>
      <c r="M12" s="84"/>
      <c r="N12" s="84"/>
      <c r="O12" s="84"/>
      <c r="P12" s="303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63"/>
      <c r="AV12" s="8"/>
      <c r="AW12" s="66"/>
      <c r="AX12" s="63"/>
      <c r="AY12" s="64"/>
      <c r="AZ12" s="64"/>
      <c r="BA12" s="65"/>
      <c r="BB12" s="663"/>
      <c r="BC12" s="67"/>
      <c r="BD12" s="36"/>
      <c r="BE12" s="68"/>
      <c r="BF12" s="69"/>
    </row>
    <row r="13" spans="1:71" ht="27" customHeight="1" x14ac:dyDescent="0.25">
      <c r="A13" s="261"/>
      <c r="B13" s="659"/>
      <c r="C13" s="145" t="str">
        <f>PROPER(TEXT(D13,"JJJJ"))</f>
        <v>Dimanche</v>
      </c>
      <c r="D13" s="146">
        <f>$D11+1</f>
        <v>45690</v>
      </c>
      <c r="E13" s="120"/>
      <c r="F13" s="132"/>
      <c r="G13" s="121"/>
      <c r="H13" s="133"/>
      <c r="I13" s="121"/>
      <c r="J13" s="302" t="str">
        <f>IF(OR(L11="",L13=""),"",IF(L13&gt;L11,"»",IF(L13&lt;L11,"¼","¹º")))</f>
        <v>¼</v>
      </c>
      <c r="K13" s="84"/>
      <c r="L13" s="269">
        <v>-1.6</v>
      </c>
      <c r="M13" s="84"/>
      <c r="N13" s="148">
        <v>0.18472222222222201</v>
      </c>
      <c r="O13" s="84"/>
      <c r="P13" s="302" t="str">
        <f>IF(OR(R11="",R13=""),"",IF(R13&gt;R11,"»",IF(R13&lt;R11,"¼","¹º")))</f>
        <v>¼</v>
      </c>
      <c r="Q13" s="84"/>
      <c r="R13" s="269">
        <v>2.7</v>
      </c>
      <c r="S13" s="84"/>
      <c r="T13" s="148">
        <v>0.686805555555556</v>
      </c>
      <c r="U13" s="21"/>
      <c r="V13" s="67"/>
      <c r="W13" s="66"/>
      <c r="X13" s="145" t="str">
        <f>$C13</f>
        <v>Dimanche</v>
      </c>
      <c r="Y13" s="146">
        <f>$D13</f>
        <v>45690</v>
      </c>
      <c r="Z13" s="64"/>
      <c r="AA13" s="147">
        <v>20.9</v>
      </c>
      <c r="AB13" s="64"/>
      <c r="AC13" s="148">
        <v>0.72152777777777799</v>
      </c>
      <c r="AD13" s="21"/>
      <c r="AE13" s="67"/>
      <c r="AF13" s="66"/>
      <c r="AG13" s="145" t="str">
        <f>$C13</f>
        <v>Dimanche</v>
      </c>
      <c r="AH13" s="146">
        <f>$D13</f>
        <v>45690</v>
      </c>
      <c r="AI13" s="64"/>
      <c r="AJ13" s="170">
        <v>0.1</v>
      </c>
      <c r="AK13" s="64"/>
      <c r="AL13" s="148">
        <v>4.0972222222222222E-2</v>
      </c>
      <c r="AM13" s="64"/>
      <c r="AN13" s="148">
        <v>0</v>
      </c>
      <c r="AO13" s="64"/>
      <c r="AP13" s="148">
        <v>4.0972222222222222E-2</v>
      </c>
      <c r="AQ13" s="64"/>
      <c r="AR13" s="148">
        <v>0</v>
      </c>
      <c r="AS13" s="64"/>
      <c r="AT13" s="148">
        <v>0</v>
      </c>
      <c r="AU13" s="663"/>
      <c r="AV13" s="8"/>
      <c r="AW13" s="66"/>
      <c r="AX13" s="145" t="str">
        <f>$C13</f>
        <v>Dimanche</v>
      </c>
      <c r="AY13" s="146">
        <f>$D13</f>
        <v>45690</v>
      </c>
      <c r="AZ13" s="64"/>
      <c r="BA13" s="148">
        <v>0.33680555555555558</v>
      </c>
      <c r="BB13" s="663"/>
      <c r="BC13" s="67"/>
      <c r="BD13" s="36">
        <v>23</v>
      </c>
      <c r="BE13" s="34">
        <f>D13</f>
        <v>45690</v>
      </c>
      <c r="BF13" s="35" t="str">
        <f>$C13</f>
        <v>Dimanche</v>
      </c>
    </row>
    <row r="14" spans="1:71" ht="22.5" customHeight="1" x14ac:dyDescent="0.25">
      <c r="A14" s="261"/>
      <c r="B14" s="659"/>
      <c r="C14" s="659"/>
      <c r="D14" s="659"/>
      <c r="E14" s="659"/>
      <c r="F14" s="659"/>
      <c r="G14" s="659"/>
      <c r="H14" s="659"/>
      <c r="I14" s="659"/>
      <c r="J14" s="660"/>
      <c r="K14" s="659"/>
      <c r="L14" s="659"/>
      <c r="M14" s="659"/>
      <c r="N14" s="659"/>
      <c r="O14" s="659"/>
      <c r="P14" s="660"/>
      <c r="Q14" s="659"/>
      <c r="R14" s="659"/>
      <c r="S14" s="659"/>
      <c r="T14" s="659"/>
      <c r="U14" s="662"/>
      <c r="V14" s="661"/>
      <c r="W14" s="659"/>
      <c r="X14" s="659"/>
      <c r="Y14" s="659"/>
      <c r="Z14" s="659"/>
      <c r="AA14" s="659"/>
      <c r="AB14" s="659"/>
      <c r="AC14" s="659"/>
      <c r="AD14" s="659"/>
      <c r="AE14" s="661"/>
      <c r="AF14" s="659"/>
      <c r="AG14" s="659"/>
      <c r="AH14" s="659"/>
      <c r="AI14" s="659"/>
      <c r="AJ14" s="659"/>
      <c r="AK14" s="659"/>
      <c r="AL14" s="659"/>
      <c r="AM14" s="659"/>
      <c r="AN14" s="659"/>
      <c r="AO14" s="659"/>
      <c r="AP14" s="659"/>
      <c r="AQ14" s="659"/>
      <c r="AR14" s="659"/>
      <c r="AS14" s="659"/>
      <c r="AT14" s="659"/>
      <c r="AU14" s="659"/>
      <c r="AV14" s="687"/>
      <c r="AW14" s="659"/>
      <c r="AX14" s="659"/>
      <c r="AY14" s="659"/>
      <c r="AZ14" s="659"/>
      <c r="BA14" s="659"/>
      <c r="BB14" s="662"/>
      <c r="BC14" s="261"/>
      <c r="BE14" s="683"/>
      <c r="BF14" s="684"/>
    </row>
    <row r="15" spans="1:71" ht="27" customHeight="1" x14ac:dyDescent="0.25">
      <c r="A15" s="261"/>
      <c r="B15" s="659"/>
      <c r="C15" s="649" t="str">
        <f>PROPER(TEXT(D15,"JJJJ"))</f>
        <v>Lundi</v>
      </c>
      <c r="D15" s="650">
        <f>D13+1</f>
        <v>45691</v>
      </c>
      <c r="E15" s="654"/>
      <c r="F15" s="655"/>
      <c r="G15" s="656"/>
      <c r="H15" s="657"/>
      <c r="I15" s="656"/>
      <c r="J15" s="302" t="str">
        <f>IF(OR(L13="",L15=""),"",IF(L15&gt;L13,"»",IF(L15&lt;L13,"¼","¹º")))</f>
        <v>¼</v>
      </c>
      <c r="K15" s="84"/>
      <c r="L15" s="269">
        <v>-2.6</v>
      </c>
      <c r="M15" s="84"/>
      <c r="N15" s="148">
        <v>0.35416666666666702</v>
      </c>
      <c r="O15" s="84"/>
      <c r="P15" s="302" t="str">
        <f>IF(OR(R13="",R15=""),"",IF(R15&gt;R13,"»",IF(R15&lt;R13,"¼","¹º")))</f>
        <v>»</v>
      </c>
      <c r="Q15" s="84"/>
      <c r="R15" s="269">
        <v>10.199999999999999</v>
      </c>
      <c r="S15" s="84"/>
      <c r="T15" s="148">
        <v>0.61527777777777803</v>
      </c>
      <c r="U15" s="21"/>
      <c r="V15" s="67"/>
      <c r="W15" s="66"/>
      <c r="X15" s="145" t="str">
        <f>$C15</f>
        <v>Lundi</v>
      </c>
      <c r="Y15" s="146">
        <f>$D15</f>
        <v>45691</v>
      </c>
      <c r="Z15" s="64"/>
      <c r="AA15" s="147">
        <v>15.1</v>
      </c>
      <c r="AB15" s="64"/>
      <c r="AC15" s="148">
        <v>0.49236111111111103</v>
      </c>
      <c r="AD15" s="21"/>
      <c r="AE15" s="67"/>
      <c r="AF15" s="66"/>
      <c r="AG15" s="145" t="str">
        <f>$C15</f>
        <v>Lundi</v>
      </c>
      <c r="AH15" s="146">
        <f>$D15</f>
        <v>45691</v>
      </c>
      <c r="AI15" s="64"/>
      <c r="AJ15" s="170">
        <v>0</v>
      </c>
      <c r="AK15" s="64"/>
      <c r="AL15" s="148">
        <v>0</v>
      </c>
      <c r="AM15" s="64"/>
      <c r="AN15" s="148">
        <v>0</v>
      </c>
      <c r="AO15" s="64"/>
      <c r="AP15" s="148">
        <v>0</v>
      </c>
      <c r="AQ15" s="64"/>
      <c r="AR15" s="148">
        <v>0</v>
      </c>
      <c r="AS15" s="64"/>
      <c r="AT15" s="148">
        <v>0</v>
      </c>
      <c r="AU15" s="663"/>
      <c r="AV15" s="8"/>
      <c r="AW15" s="66"/>
      <c r="AX15" s="145" t="str">
        <f>$C15</f>
        <v>Lundi</v>
      </c>
      <c r="AY15" s="146">
        <f>$D15</f>
        <v>45691</v>
      </c>
      <c r="AZ15" s="64"/>
      <c r="BA15" s="148">
        <v>0.36458333333333331</v>
      </c>
      <c r="BB15" s="663"/>
      <c r="BC15" s="658"/>
      <c r="BD15" s="36">
        <v>22</v>
      </c>
      <c r="BE15" s="34">
        <f>D15</f>
        <v>45691</v>
      </c>
      <c r="BF15" s="35" t="str">
        <f>$C15</f>
        <v>Lundi</v>
      </c>
    </row>
    <row r="16" spans="1:71" ht="5.25" customHeight="1" x14ac:dyDescent="0.35">
      <c r="A16" s="261"/>
      <c r="B16" s="659"/>
      <c r="C16" s="63"/>
      <c r="D16" s="64"/>
      <c r="E16" s="120"/>
      <c r="F16" s="120"/>
      <c r="G16" s="121"/>
      <c r="H16" s="121"/>
      <c r="I16" s="121"/>
      <c r="J16" s="303"/>
      <c r="K16" s="84"/>
      <c r="L16" s="64"/>
      <c r="M16" s="84"/>
      <c r="N16" s="84"/>
      <c r="O16" s="84"/>
      <c r="P16" s="303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63"/>
      <c r="AV16" s="8"/>
      <c r="AW16" s="66"/>
      <c r="AX16" s="63"/>
      <c r="AY16" s="64"/>
      <c r="AZ16" s="64"/>
      <c r="BA16" s="65"/>
      <c r="BB16" s="663"/>
      <c r="BC16" s="67"/>
      <c r="BD16" s="36"/>
      <c r="BE16" s="68"/>
      <c r="BF16" s="69"/>
    </row>
    <row r="17" spans="1:58" ht="27" customHeight="1" x14ac:dyDescent="0.25">
      <c r="A17" s="261"/>
      <c r="B17" s="659"/>
      <c r="C17" s="145" t="str">
        <f>PROPER(TEXT(D17,"JJJJ"))</f>
        <v>Mardi</v>
      </c>
      <c r="D17" s="146">
        <f>$D15+1</f>
        <v>45692</v>
      </c>
      <c r="E17" s="120"/>
      <c r="F17" s="132"/>
      <c r="G17" s="121"/>
      <c r="H17" s="133"/>
      <c r="I17" s="121"/>
      <c r="J17" s="302" t="str">
        <f>IF(OR(L15="",L17=""),"",IF(L17&gt;L15,"»",IF(L17&lt;L15,"¼","¹º")))</f>
        <v/>
      </c>
      <c r="K17" s="84"/>
      <c r="L17" s="269"/>
      <c r="M17" s="84"/>
      <c r="N17" s="148"/>
      <c r="O17" s="84"/>
      <c r="P17" s="302" t="str">
        <f>IF(OR(R15="",R17=""),"",IF(R17&gt;R15,"»",IF(R17&lt;R15,"¼","¹º")))</f>
        <v/>
      </c>
      <c r="Q17" s="84"/>
      <c r="R17" s="269"/>
      <c r="S17" s="84"/>
      <c r="T17" s="148"/>
      <c r="U17" s="21"/>
      <c r="V17" s="67"/>
      <c r="W17" s="66"/>
      <c r="X17" s="145" t="str">
        <f>$C17</f>
        <v>Mardi</v>
      </c>
      <c r="Y17" s="146">
        <f>$D17</f>
        <v>45692</v>
      </c>
      <c r="Z17" s="64"/>
      <c r="AA17" s="147"/>
      <c r="AB17" s="64"/>
      <c r="AC17" s="148"/>
      <c r="AD17" s="21"/>
      <c r="AE17" s="67"/>
      <c r="AF17" s="66"/>
      <c r="AG17" s="145" t="str">
        <f>$C17</f>
        <v>Mardi</v>
      </c>
      <c r="AH17" s="146">
        <f>$D17</f>
        <v>45692</v>
      </c>
      <c r="AI17" s="64"/>
      <c r="AJ17" s="170"/>
      <c r="AK17" s="64"/>
      <c r="AL17" s="148"/>
      <c r="AM17" s="64"/>
      <c r="AN17" s="148"/>
      <c r="AO17" s="64"/>
      <c r="AP17" s="148"/>
      <c r="AQ17" s="64"/>
      <c r="AR17" s="148"/>
      <c r="AS17" s="64"/>
      <c r="AT17" s="148"/>
      <c r="AU17" s="663"/>
      <c r="AV17" s="8"/>
      <c r="AW17" s="66"/>
      <c r="AX17" s="145" t="str">
        <f>$C17</f>
        <v>Mardi</v>
      </c>
      <c r="AY17" s="146">
        <f>$D17</f>
        <v>45692</v>
      </c>
      <c r="AZ17" s="64"/>
      <c r="BA17" s="148"/>
      <c r="BB17" s="663"/>
      <c r="BC17" s="67"/>
      <c r="BD17" s="36">
        <v>23</v>
      </c>
      <c r="BE17" s="34">
        <f>D17</f>
        <v>45692</v>
      </c>
      <c r="BF17" s="35" t="str">
        <f>$C17</f>
        <v>Mardi</v>
      </c>
    </row>
    <row r="18" spans="1:58" ht="5.25" customHeight="1" x14ac:dyDescent="0.35">
      <c r="A18" s="261"/>
      <c r="B18" s="659"/>
      <c r="C18" s="63"/>
      <c r="D18" s="64"/>
      <c r="E18" s="120"/>
      <c r="F18" s="120"/>
      <c r="G18" s="121"/>
      <c r="H18" s="121"/>
      <c r="I18" s="121"/>
      <c r="J18" s="303"/>
      <c r="K18" s="84"/>
      <c r="L18" s="64"/>
      <c r="M18" s="84"/>
      <c r="N18" s="84"/>
      <c r="O18" s="84"/>
      <c r="P18" s="303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63"/>
      <c r="AV18" s="8"/>
      <c r="AW18" s="66"/>
      <c r="AX18" s="63"/>
      <c r="AY18" s="64"/>
      <c r="AZ18" s="64"/>
      <c r="BA18" s="65"/>
      <c r="BB18" s="663"/>
      <c r="BC18" s="67"/>
      <c r="BD18" s="36"/>
      <c r="BE18" s="82"/>
      <c r="BF18" s="81"/>
    </row>
    <row r="19" spans="1:58" ht="27" customHeight="1" x14ac:dyDescent="0.25">
      <c r="A19" s="261"/>
      <c r="B19" s="659"/>
      <c r="C19" s="145" t="str">
        <f>PROPER(TEXT(D19,"JJJJ"))</f>
        <v>Mercredi</v>
      </c>
      <c r="D19" s="146">
        <f>$D17+1</f>
        <v>45693</v>
      </c>
      <c r="E19" s="120"/>
      <c r="F19" s="132"/>
      <c r="G19" s="121"/>
      <c r="H19" s="133"/>
      <c r="I19" s="121"/>
      <c r="J19" s="302" t="str">
        <f>IF(OR(L17="",L19=""),"",IF(L19&gt;L17,"»",IF(L19&lt;L17,"¼","¹º")))</f>
        <v/>
      </c>
      <c r="K19" s="84"/>
      <c r="L19" s="269"/>
      <c r="M19" s="84"/>
      <c r="N19" s="148"/>
      <c r="O19" s="84"/>
      <c r="P19" s="302" t="str">
        <f>IF(OR(R17="",R19=""),"",IF(R19&gt;R17,"»",IF(R19&lt;R17,"¼","¹º")))</f>
        <v/>
      </c>
      <c r="Q19" s="84"/>
      <c r="R19" s="269"/>
      <c r="S19" s="84"/>
      <c r="T19" s="148"/>
      <c r="U19" s="21"/>
      <c r="V19" s="67"/>
      <c r="W19" s="66"/>
      <c r="X19" s="145" t="str">
        <f>$C19</f>
        <v>Mercredi</v>
      </c>
      <c r="Y19" s="146">
        <f>$D19</f>
        <v>45693</v>
      </c>
      <c r="Z19" s="64"/>
      <c r="AA19" s="147"/>
      <c r="AB19" s="64"/>
      <c r="AC19" s="148"/>
      <c r="AD19" s="21"/>
      <c r="AE19" s="67"/>
      <c r="AF19" s="66"/>
      <c r="AG19" s="145" t="str">
        <f>$C19</f>
        <v>Mercredi</v>
      </c>
      <c r="AH19" s="146">
        <f>$D19</f>
        <v>45693</v>
      </c>
      <c r="AI19" s="64"/>
      <c r="AJ19" s="170"/>
      <c r="AK19" s="64"/>
      <c r="AL19" s="148"/>
      <c r="AM19" s="64"/>
      <c r="AN19" s="148"/>
      <c r="AO19" s="64"/>
      <c r="AP19" s="148"/>
      <c r="AQ19" s="64"/>
      <c r="AR19" s="148"/>
      <c r="AS19" s="64"/>
      <c r="AT19" s="148"/>
      <c r="AU19" s="663"/>
      <c r="AV19" s="8"/>
      <c r="AW19" s="66"/>
      <c r="AX19" s="145" t="str">
        <f>$C19</f>
        <v>Mercredi</v>
      </c>
      <c r="AY19" s="146">
        <f>$D19</f>
        <v>45693</v>
      </c>
      <c r="AZ19" s="64"/>
      <c r="BA19" s="148"/>
      <c r="BB19" s="663"/>
      <c r="BC19" s="67"/>
      <c r="BD19" s="36">
        <v>24</v>
      </c>
      <c r="BE19" s="34">
        <f>D19</f>
        <v>45693</v>
      </c>
      <c r="BF19" s="35" t="str">
        <f>$C19</f>
        <v>Mercredi</v>
      </c>
    </row>
    <row r="20" spans="1:58" ht="5.25" customHeight="1" x14ac:dyDescent="0.35">
      <c r="A20" s="261"/>
      <c r="B20" s="659"/>
      <c r="C20" s="63"/>
      <c r="D20" s="64"/>
      <c r="E20" s="120"/>
      <c r="F20" s="120"/>
      <c r="G20" s="121"/>
      <c r="H20" s="121"/>
      <c r="I20" s="121"/>
      <c r="J20" s="303"/>
      <c r="K20" s="84"/>
      <c r="L20" s="64"/>
      <c r="M20" s="84"/>
      <c r="N20" s="84"/>
      <c r="O20" s="84"/>
      <c r="P20" s="303"/>
      <c r="Q20" s="84"/>
      <c r="R20" s="64"/>
      <c r="S20" s="84"/>
      <c r="T20" s="84"/>
      <c r="U20" s="21"/>
      <c r="V20" s="67"/>
      <c r="W20" s="66"/>
      <c r="X20" s="63"/>
      <c r="Y20" s="64"/>
      <c r="Z20" s="64"/>
      <c r="AA20" s="64"/>
      <c r="AB20" s="64"/>
      <c r="AC20" s="65"/>
      <c r="AD20" s="21"/>
      <c r="AE20" s="67"/>
      <c r="AF20" s="66"/>
      <c r="AG20" s="63"/>
      <c r="AH20" s="64"/>
      <c r="AI20" s="64"/>
      <c r="AJ20" s="70"/>
      <c r="AK20" s="64"/>
      <c r="AL20" s="64"/>
      <c r="AM20" s="64"/>
      <c r="AN20" s="64"/>
      <c r="AO20" s="64"/>
      <c r="AP20" s="64"/>
      <c r="AQ20" s="64"/>
      <c r="AR20" s="64"/>
      <c r="AS20" s="64"/>
      <c r="AT20" s="64"/>
      <c r="AU20" s="663"/>
      <c r="AV20" s="8"/>
      <c r="AW20" s="66"/>
      <c r="AX20" s="63"/>
      <c r="AY20" s="64"/>
      <c r="AZ20" s="64"/>
      <c r="BA20" s="65"/>
      <c r="BB20" s="663"/>
      <c r="BC20" s="67"/>
      <c r="BD20" s="36"/>
      <c r="BE20" s="68"/>
      <c r="BF20" s="69"/>
    </row>
    <row r="21" spans="1:58" ht="27" customHeight="1" x14ac:dyDescent="0.25">
      <c r="A21" s="261"/>
      <c r="B21" s="659"/>
      <c r="C21" s="145" t="str">
        <f>PROPER(TEXT(D21,"JJJJ"))</f>
        <v>Jeudi</v>
      </c>
      <c r="D21" s="146">
        <f>$D19+1</f>
        <v>45694</v>
      </c>
      <c r="E21" s="120"/>
      <c r="F21" s="132"/>
      <c r="G21" s="121"/>
      <c r="H21" s="133"/>
      <c r="I21" s="121"/>
      <c r="J21" s="302" t="str">
        <f>IF(OR(L19="",L21=""),"",IF(L21&gt;L19,"»",IF(L21&lt;L19,"¼","¹º")))</f>
        <v/>
      </c>
      <c r="K21" s="84"/>
      <c r="L21" s="269"/>
      <c r="M21" s="84"/>
      <c r="N21" s="148"/>
      <c r="O21" s="84"/>
      <c r="P21" s="302" t="str">
        <f>IF(OR(R19="",R21=""),"",IF(R21&gt;R19,"»",IF(R21&lt;R19,"¼","¹º")))</f>
        <v/>
      </c>
      <c r="Q21" s="84"/>
      <c r="R21" s="269"/>
      <c r="S21" s="84"/>
      <c r="T21" s="148"/>
      <c r="U21" s="21"/>
      <c r="V21" s="67"/>
      <c r="W21" s="66"/>
      <c r="X21" s="145" t="str">
        <f>$C21</f>
        <v>Jeudi</v>
      </c>
      <c r="Y21" s="146">
        <f>$D21</f>
        <v>45694</v>
      </c>
      <c r="Z21" s="64"/>
      <c r="AA21" s="147"/>
      <c r="AB21" s="64"/>
      <c r="AC21" s="148"/>
      <c r="AD21" s="21"/>
      <c r="AE21" s="67"/>
      <c r="AF21" s="66"/>
      <c r="AG21" s="145" t="str">
        <f>$C21</f>
        <v>Jeudi</v>
      </c>
      <c r="AH21" s="146">
        <f>$D21</f>
        <v>45694</v>
      </c>
      <c r="AI21" s="64"/>
      <c r="AJ21" s="170"/>
      <c r="AK21" s="64"/>
      <c r="AL21" s="148"/>
      <c r="AM21" s="64"/>
      <c r="AN21" s="148"/>
      <c r="AO21" s="64"/>
      <c r="AP21" s="148"/>
      <c r="AQ21" s="64"/>
      <c r="AR21" s="148"/>
      <c r="AS21" s="64"/>
      <c r="AT21" s="148"/>
      <c r="AU21" s="663"/>
      <c r="AV21" s="8"/>
      <c r="AW21" s="66"/>
      <c r="AX21" s="145" t="str">
        <f>$C21</f>
        <v>Jeudi</v>
      </c>
      <c r="AY21" s="146">
        <f>$D21</f>
        <v>45694</v>
      </c>
      <c r="AZ21" s="64"/>
      <c r="BA21" s="148"/>
      <c r="BB21" s="663"/>
      <c r="BC21" s="67"/>
      <c r="BD21" s="36">
        <v>22</v>
      </c>
      <c r="BE21" s="34">
        <f>D21</f>
        <v>45694</v>
      </c>
      <c r="BF21" s="35" t="str">
        <f>$C21</f>
        <v>Jeudi</v>
      </c>
    </row>
    <row r="22" spans="1:58" ht="5.25" customHeight="1" x14ac:dyDescent="0.35">
      <c r="A22" s="261"/>
      <c r="B22" s="659"/>
      <c r="C22" s="63"/>
      <c r="D22" s="64"/>
      <c r="E22" s="120"/>
      <c r="F22" s="120"/>
      <c r="G22" s="121"/>
      <c r="H22" s="121"/>
      <c r="I22" s="121"/>
      <c r="J22" s="303"/>
      <c r="K22" s="84"/>
      <c r="L22" s="64"/>
      <c r="M22" s="84"/>
      <c r="N22" s="84"/>
      <c r="O22" s="84"/>
      <c r="P22" s="303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63"/>
      <c r="AV22" s="8"/>
      <c r="AW22" s="66"/>
      <c r="AX22" s="63"/>
      <c r="AY22" s="64"/>
      <c r="AZ22" s="64"/>
      <c r="BA22" s="65"/>
      <c r="BB22" s="663"/>
      <c r="BC22" s="67"/>
      <c r="BD22" s="36"/>
      <c r="BE22" s="68"/>
      <c r="BF22" s="69"/>
    </row>
    <row r="23" spans="1:58" ht="27" customHeight="1" x14ac:dyDescent="0.25">
      <c r="A23" s="261"/>
      <c r="B23" s="659"/>
      <c r="C23" s="145" t="str">
        <f>PROPER(TEXT(D23,"JJJJ"))</f>
        <v>Vendredi</v>
      </c>
      <c r="D23" s="146">
        <f>$D21+1</f>
        <v>45695</v>
      </c>
      <c r="E23" s="120"/>
      <c r="F23" s="132"/>
      <c r="G23" s="121"/>
      <c r="H23" s="133"/>
      <c r="I23" s="121"/>
      <c r="J23" s="302" t="str">
        <f>IF(OR(L21="",L23=""),"",IF(L23&gt;L21,"»",IF(L23&lt;L21,"¼","¹º")))</f>
        <v/>
      </c>
      <c r="K23" s="84"/>
      <c r="L23" s="269"/>
      <c r="M23" s="84"/>
      <c r="N23" s="148"/>
      <c r="O23" s="84"/>
      <c r="P23" s="302" t="str">
        <f>IF(OR(R21="",R23=""),"",IF(R23&gt;R21,"»",IF(R23&lt;R21,"¼","¹º")))</f>
        <v/>
      </c>
      <c r="Q23" s="84"/>
      <c r="R23" s="269"/>
      <c r="S23" s="84"/>
      <c r="T23" s="148"/>
      <c r="U23" s="21"/>
      <c r="V23" s="67"/>
      <c r="W23" s="66"/>
      <c r="X23" s="145" t="str">
        <f>$C23</f>
        <v>Vendredi</v>
      </c>
      <c r="Y23" s="146">
        <f>$D23</f>
        <v>45695</v>
      </c>
      <c r="Z23" s="64"/>
      <c r="AA23" s="147"/>
      <c r="AB23" s="64"/>
      <c r="AC23" s="148"/>
      <c r="AD23" s="21"/>
      <c r="AE23" s="67"/>
      <c r="AF23" s="66"/>
      <c r="AG23" s="145" t="str">
        <f>$C23</f>
        <v>Vendredi</v>
      </c>
      <c r="AH23" s="146">
        <f>$D23</f>
        <v>45695</v>
      </c>
      <c r="AI23" s="64"/>
      <c r="AJ23" s="170"/>
      <c r="AK23" s="64"/>
      <c r="AL23" s="148"/>
      <c r="AM23" s="64"/>
      <c r="AN23" s="148"/>
      <c r="AO23" s="64"/>
      <c r="AP23" s="148"/>
      <c r="AQ23" s="64"/>
      <c r="AR23" s="148"/>
      <c r="AS23" s="64"/>
      <c r="AT23" s="148"/>
      <c r="AU23" s="663"/>
      <c r="AV23" s="8"/>
      <c r="AW23" s="66"/>
      <c r="AX23" s="145" t="str">
        <f>$C23</f>
        <v>Vendredi</v>
      </c>
      <c r="AY23" s="146">
        <f>$D23</f>
        <v>45695</v>
      </c>
      <c r="AZ23" s="64"/>
      <c r="BA23" s="148"/>
      <c r="BB23" s="663"/>
      <c r="BC23" s="67"/>
      <c r="BD23" s="36">
        <v>23</v>
      </c>
      <c r="BE23" s="34">
        <f>D23</f>
        <v>45695</v>
      </c>
      <c r="BF23" s="35" t="str">
        <f>$C23</f>
        <v>Vendredi</v>
      </c>
    </row>
    <row r="24" spans="1:58" ht="6" customHeight="1" x14ac:dyDescent="0.35">
      <c r="A24" s="261"/>
      <c r="B24" s="659"/>
      <c r="C24" s="63"/>
      <c r="D24" s="64"/>
      <c r="E24" s="120"/>
      <c r="F24" s="120"/>
      <c r="G24" s="121"/>
      <c r="H24" s="121"/>
      <c r="I24" s="121"/>
      <c r="J24" s="303"/>
      <c r="K24" s="84"/>
      <c r="L24" s="64"/>
      <c r="M24" s="84"/>
      <c r="N24" s="84"/>
      <c r="O24" s="84"/>
      <c r="P24" s="303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63"/>
      <c r="AV24" s="8"/>
      <c r="AW24" s="66"/>
      <c r="AX24" s="63"/>
      <c r="AY24" s="64"/>
      <c r="AZ24" s="64"/>
      <c r="BA24" s="65"/>
      <c r="BB24" s="663"/>
      <c r="BC24" s="67"/>
      <c r="BD24" s="36"/>
      <c r="BE24" s="82"/>
      <c r="BF24" s="81"/>
    </row>
    <row r="25" spans="1:58" ht="27" customHeight="1" x14ac:dyDescent="0.25">
      <c r="A25" s="261"/>
      <c r="B25" s="659"/>
      <c r="C25" s="145" t="str">
        <f>PROPER(TEXT(D25,"JJJJ"))</f>
        <v>Samedi</v>
      </c>
      <c r="D25" s="146">
        <f>$D23+1</f>
        <v>45696</v>
      </c>
      <c r="E25" s="120"/>
      <c r="F25" s="132"/>
      <c r="G25" s="121"/>
      <c r="H25" s="133"/>
      <c r="I25" s="121"/>
      <c r="J25" s="302" t="str">
        <f>IF(OR(L23="",L25=""),"",IF(L25&gt;L23,"»",IF(L25&lt;L23,"¼","¹º")))</f>
        <v/>
      </c>
      <c r="K25" s="84"/>
      <c r="L25" s="269"/>
      <c r="M25" s="84"/>
      <c r="N25" s="148"/>
      <c r="O25" s="84"/>
      <c r="P25" s="302" t="str">
        <f>IF(OR(R23="",R25=""),"",IF(R25&gt;R23,"»",IF(R25&lt;R23,"¼","¹º")))</f>
        <v/>
      </c>
      <c r="Q25" s="84"/>
      <c r="R25" s="269"/>
      <c r="S25" s="84"/>
      <c r="T25" s="148"/>
      <c r="U25" s="21"/>
      <c r="V25" s="67"/>
      <c r="W25" s="66"/>
      <c r="X25" s="145" t="str">
        <f>$C25</f>
        <v>Samedi</v>
      </c>
      <c r="Y25" s="146">
        <f>$D25</f>
        <v>45696</v>
      </c>
      <c r="Z25" s="64"/>
      <c r="AA25" s="147"/>
      <c r="AB25" s="64"/>
      <c r="AC25" s="148"/>
      <c r="AD25" s="21"/>
      <c r="AE25" s="67"/>
      <c r="AF25" s="66"/>
      <c r="AG25" s="145" t="str">
        <f>$C25</f>
        <v>Samedi</v>
      </c>
      <c r="AH25" s="146">
        <f>$D25</f>
        <v>45696</v>
      </c>
      <c r="AI25" s="64"/>
      <c r="AJ25" s="170"/>
      <c r="AK25" s="64"/>
      <c r="AL25" s="148"/>
      <c r="AM25" s="64"/>
      <c r="AN25" s="148"/>
      <c r="AO25" s="64"/>
      <c r="AP25" s="148"/>
      <c r="AQ25" s="64"/>
      <c r="AR25" s="148"/>
      <c r="AS25" s="64"/>
      <c r="AT25" s="148"/>
      <c r="AU25" s="663"/>
      <c r="AV25" s="8"/>
      <c r="AW25" s="66"/>
      <c r="AX25" s="145" t="str">
        <f>$C25</f>
        <v>Samedi</v>
      </c>
      <c r="AY25" s="146">
        <f>$D25</f>
        <v>45696</v>
      </c>
      <c r="AZ25" s="64"/>
      <c r="BA25" s="148"/>
      <c r="BB25" s="663"/>
      <c r="BC25" s="67"/>
      <c r="BD25" s="36">
        <v>20</v>
      </c>
      <c r="BE25" s="34">
        <f>D25</f>
        <v>45696</v>
      </c>
      <c r="BF25" s="35" t="str">
        <f>$C25</f>
        <v>Samedi</v>
      </c>
    </row>
    <row r="26" spans="1:58" ht="5.25" customHeight="1" x14ac:dyDescent="0.35">
      <c r="A26" s="261"/>
      <c r="B26" s="659"/>
      <c r="C26" s="63"/>
      <c r="D26" s="64"/>
      <c r="E26" s="120"/>
      <c r="F26" s="120"/>
      <c r="G26" s="121"/>
      <c r="H26" s="121"/>
      <c r="I26" s="121"/>
      <c r="J26" s="303"/>
      <c r="K26" s="84"/>
      <c r="L26" s="64"/>
      <c r="M26" s="84"/>
      <c r="N26" s="84"/>
      <c r="O26" s="84"/>
      <c r="P26" s="303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63"/>
      <c r="AV26" s="8"/>
      <c r="AW26" s="66"/>
      <c r="AX26" s="63"/>
      <c r="AY26" s="64"/>
      <c r="AZ26" s="64"/>
      <c r="BA26" s="65"/>
      <c r="BB26" s="663"/>
      <c r="BC26" s="67"/>
      <c r="BD26" s="36"/>
      <c r="BE26" s="82"/>
      <c r="BF26" s="81"/>
    </row>
    <row r="27" spans="1:58" ht="27" customHeight="1" x14ac:dyDescent="0.25">
      <c r="A27" s="261"/>
      <c r="B27" s="659"/>
      <c r="C27" s="145" t="str">
        <f>PROPER(TEXT(D27,"JJJJ"))</f>
        <v>Dimanche</v>
      </c>
      <c r="D27" s="146">
        <f>$D25+1</f>
        <v>45697</v>
      </c>
      <c r="E27" s="120"/>
      <c r="F27" s="132"/>
      <c r="G27" s="121"/>
      <c r="H27" s="133"/>
      <c r="I27" s="121"/>
      <c r="J27" s="302" t="str">
        <f>IF(OR(L25="",L27=""),"",IF(L27&gt;L25,"»",IF(L27&lt;L25,"¼","¹º")))</f>
        <v/>
      </c>
      <c r="K27" s="84"/>
      <c r="L27" s="269"/>
      <c r="M27" s="84"/>
      <c r="N27" s="148"/>
      <c r="O27" s="84"/>
      <c r="P27" s="302" t="str">
        <f>IF(OR(R25="",R27=""),"",IF(R27&gt;R25,"»",IF(R27&lt;R25,"¼","¹º")))</f>
        <v/>
      </c>
      <c r="Q27" s="84"/>
      <c r="R27" s="269"/>
      <c r="S27" s="84"/>
      <c r="T27" s="148"/>
      <c r="U27" s="675"/>
      <c r="V27" s="67"/>
      <c r="W27" s="66"/>
      <c r="X27" s="145" t="str">
        <f>$C27</f>
        <v>Dimanche</v>
      </c>
      <c r="Y27" s="146">
        <f>$D27</f>
        <v>45697</v>
      </c>
      <c r="Z27" s="64"/>
      <c r="AA27" s="147"/>
      <c r="AB27" s="64"/>
      <c r="AC27" s="148"/>
      <c r="AD27" s="21"/>
      <c r="AE27" s="67"/>
      <c r="AF27" s="66"/>
      <c r="AG27" s="145" t="str">
        <f>$C27</f>
        <v>Dimanche</v>
      </c>
      <c r="AH27" s="146">
        <f>$D27</f>
        <v>45697</v>
      </c>
      <c r="AI27" s="64"/>
      <c r="AJ27" s="170"/>
      <c r="AK27" s="64"/>
      <c r="AL27" s="148"/>
      <c r="AM27" s="64"/>
      <c r="AN27" s="148"/>
      <c r="AO27" s="64"/>
      <c r="AP27" s="148"/>
      <c r="AQ27" s="64"/>
      <c r="AR27" s="148"/>
      <c r="AS27" s="64"/>
      <c r="AT27" s="148"/>
      <c r="AU27" s="663"/>
      <c r="AV27" s="8"/>
      <c r="AW27" s="66"/>
      <c r="AX27" s="145" t="str">
        <f>$C27</f>
        <v>Dimanche</v>
      </c>
      <c r="AY27" s="146">
        <f>$D27</f>
        <v>45697</v>
      </c>
      <c r="AZ27" s="64"/>
      <c r="BA27" s="148"/>
      <c r="BB27" s="663"/>
      <c r="BC27" s="67"/>
      <c r="BD27" s="36">
        <v>21</v>
      </c>
      <c r="BE27" s="34">
        <f>D27</f>
        <v>45697</v>
      </c>
      <c r="BF27" s="35" t="str">
        <f>$C27</f>
        <v>Dimanche</v>
      </c>
    </row>
    <row r="28" spans="1:58" ht="22.5" customHeight="1" x14ac:dyDescent="0.25">
      <c r="A28" s="261"/>
      <c r="B28" s="659"/>
      <c r="C28" s="659"/>
      <c r="D28" s="659"/>
      <c r="E28" s="659"/>
      <c r="F28" s="659"/>
      <c r="G28" s="659"/>
      <c r="H28" s="659"/>
      <c r="I28" s="659"/>
      <c r="J28" s="660"/>
      <c r="K28" s="659"/>
      <c r="L28" s="659"/>
      <c r="M28" s="659"/>
      <c r="N28" s="659"/>
      <c r="O28" s="659"/>
      <c r="P28" s="660"/>
      <c r="Q28" s="659"/>
      <c r="R28" s="659"/>
      <c r="S28" s="659"/>
      <c r="T28" s="659"/>
      <c r="U28" s="662"/>
      <c r="V28" s="661"/>
      <c r="W28" s="659"/>
      <c r="X28" s="659"/>
      <c r="Y28" s="659"/>
      <c r="Z28" s="659"/>
      <c r="AA28" s="659"/>
      <c r="AB28" s="659"/>
      <c r="AC28" s="659"/>
      <c r="AD28" s="659"/>
      <c r="AE28" s="661"/>
      <c r="AF28" s="659"/>
      <c r="AG28" s="659"/>
      <c r="AH28" s="659"/>
      <c r="AI28" s="659"/>
      <c r="AJ28" s="659"/>
      <c r="AK28" s="659"/>
      <c r="AL28" s="659"/>
      <c r="AM28" s="659"/>
      <c r="AN28" s="659"/>
      <c r="AO28" s="659"/>
      <c r="AP28" s="659"/>
      <c r="AQ28" s="659"/>
      <c r="AR28" s="659"/>
      <c r="AS28" s="659"/>
      <c r="AT28" s="659"/>
      <c r="AU28" s="659"/>
      <c r="AV28" s="687"/>
      <c r="AW28" s="659"/>
      <c r="AX28" s="659"/>
      <c r="AY28" s="659"/>
      <c r="AZ28" s="659"/>
      <c r="BA28" s="659"/>
      <c r="BB28" s="662"/>
      <c r="BC28" s="261"/>
      <c r="BE28" s="683"/>
      <c r="BF28" s="684"/>
    </row>
    <row r="29" spans="1:58" ht="27" customHeight="1" x14ac:dyDescent="0.25">
      <c r="A29" s="261"/>
      <c r="B29" s="659"/>
      <c r="C29" s="145" t="str">
        <f>PROPER(TEXT(D29,"JJJJ"))</f>
        <v>Lundi</v>
      </c>
      <c r="D29" s="146">
        <f>$D27+1</f>
        <v>45698</v>
      </c>
      <c r="E29" s="120"/>
      <c r="F29" s="132"/>
      <c r="G29" s="121"/>
      <c r="H29" s="133"/>
      <c r="I29" s="121"/>
      <c r="J29" s="302" t="str">
        <f>IF(OR(L27="",L29=""),"",IF(L29&gt;L27,"»",IF(L29&lt;L27,"¼","¹º")))</f>
        <v/>
      </c>
      <c r="K29" s="84"/>
      <c r="L29" s="269"/>
      <c r="M29" s="84"/>
      <c r="N29" s="148"/>
      <c r="O29" s="84"/>
      <c r="P29" s="302" t="str">
        <f>IF(OR(R27="",R29=""),"",IF(R29&gt;R27,"»",IF(R29&lt;R27,"¼","¹º")))</f>
        <v/>
      </c>
      <c r="Q29" s="84"/>
      <c r="R29" s="269"/>
      <c r="S29" s="84"/>
      <c r="T29" s="148"/>
      <c r="U29" s="21"/>
      <c r="V29" s="67"/>
      <c r="W29" s="66"/>
      <c r="X29" s="145" t="str">
        <f>$C29</f>
        <v>Lundi</v>
      </c>
      <c r="Y29" s="146">
        <f>$D29</f>
        <v>45698</v>
      </c>
      <c r="Z29" s="64"/>
      <c r="AA29" s="147"/>
      <c r="AB29" s="64"/>
      <c r="AC29" s="148"/>
      <c r="AD29" s="21"/>
      <c r="AE29" s="67"/>
      <c r="AF29" s="66"/>
      <c r="AG29" s="145" t="str">
        <f>$C29</f>
        <v>Lundi</v>
      </c>
      <c r="AH29" s="146">
        <f>$D29</f>
        <v>45698</v>
      </c>
      <c r="AI29" s="64"/>
      <c r="AJ29" s="170"/>
      <c r="AK29" s="64"/>
      <c r="AL29" s="148"/>
      <c r="AM29" s="64"/>
      <c r="AN29" s="148"/>
      <c r="AO29" s="64"/>
      <c r="AP29" s="148"/>
      <c r="AQ29" s="64"/>
      <c r="AR29" s="148"/>
      <c r="AS29" s="64"/>
      <c r="AT29" s="148"/>
      <c r="AU29" s="663"/>
      <c r="AV29" s="8"/>
      <c r="AW29" s="66"/>
      <c r="AX29" s="145" t="str">
        <f>$C29</f>
        <v>Lundi</v>
      </c>
      <c r="AY29" s="146">
        <f>$D29</f>
        <v>45698</v>
      </c>
      <c r="AZ29" s="64"/>
      <c r="BA29" s="148"/>
      <c r="BB29" s="663"/>
      <c r="BC29" s="67"/>
      <c r="BD29" s="36">
        <v>22</v>
      </c>
      <c r="BE29" s="34">
        <f>D29</f>
        <v>45698</v>
      </c>
      <c r="BF29" s="35" t="str">
        <f>$C29</f>
        <v>Lundi</v>
      </c>
    </row>
    <row r="30" spans="1:58" ht="6" customHeight="1" x14ac:dyDescent="0.35">
      <c r="A30" s="261"/>
      <c r="B30" s="659"/>
      <c r="C30" s="63"/>
      <c r="D30" s="64"/>
      <c r="E30" s="120"/>
      <c r="F30" s="121"/>
      <c r="G30" s="121"/>
      <c r="H30" s="121"/>
      <c r="I30" s="121"/>
      <c r="J30" s="303"/>
      <c r="K30" s="84"/>
      <c r="L30" s="84"/>
      <c r="M30" s="84"/>
      <c r="N30" s="84"/>
      <c r="O30" s="84"/>
      <c r="P30" s="303"/>
      <c r="Q30" s="84"/>
      <c r="R30" s="84"/>
      <c r="S30" s="84"/>
      <c r="T30" s="84"/>
      <c r="U30" s="21"/>
      <c r="V30" s="22"/>
      <c r="W30" s="66"/>
      <c r="X30" s="63"/>
      <c r="Y30" s="64"/>
      <c r="Z30" s="64"/>
      <c r="AA30" s="64"/>
      <c r="AB30" s="64"/>
      <c r="AC30" s="65"/>
      <c r="AD30" s="21"/>
      <c r="AE30" s="22"/>
      <c r="AF30" s="66"/>
      <c r="AG30" s="63"/>
      <c r="AH30" s="64"/>
      <c r="AI30" s="64"/>
      <c r="AJ30" s="70"/>
      <c r="AK30" s="64"/>
      <c r="AL30" s="65"/>
      <c r="AM30" s="64"/>
      <c r="AN30" s="65"/>
      <c r="AO30" s="64"/>
      <c r="AP30" s="65"/>
      <c r="AQ30" s="64"/>
      <c r="AR30" s="65"/>
      <c r="AS30" s="64"/>
      <c r="AT30" s="65"/>
      <c r="AU30" s="663"/>
      <c r="AV30" s="8"/>
      <c r="AW30" s="66"/>
      <c r="AX30" s="63"/>
      <c r="AY30" s="64"/>
      <c r="AZ30" s="64"/>
      <c r="BA30" s="65"/>
      <c r="BB30" s="663"/>
      <c r="BC30" s="22"/>
      <c r="BD30" s="36"/>
      <c r="BE30" s="683"/>
      <c r="BF30" s="685"/>
    </row>
    <row r="31" spans="1:58" ht="27" customHeight="1" x14ac:dyDescent="0.25">
      <c r="A31" s="261"/>
      <c r="B31" s="659"/>
      <c r="C31" s="689" t="str">
        <f>PROPER(TEXT(D31,"JJJJ"))</f>
        <v>Mardi</v>
      </c>
      <c r="D31" s="690">
        <f>$D29+1</f>
        <v>45699</v>
      </c>
      <c r="E31" s="120"/>
      <c r="F31" s="132"/>
      <c r="G31" s="121"/>
      <c r="H31" s="133"/>
      <c r="I31" s="121"/>
      <c r="J31" s="302" t="str">
        <f>IF(OR(L29="",L31=""),"",IF(L31&gt;L29,"»",IF(L31&lt;L29,"¼","¹º")))</f>
        <v/>
      </c>
      <c r="K31" s="84"/>
      <c r="L31" s="269"/>
      <c r="M31" s="84"/>
      <c r="N31" s="148"/>
      <c r="O31" s="84"/>
      <c r="P31" s="302" t="str">
        <f>IF(OR(R29="",R31=""),"",IF(R31&gt;R29,"»",IF(R31&lt;R29,"¼","¹º")))</f>
        <v/>
      </c>
      <c r="Q31" s="84"/>
      <c r="R31" s="269"/>
      <c r="S31" s="84"/>
      <c r="T31" s="148"/>
      <c r="U31" s="21"/>
      <c r="V31" s="67"/>
      <c r="W31" s="66"/>
      <c r="X31" s="689" t="str">
        <f>$C31</f>
        <v>Mardi</v>
      </c>
      <c r="Y31" s="690">
        <f>$D31</f>
        <v>45699</v>
      </c>
      <c r="Z31" s="64"/>
      <c r="AA31" s="147"/>
      <c r="AB31" s="64"/>
      <c r="AC31" s="148"/>
      <c r="AD31" s="21"/>
      <c r="AE31" s="67"/>
      <c r="AF31" s="66"/>
      <c r="AG31" s="689" t="str">
        <f>$C31</f>
        <v>Mardi</v>
      </c>
      <c r="AH31" s="690">
        <f>$D31</f>
        <v>45699</v>
      </c>
      <c r="AI31" s="64"/>
      <c r="AJ31" s="170"/>
      <c r="AK31" s="64"/>
      <c r="AL31" s="148"/>
      <c r="AM31" s="64"/>
      <c r="AN31" s="148"/>
      <c r="AO31" s="64"/>
      <c r="AP31" s="148"/>
      <c r="AQ31" s="64"/>
      <c r="AR31" s="148"/>
      <c r="AS31" s="64"/>
      <c r="AT31" s="148"/>
      <c r="AU31" s="663"/>
      <c r="AV31" s="8"/>
      <c r="AW31" s="66"/>
      <c r="AX31" s="689" t="str">
        <f>$C31</f>
        <v>Mardi</v>
      </c>
      <c r="AY31" s="690">
        <f>$D31</f>
        <v>45699</v>
      </c>
      <c r="AZ31" s="64"/>
      <c r="BA31" s="148"/>
      <c r="BB31" s="663"/>
      <c r="BC31" s="67"/>
      <c r="BD31" s="36">
        <v>23</v>
      </c>
      <c r="BE31" s="34">
        <f>D31</f>
        <v>45699</v>
      </c>
      <c r="BF31" s="35" t="str">
        <f>$C31</f>
        <v>Mardi</v>
      </c>
    </row>
    <row r="32" spans="1:58" ht="5.25" customHeight="1" x14ac:dyDescent="0.35">
      <c r="A32" s="261"/>
      <c r="B32" s="659"/>
      <c r="C32" s="63"/>
      <c r="D32" s="64"/>
      <c r="E32" s="120"/>
      <c r="F32" s="120"/>
      <c r="G32" s="121"/>
      <c r="H32" s="121"/>
      <c r="I32" s="121"/>
      <c r="J32" s="303"/>
      <c r="K32" s="84"/>
      <c r="L32" s="64"/>
      <c r="M32" s="84"/>
      <c r="N32" s="84"/>
      <c r="O32" s="84"/>
      <c r="P32" s="303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63"/>
      <c r="AV32" s="8"/>
      <c r="AW32" s="66"/>
      <c r="AX32" s="63"/>
      <c r="AY32" s="64"/>
      <c r="AZ32" s="64"/>
      <c r="BA32" s="65"/>
      <c r="BB32" s="663"/>
      <c r="BC32" s="67"/>
      <c r="BD32" s="36"/>
      <c r="BE32" s="82"/>
      <c r="BF32" s="81"/>
    </row>
    <row r="33" spans="1:58" ht="27" customHeight="1" x14ac:dyDescent="0.25">
      <c r="A33" s="261"/>
      <c r="B33" s="659"/>
      <c r="C33" s="145" t="str">
        <f>PROPER(TEXT(D33,"JJJJ"))</f>
        <v>Mercredi</v>
      </c>
      <c r="D33" s="146">
        <f>$D31+1</f>
        <v>45700</v>
      </c>
      <c r="E33" s="120"/>
      <c r="F33" s="132"/>
      <c r="G33" s="121"/>
      <c r="H33" s="133"/>
      <c r="I33" s="121"/>
      <c r="J33" s="302" t="str">
        <f>IF(OR(L31="",L33=""),"",IF(L33&gt;L31,"»",IF(L33&lt;L31,"¼","¹º")))</f>
        <v/>
      </c>
      <c r="K33" s="84"/>
      <c r="L33" s="269"/>
      <c r="M33" s="84"/>
      <c r="N33" s="148"/>
      <c r="O33" s="84"/>
      <c r="P33" s="302" t="str">
        <f>IF(OR(R31="",R33=""),"",IF(R33&gt;R31,"»",IF(R33&lt;R31,"¼","¹º")))</f>
        <v/>
      </c>
      <c r="Q33" s="84"/>
      <c r="R33" s="269"/>
      <c r="S33" s="84"/>
      <c r="T33" s="148"/>
      <c r="U33" s="21"/>
      <c r="V33" s="67"/>
      <c r="W33" s="66"/>
      <c r="X33" s="145" t="str">
        <f>$C33</f>
        <v>Mercredi</v>
      </c>
      <c r="Y33" s="146">
        <f>$D33</f>
        <v>45700</v>
      </c>
      <c r="Z33" s="64"/>
      <c r="AA33" s="147"/>
      <c r="AB33" s="64"/>
      <c r="AC33" s="148"/>
      <c r="AD33" s="21"/>
      <c r="AE33" s="67"/>
      <c r="AF33" s="66"/>
      <c r="AG33" s="145" t="str">
        <f>$C33</f>
        <v>Mercredi</v>
      </c>
      <c r="AH33" s="146">
        <f>$D33</f>
        <v>45700</v>
      </c>
      <c r="AI33" s="64"/>
      <c r="AJ33" s="170"/>
      <c r="AK33" s="64"/>
      <c r="AL33" s="148"/>
      <c r="AM33" s="64"/>
      <c r="AN33" s="148"/>
      <c r="AO33" s="64"/>
      <c r="AP33" s="148"/>
      <c r="AQ33" s="64"/>
      <c r="AR33" s="148"/>
      <c r="AS33" s="64"/>
      <c r="AT33" s="148"/>
      <c r="AU33" s="663"/>
      <c r="AV33" s="8"/>
      <c r="AW33" s="66"/>
      <c r="AX33" s="145" t="str">
        <f>$C33</f>
        <v>Mercredi</v>
      </c>
      <c r="AY33" s="146">
        <f>$D33</f>
        <v>45700</v>
      </c>
      <c r="AZ33" s="64"/>
      <c r="BA33" s="148"/>
      <c r="BB33" s="663"/>
      <c r="BC33" s="67"/>
      <c r="BD33" s="36">
        <v>24</v>
      </c>
      <c r="BE33" s="34">
        <f>D33</f>
        <v>45700</v>
      </c>
      <c r="BF33" s="35" t="str">
        <f>$C33</f>
        <v>Mercredi</v>
      </c>
    </row>
    <row r="34" spans="1:58" ht="5.25" customHeight="1" x14ac:dyDescent="0.35">
      <c r="A34" s="261"/>
      <c r="B34" s="659"/>
      <c r="C34" s="63"/>
      <c r="D34" s="64"/>
      <c r="E34" s="120"/>
      <c r="F34" s="120"/>
      <c r="G34" s="121"/>
      <c r="H34" s="121"/>
      <c r="I34" s="121"/>
      <c r="J34" s="303"/>
      <c r="K34" s="84"/>
      <c r="L34" s="64"/>
      <c r="M34" s="84"/>
      <c r="N34" s="84"/>
      <c r="O34" s="84"/>
      <c r="P34" s="303"/>
      <c r="Q34" s="84"/>
      <c r="R34" s="64"/>
      <c r="S34" s="84"/>
      <c r="T34" s="84"/>
      <c r="U34" s="21"/>
      <c r="V34" s="67"/>
      <c r="W34" s="66"/>
      <c r="X34" s="63"/>
      <c r="Y34" s="64"/>
      <c r="Z34" s="64"/>
      <c r="AA34" s="64"/>
      <c r="AB34" s="64"/>
      <c r="AC34" s="65"/>
      <c r="AD34" s="21"/>
      <c r="AE34" s="67"/>
      <c r="AF34" s="66"/>
      <c r="AG34" s="63"/>
      <c r="AH34" s="64"/>
      <c r="AI34" s="64"/>
      <c r="AJ34" s="70"/>
      <c r="AK34" s="64"/>
      <c r="AL34" s="64"/>
      <c r="AM34" s="64"/>
      <c r="AN34" s="64"/>
      <c r="AO34" s="64"/>
      <c r="AP34" s="64"/>
      <c r="AQ34" s="64"/>
      <c r="AR34" s="64"/>
      <c r="AS34" s="64"/>
      <c r="AT34" s="64"/>
      <c r="AU34" s="663"/>
      <c r="AV34" s="8"/>
      <c r="AW34" s="66"/>
      <c r="AX34" s="63"/>
      <c r="AY34" s="64"/>
      <c r="AZ34" s="64"/>
      <c r="BA34" s="65"/>
      <c r="BB34" s="663"/>
      <c r="BC34" s="67"/>
      <c r="BD34" s="36"/>
      <c r="BE34" s="68"/>
      <c r="BF34" s="69"/>
    </row>
    <row r="35" spans="1:58" ht="27" customHeight="1" x14ac:dyDescent="0.25">
      <c r="A35" s="261"/>
      <c r="B35" s="659"/>
      <c r="C35" s="145" t="str">
        <f>PROPER(TEXT(D35,"JJJJ"))</f>
        <v>Jeudi</v>
      </c>
      <c r="D35" s="146">
        <f>$D33+1</f>
        <v>45701</v>
      </c>
      <c r="E35" s="120"/>
      <c r="F35" s="132"/>
      <c r="G35" s="121"/>
      <c r="H35" s="133"/>
      <c r="I35" s="121"/>
      <c r="J35" s="302" t="str">
        <f>IF(OR(L33="",L35=""),"",IF(L35&gt;L33,"»",IF(L35&lt;L33,"¼","¹º")))</f>
        <v/>
      </c>
      <c r="K35" s="84"/>
      <c r="L35" s="269"/>
      <c r="M35" s="84"/>
      <c r="N35" s="148"/>
      <c r="O35" s="84"/>
      <c r="P35" s="302" t="str">
        <f>IF(OR(R33="",R35=""),"",IF(R35&gt;R33,"»",IF(R35&lt;R33,"¼","¹º")))</f>
        <v/>
      </c>
      <c r="Q35" s="84"/>
      <c r="R35" s="269"/>
      <c r="S35" s="84"/>
      <c r="T35" s="148"/>
      <c r="U35" s="21"/>
      <c r="V35" s="67"/>
      <c r="W35" s="66"/>
      <c r="X35" s="145" t="str">
        <f>$C35</f>
        <v>Jeudi</v>
      </c>
      <c r="Y35" s="146">
        <f>$D35</f>
        <v>45701</v>
      </c>
      <c r="Z35" s="64"/>
      <c r="AA35" s="147"/>
      <c r="AB35" s="64"/>
      <c r="AC35" s="148"/>
      <c r="AD35" s="21"/>
      <c r="AE35" s="67"/>
      <c r="AF35" s="66"/>
      <c r="AG35" s="145" t="str">
        <f>$C35</f>
        <v>Jeudi</v>
      </c>
      <c r="AH35" s="146">
        <f>$D35</f>
        <v>45701</v>
      </c>
      <c r="AI35" s="64"/>
      <c r="AJ35" s="170"/>
      <c r="AK35" s="64"/>
      <c r="AL35" s="148"/>
      <c r="AM35" s="64"/>
      <c r="AN35" s="148"/>
      <c r="AO35" s="64"/>
      <c r="AP35" s="148"/>
      <c r="AQ35" s="64"/>
      <c r="AR35" s="148"/>
      <c r="AS35" s="64"/>
      <c r="AT35" s="148"/>
      <c r="AU35" s="663"/>
      <c r="AV35" s="8"/>
      <c r="AW35" s="66"/>
      <c r="AX35" s="145" t="str">
        <f>$C35</f>
        <v>Jeudi</v>
      </c>
      <c r="AY35" s="146">
        <f>$D35</f>
        <v>45701</v>
      </c>
      <c r="AZ35" s="64"/>
      <c r="BA35" s="148"/>
      <c r="BB35" s="663"/>
      <c r="BC35" s="67"/>
      <c r="BD35" s="36">
        <v>22</v>
      </c>
      <c r="BE35" s="34">
        <f>D35</f>
        <v>45701</v>
      </c>
      <c r="BF35" s="35" t="str">
        <f>$C35</f>
        <v>Jeudi</v>
      </c>
    </row>
    <row r="36" spans="1:58" ht="5.25" customHeight="1" x14ac:dyDescent="0.35">
      <c r="A36" s="261"/>
      <c r="B36" s="659"/>
      <c r="C36" s="63"/>
      <c r="D36" s="64"/>
      <c r="E36" s="120"/>
      <c r="F36" s="120"/>
      <c r="G36" s="121"/>
      <c r="H36" s="121"/>
      <c r="I36" s="121"/>
      <c r="J36" s="303"/>
      <c r="K36" s="84"/>
      <c r="L36" s="64"/>
      <c r="M36" s="84"/>
      <c r="N36" s="84"/>
      <c r="O36" s="84"/>
      <c r="P36" s="303"/>
      <c r="Q36" s="84"/>
      <c r="R36" s="64"/>
      <c r="S36" s="84"/>
      <c r="T36" s="84"/>
      <c r="U36" s="21"/>
      <c r="V36" s="67"/>
      <c r="W36" s="66"/>
      <c r="X36" s="63"/>
      <c r="Y36" s="64"/>
      <c r="Z36" s="64"/>
      <c r="AA36" s="64"/>
      <c r="AB36" s="64"/>
      <c r="AC36" s="65"/>
      <c r="AD36" s="21"/>
      <c r="AE36" s="67"/>
      <c r="AF36" s="66"/>
      <c r="AG36" s="63"/>
      <c r="AH36" s="64"/>
      <c r="AI36" s="64"/>
      <c r="AJ36" s="70"/>
      <c r="AK36" s="64"/>
      <c r="AL36" s="64"/>
      <c r="AM36" s="64"/>
      <c r="AN36" s="64"/>
      <c r="AO36" s="64"/>
      <c r="AP36" s="64"/>
      <c r="AQ36" s="64"/>
      <c r="AR36" s="64"/>
      <c r="AS36" s="64"/>
      <c r="AT36" s="64"/>
      <c r="AU36" s="663"/>
      <c r="AV36" s="8"/>
      <c r="AW36" s="66"/>
      <c r="AX36" s="63"/>
      <c r="AY36" s="64"/>
      <c r="AZ36" s="64"/>
      <c r="BA36" s="65"/>
      <c r="BB36" s="663"/>
      <c r="BC36" s="67"/>
      <c r="BD36" s="36"/>
      <c r="BE36" s="68"/>
      <c r="BF36" s="69"/>
    </row>
    <row r="37" spans="1:58" ht="27" customHeight="1" x14ac:dyDescent="0.25">
      <c r="A37" s="261"/>
      <c r="B37" s="659"/>
      <c r="C37" s="145" t="str">
        <f>PROPER(TEXT(D37,"JJJJ"))</f>
        <v>Vendredi</v>
      </c>
      <c r="D37" s="146">
        <f>$D35+1</f>
        <v>45702</v>
      </c>
      <c r="E37" s="120"/>
      <c r="F37" s="132"/>
      <c r="G37" s="121"/>
      <c r="H37" s="133"/>
      <c r="I37" s="121"/>
      <c r="J37" s="302" t="str">
        <f>IF(OR(L35="",L37=""),"",IF(L37&gt;L35,"»",IF(L37&lt;L35,"¼","¹º")))</f>
        <v/>
      </c>
      <c r="K37" s="84"/>
      <c r="L37" s="269"/>
      <c r="M37" s="84"/>
      <c r="N37" s="148"/>
      <c r="O37" s="84"/>
      <c r="P37" s="302" t="str">
        <f>IF(OR(R35="",R37=""),"",IF(R37&gt;R35,"»",IF(R37&lt;R35,"¼","¹º")))</f>
        <v/>
      </c>
      <c r="Q37" s="84"/>
      <c r="R37" s="269"/>
      <c r="S37" s="84"/>
      <c r="T37" s="148"/>
      <c r="U37" s="21"/>
      <c r="V37" s="67"/>
      <c r="W37" s="66"/>
      <c r="X37" s="145" t="str">
        <f>$C37</f>
        <v>Vendredi</v>
      </c>
      <c r="Y37" s="146">
        <f>$D37</f>
        <v>45702</v>
      </c>
      <c r="Z37" s="64"/>
      <c r="AA37" s="147"/>
      <c r="AB37" s="64"/>
      <c r="AC37" s="148"/>
      <c r="AD37" s="21"/>
      <c r="AE37" s="67"/>
      <c r="AF37" s="66"/>
      <c r="AG37" s="145" t="str">
        <f>$C37</f>
        <v>Vendredi</v>
      </c>
      <c r="AH37" s="146">
        <f>$D37</f>
        <v>45702</v>
      </c>
      <c r="AI37" s="64"/>
      <c r="AJ37" s="170"/>
      <c r="AK37" s="64"/>
      <c r="AL37" s="148"/>
      <c r="AM37" s="64"/>
      <c r="AN37" s="148"/>
      <c r="AO37" s="64"/>
      <c r="AP37" s="148"/>
      <c r="AQ37" s="64"/>
      <c r="AR37" s="148"/>
      <c r="AS37" s="64"/>
      <c r="AT37" s="148"/>
      <c r="AU37" s="663"/>
      <c r="AV37" s="8"/>
      <c r="AW37" s="66"/>
      <c r="AX37" s="145" t="str">
        <f>$C37</f>
        <v>Vendredi</v>
      </c>
      <c r="AY37" s="146">
        <f>$D37</f>
        <v>45702</v>
      </c>
      <c r="AZ37" s="64"/>
      <c r="BA37" s="148"/>
      <c r="BB37" s="663"/>
      <c r="BC37" s="67"/>
      <c r="BD37" s="36">
        <v>23</v>
      </c>
      <c r="BE37" s="34">
        <f>D37</f>
        <v>45702</v>
      </c>
      <c r="BF37" s="35" t="str">
        <f>$C37</f>
        <v>Vendredi</v>
      </c>
    </row>
    <row r="38" spans="1:58" ht="5.25" customHeight="1" x14ac:dyDescent="0.35">
      <c r="A38" s="261"/>
      <c r="B38" s="659"/>
      <c r="C38" s="63"/>
      <c r="D38" s="64"/>
      <c r="E38" s="120"/>
      <c r="F38" s="120"/>
      <c r="G38" s="121"/>
      <c r="H38" s="121"/>
      <c r="I38" s="121"/>
      <c r="J38" s="303"/>
      <c r="K38" s="84"/>
      <c r="L38" s="64"/>
      <c r="M38" s="84"/>
      <c r="N38" s="84"/>
      <c r="O38" s="84"/>
      <c r="P38" s="303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63"/>
      <c r="AV38" s="8"/>
      <c r="AW38" s="66"/>
      <c r="AX38" s="63"/>
      <c r="AY38" s="64"/>
      <c r="AZ38" s="64"/>
      <c r="BA38" s="65"/>
      <c r="BB38" s="663"/>
      <c r="BC38" s="67"/>
      <c r="BD38" s="36"/>
      <c r="BE38" s="82"/>
      <c r="BF38" s="81"/>
    </row>
    <row r="39" spans="1:58" ht="27" customHeight="1" x14ac:dyDescent="0.25">
      <c r="A39" s="261"/>
      <c r="B39" s="659"/>
      <c r="C39" s="145" t="str">
        <f>PROPER(TEXT(D39,"JJJJ"))</f>
        <v>Samedi</v>
      </c>
      <c r="D39" s="146">
        <f>$D37+1</f>
        <v>45703</v>
      </c>
      <c r="E39" s="120"/>
      <c r="F39" s="132"/>
      <c r="G39" s="121"/>
      <c r="H39" s="133"/>
      <c r="I39" s="121"/>
      <c r="J39" s="302" t="str">
        <f>IF(OR(L37="",L39=""),"",IF(L39&gt;L37,"»",IF(L39&lt;L37,"¼","¹º")))</f>
        <v/>
      </c>
      <c r="K39" s="84"/>
      <c r="L39" s="269"/>
      <c r="M39" s="84"/>
      <c r="N39" s="148"/>
      <c r="O39" s="84"/>
      <c r="P39" s="302" t="str">
        <f>IF(OR(R37="",R39=""),"",IF(R39&gt;R37,"»",IF(R39&lt;R37,"¼","¹º")))</f>
        <v/>
      </c>
      <c r="Q39" s="84"/>
      <c r="R39" s="269"/>
      <c r="S39" s="84"/>
      <c r="T39" s="148"/>
      <c r="U39" s="21"/>
      <c r="V39" s="67"/>
      <c r="W39" s="66"/>
      <c r="X39" s="145" t="str">
        <f>$C39</f>
        <v>Samedi</v>
      </c>
      <c r="Y39" s="146">
        <f>$D39</f>
        <v>45703</v>
      </c>
      <c r="Z39" s="64"/>
      <c r="AA39" s="147"/>
      <c r="AB39" s="64"/>
      <c r="AC39" s="148"/>
      <c r="AD39" s="21"/>
      <c r="AE39" s="67"/>
      <c r="AF39" s="66"/>
      <c r="AG39" s="145" t="str">
        <f>$C39</f>
        <v>Samedi</v>
      </c>
      <c r="AH39" s="146">
        <f>$D39</f>
        <v>45703</v>
      </c>
      <c r="AI39" s="64"/>
      <c r="AJ39" s="170"/>
      <c r="AK39" s="64"/>
      <c r="AL39" s="148"/>
      <c r="AM39" s="64"/>
      <c r="AN39" s="148"/>
      <c r="AO39" s="64"/>
      <c r="AP39" s="148"/>
      <c r="AQ39" s="64"/>
      <c r="AR39" s="148"/>
      <c r="AS39" s="64"/>
      <c r="AT39" s="148"/>
      <c r="AU39" s="663"/>
      <c r="AV39" s="8"/>
      <c r="AW39" s="66"/>
      <c r="AX39" s="145" t="str">
        <f>$C39</f>
        <v>Samedi</v>
      </c>
      <c r="AY39" s="146">
        <f>$D39</f>
        <v>45703</v>
      </c>
      <c r="AZ39" s="64"/>
      <c r="BA39" s="148"/>
      <c r="BB39" s="663"/>
      <c r="BC39" s="67"/>
      <c r="BD39" s="36">
        <v>20</v>
      </c>
      <c r="BE39" s="34">
        <f>D39</f>
        <v>45703</v>
      </c>
      <c r="BF39" s="35" t="str">
        <f>$C39</f>
        <v>Samedi</v>
      </c>
    </row>
    <row r="40" spans="1:58" ht="5.25" customHeight="1" x14ac:dyDescent="0.35">
      <c r="A40" s="261"/>
      <c r="B40" s="659"/>
      <c r="C40" s="63"/>
      <c r="D40" s="64"/>
      <c r="E40" s="120"/>
      <c r="F40" s="120"/>
      <c r="G40" s="121"/>
      <c r="H40" s="121"/>
      <c r="I40" s="121"/>
      <c r="J40" s="303"/>
      <c r="K40" s="84"/>
      <c r="L40" s="64"/>
      <c r="M40" s="84"/>
      <c r="N40" s="84"/>
      <c r="O40" s="84"/>
      <c r="P40" s="303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63"/>
      <c r="AV40" s="8"/>
      <c r="AW40" s="66"/>
      <c r="AX40" s="63"/>
      <c r="AY40" s="64"/>
      <c r="AZ40" s="64"/>
      <c r="BA40" s="65"/>
      <c r="BB40" s="663"/>
      <c r="BC40" s="67"/>
      <c r="BD40" s="36"/>
      <c r="BE40" s="68"/>
      <c r="BF40" s="69"/>
    </row>
    <row r="41" spans="1:58" ht="27" customHeight="1" x14ac:dyDescent="0.25">
      <c r="A41" s="261"/>
      <c r="B41" s="659"/>
      <c r="C41" s="145" t="str">
        <f>PROPER(TEXT(D41,"JJJJ"))</f>
        <v>Dimanche</v>
      </c>
      <c r="D41" s="146">
        <f>$D39+1</f>
        <v>45704</v>
      </c>
      <c r="E41" s="120"/>
      <c r="F41" s="132"/>
      <c r="G41" s="121"/>
      <c r="H41" s="133"/>
      <c r="I41" s="121"/>
      <c r="J41" s="302" t="str">
        <f>IF(OR(L39="",L41=""),"",IF(L41&gt;L39,"»",IF(L41&lt;L39,"¼","¹º")))</f>
        <v/>
      </c>
      <c r="K41" s="84"/>
      <c r="L41" s="269"/>
      <c r="M41" s="84"/>
      <c r="N41" s="148"/>
      <c r="O41" s="84"/>
      <c r="P41" s="302" t="str">
        <f>IF(OR(R39="",R41=""),"",IF(R41&gt;R39,"»",IF(R41&lt;R39,"¼","¹º")))</f>
        <v/>
      </c>
      <c r="Q41" s="84"/>
      <c r="R41" s="269"/>
      <c r="S41" s="84"/>
      <c r="T41" s="148"/>
      <c r="U41" s="675"/>
      <c r="V41" s="67"/>
      <c r="W41" s="66"/>
      <c r="X41" s="145" t="str">
        <f>$C41</f>
        <v>Dimanche</v>
      </c>
      <c r="Y41" s="146">
        <f>$D41</f>
        <v>45704</v>
      </c>
      <c r="Z41" s="64"/>
      <c r="AA41" s="147"/>
      <c r="AB41" s="64"/>
      <c r="AC41" s="148"/>
      <c r="AD41" s="21"/>
      <c r="AE41" s="67"/>
      <c r="AF41" s="66"/>
      <c r="AG41" s="145" t="str">
        <f>$C41</f>
        <v>Dimanche</v>
      </c>
      <c r="AH41" s="146">
        <f>$D41</f>
        <v>45704</v>
      </c>
      <c r="AI41" s="64"/>
      <c r="AJ41" s="170"/>
      <c r="AK41" s="64"/>
      <c r="AL41" s="148"/>
      <c r="AM41" s="64"/>
      <c r="AN41" s="148"/>
      <c r="AO41" s="64"/>
      <c r="AP41" s="148"/>
      <c r="AQ41" s="64"/>
      <c r="AR41" s="148"/>
      <c r="AS41" s="64"/>
      <c r="AT41" s="148"/>
      <c r="AU41" s="663"/>
      <c r="AV41" s="8"/>
      <c r="AW41" s="66"/>
      <c r="AX41" s="145" t="str">
        <f>$C41</f>
        <v>Dimanche</v>
      </c>
      <c r="AY41" s="146">
        <f>$D41</f>
        <v>45704</v>
      </c>
      <c r="AZ41" s="64"/>
      <c r="BA41" s="148"/>
      <c r="BB41" s="663"/>
      <c r="BC41" s="67"/>
      <c r="BD41" s="36">
        <v>22</v>
      </c>
      <c r="BE41" s="34">
        <f>D41</f>
        <v>45704</v>
      </c>
      <c r="BF41" s="35" t="str">
        <f>$C41</f>
        <v>Dimanche</v>
      </c>
    </row>
    <row r="42" spans="1:58" ht="22.5" customHeight="1" x14ac:dyDescent="0.25">
      <c r="A42" s="261"/>
      <c r="B42" s="659"/>
      <c r="C42" s="659"/>
      <c r="D42" s="659"/>
      <c r="E42" s="659"/>
      <c r="F42" s="659"/>
      <c r="G42" s="659"/>
      <c r="H42" s="659"/>
      <c r="I42" s="659"/>
      <c r="J42" s="660"/>
      <c r="K42" s="659"/>
      <c r="L42" s="659"/>
      <c r="M42" s="659"/>
      <c r="N42" s="659"/>
      <c r="O42" s="659"/>
      <c r="P42" s="660"/>
      <c r="Q42" s="659"/>
      <c r="R42" s="659"/>
      <c r="S42" s="659"/>
      <c r="T42" s="659"/>
      <c r="U42" s="662"/>
      <c r="V42" s="661"/>
      <c r="W42" s="659"/>
      <c r="X42" s="659"/>
      <c r="Y42" s="659"/>
      <c r="Z42" s="659"/>
      <c r="AA42" s="659"/>
      <c r="AB42" s="659"/>
      <c r="AC42" s="659"/>
      <c r="AD42" s="659"/>
      <c r="AE42" s="661"/>
      <c r="AF42" s="659"/>
      <c r="AG42" s="659"/>
      <c r="AH42" s="659"/>
      <c r="AI42" s="659"/>
      <c r="AJ42" s="659"/>
      <c r="AK42" s="659"/>
      <c r="AL42" s="659"/>
      <c r="AM42" s="659"/>
      <c r="AN42" s="659"/>
      <c r="AO42" s="659"/>
      <c r="AP42" s="659"/>
      <c r="AQ42" s="659"/>
      <c r="AR42" s="659"/>
      <c r="AS42" s="659"/>
      <c r="AT42" s="659"/>
      <c r="AU42" s="659"/>
      <c r="AV42" s="661"/>
      <c r="AW42" s="659"/>
      <c r="AX42" s="659"/>
      <c r="AY42" s="659"/>
      <c r="AZ42" s="659"/>
      <c r="BA42" s="659"/>
      <c r="BB42" s="662"/>
      <c r="BC42" s="261"/>
      <c r="BE42" s="683"/>
      <c r="BF42" s="684"/>
    </row>
    <row r="43" spans="1:58" ht="27" customHeight="1" x14ac:dyDescent="0.25">
      <c r="A43" s="261"/>
      <c r="B43" s="659"/>
      <c r="C43" s="145" t="str">
        <f>PROPER(TEXT(D43,"JJJJ"))</f>
        <v>Lundi</v>
      </c>
      <c r="D43" s="146">
        <f>$D41+1</f>
        <v>45705</v>
      </c>
      <c r="E43" s="120"/>
      <c r="F43" s="132"/>
      <c r="G43" s="121"/>
      <c r="H43" s="133"/>
      <c r="I43" s="121"/>
      <c r="J43" s="302" t="str">
        <f>IF(OR(L41="",L43=""),"",IF(L43&gt;L41,"»",IF(L43&lt;L41,"¼","¹º")))</f>
        <v/>
      </c>
      <c r="K43" s="84"/>
      <c r="L43" s="269"/>
      <c r="M43" s="84"/>
      <c r="N43" s="148"/>
      <c r="O43" s="84"/>
      <c r="P43" s="302" t="str">
        <f>IF(OR(R41="",R43=""),"",IF(R43&gt;R41,"»",IF(R43&lt;R41,"¼","¹º")))</f>
        <v/>
      </c>
      <c r="Q43" s="84"/>
      <c r="R43" s="269"/>
      <c r="S43" s="84"/>
      <c r="T43" s="148"/>
      <c r="U43" s="21"/>
      <c r="V43" s="67"/>
      <c r="W43" s="66"/>
      <c r="X43" s="145" t="str">
        <f>$C43</f>
        <v>Lundi</v>
      </c>
      <c r="Y43" s="146">
        <f>$D43</f>
        <v>45705</v>
      </c>
      <c r="Z43" s="64"/>
      <c r="AA43" s="147"/>
      <c r="AB43" s="64"/>
      <c r="AC43" s="148"/>
      <c r="AD43" s="21"/>
      <c r="AE43" s="67"/>
      <c r="AF43" s="66"/>
      <c r="AG43" s="145" t="str">
        <f>$C43</f>
        <v>Lundi</v>
      </c>
      <c r="AH43" s="146">
        <f>$D43</f>
        <v>45705</v>
      </c>
      <c r="AI43" s="64"/>
      <c r="AJ43" s="170"/>
      <c r="AK43" s="64"/>
      <c r="AL43" s="148"/>
      <c r="AM43" s="64"/>
      <c r="AN43" s="148"/>
      <c r="AO43" s="64"/>
      <c r="AP43" s="148"/>
      <c r="AQ43" s="64"/>
      <c r="AR43" s="148"/>
      <c r="AS43" s="64"/>
      <c r="AT43" s="148"/>
      <c r="AU43" s="663"/>
      <c r="AV43" s="8"/>
      <c r="AW43" s="66"/>
      <c r="AX43" s="145" t="str">
        <f>$C43</f>
        <v>Lundi</v>
      </c>
      <c r="AY43" s="146">
        <f>$D43</f>
        <v>45705</v>
      </c>
      <c r="AZ43" s="64"/>
      <c r="BA43" s="148"/>
      <c r="BB43" s="663"/>
      <c r="BC43" s="67"/>
      <c r="BD43" s="36">
        <v>23</v>
      </c>
      <c r="BE43" s="34">
        <f>D43</f>
        <v>45705</v>
      </c>
      <c r="BF43" s="35" t="str">
        <f>$C43</f>
        <v>Lundi</v>
      </c>
    </row>
    <row r="44" spans="1:58" ht="5.25" customHeight="1" x14ac:dyDescent="0.35">
      <c r="A44" s="261"/>
      <c r="B44" s="659"/>
      <c r="C44" s="63"/>
      <c r="D44" s="64"/>
      <c r="E44" s="120"/>
      <c r="F44" s="120"/>
      <c r="G44" s="121"/>
      <c r="H44" s="121"/>
      <c r="I44" s="121"/>
      <c r="J44" s="303"/>
      <c r="K44" s="84"/>
      <c r="L44" s="64"/>
      <c r="M44" s="84"/>
      <c r="N44" s="84"/>
      <c r="O44" s="84"/>
      <c r="P44" s="303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63"/>
      <c r="AV44" s="8"/>
      <c r="AW44" s="66"/>
      <c r="AX44" s="63"/>
      <c r="AY44" s="64"/>
      <c r="AZ44" s="64"/>
      <c r="BA44" s="65"/>
      <c r="BB44" s="663"/>
      <c r="BC44" s="67"/>
      <c r="BD44" s="36"/>
      <c r="BE44" s="82"/>
      <c r="BF44" s="81"/>
    </row>
    <row r="45" spans="1:58" ht="27" customHeight="1" x14ac:dyDescent="0.25">
      <c r="A45" s="261"/>
      <c r="B45" s="659"/>
      <c r="C45" s="145" t="str">
        <f>PROPER(TEXT(D45,"JJJJ"))</f>
        <v>Mardi</v>
      </c>
      <c r="D45" s="146">
        <f>$D43+1</f>
        <v>45706</v>
      </c>
      <c r="E45" s="120"/>
      <c r="F45" s="132"/>
      <c r="G45" s="121"/>
      <c r="H45" s="133"/>
      <c r="I45" s="121"/>
      <c r="J45" s="302" t="str">
        <f>IF(OR(L43="",L45=""),"",IF(L45&gt;L43,"»",IF(L45&lt;L43,"¼","¹º")))</f>
        <v/>
      </c>
      <c r="K45" s="84"/>
      <c r="L45" s="269"/>
      <c r="M45" s="84"/>
      <c r="N45" s="148"/>
      <c r="O45" s="84"/>
      <c r="P45" s="302" t="str">
        <f>IF(OR(R43="",R45=""),"",IF(R45&gt;R43,"»",IF(R45&lt;R43,"¼","¹º")))</f>
        <v/>
      </c>
      <c r="Q45" s="84"/>
      <c r="R45" s="269"/>
      <c r="S45" s="84"/>
      <c r="T45" s="148"/>
      <c r="U45" s="21"/>
      <c r="V45" s="67"/>
      <c r="W45" s="66"/>
      <c r="X45" s="145" t="str">
        <f>$C45</f>
        <v>Mardi</v>
      </c>
      <c r="Y45" s="146">
        <f>$D45</f>
        <v>45706</v>
      </c>
      <c r="Z45" s="64"/>
      <c r="AA45" s="147"/>
      <c r="AB45" s="64"/>
      <c r="AC45" s="148"/>
      <c r="AD45" s="21"/>
      <c r="AE45" s="67"/>
      <c r="AF45" s="66"/>
      <c r="AG45" s="145" t="str">
        <f>$C45</f>
        <v>Mardi</v>
      </c>
      <c r="AH45" s="146">
        <f>$D45</f>
        <v>45706</v>
      </c>
      <c r="AI45" s="64"/>
      <c r="AJ45" s="170"/>
      <c r="AK45" s="64"/>
      <c r="AL45" s="148"/>
      <c r="AM45" s="64"/>
      <c r="AN45" s="148"/>
      <c r="AO45" s="64"/>
      <c r="AP45" s="148"/>
      <c r="AQ45" s="64"/>
      <c r="AR45" s="148"/>
      <c r="AS45" s="64"/>
      <c r="AT45" s="148"/>
      <c r="AU45" s="663"/>
      <c r="AV45" s="8"/>
      <c r="AW45" s="66"/>
      <c r="AX45" s="145" t="str">
        <f>$C45</f>
        <v>Mardi</v>
      </c>
      <c r="AY45" s="146">
        <f>$D45</f>
        <v>45706</v>
      </c>
      <c r="AZ45" s="64"/>
      <c r="BA45" s="148"/>
      <c r="BB45" s="663"/>
      <c r="BC45" s="67"/>
      <c r="BD45" s="36">
        <v>20</v>
      </c>
      <c r="BE45" s="34">
        <f>D45</f>
        <v>45706</v>
      </c>
      <c r="BF45" s="35" t="str">
        <f>$C45</f>
        <v>Mardi</v>
      </c>
    </row>
    <row r="46" spans="1:58" ht="5.25" customHeight="1" x14ac:dyDescent="0.35">
      <c r="A46" s="261"/>
      <c r="B46" s="659"/>
      <c r="C46" s="63"/>
      <c r="D46" s="64"/>
      <c r="E46" s="120"/>
      <c r="F46" s="120"/>
      <c r="G46" s="121"/>
      <c r="H46" s="121"/>
      <c r="I46" s="121"/>
      <c r="J46" s="303"/>
      <c r="K46" s="84"/>
      <c r="L46" s="64"/>
      <c r="M46" s="84"/>
      <c r="N46" s="84"/>
      <c r="O46" s="84"/>
      <c r="P46" s="303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63"/>
      <c r="AV46" s="8"/>
      <c r="AW46" s="66"/>
      <c r="AX46" s="63"/>
      <c r="AY46" s="64"/>
      <c r="AZ46" s="64"/>
      <c r="BA46" s="65"/>
      <c r="BB46" s="663"/>
      <c r="BC46" s="67"/>
      <c r="BD46" s="36"/>
      <c r="BE46" s="68"/>
      <c r="BF46" s="69"/>
    </row>
    <row r="47" spans="1:58" ht="27" customHeight="1" x14ac:dyDescent="0.25">
      <c r="A47" s="261"/>
      <c r="B47" s="659"/>
      <c r="C47" s="145" t="str">
        <f>PROPER(TEXT(D47,"JJJJ"))</f>
        <v>Mercredi</v>
      </c>
      <c r="D47" s="146">
        <f>$D45+1</f>
        <v>45707</v>
      </c>
      <c r="E47" s="120"/>
      <c r="F47" s="132"/>
      <c r="G47" s="121"/>
      <c r="H47" s="133"/>
      <c r="I47" s="121"/>
      <c r="J47" s="302" t="str">
        <f>IF(OR(L45="",L47=""),"",IF(L47&gt;L45,"»",IF(L47&lt;L45,"¼","¹º")))</f>
        <v/>
      </c>
      <c r="K47" s="84"/>
      <c r="L47" s="269"/>
      <c r="M47" s="84"/>
      <c r="N47" s="148"/>
      <c r="O47" s="84"/>
      <c r="P47" s="302" t="str">
        <f>IF(OR(R45="",R47=""),"",IF(R47&gt;R45,"»",IF(R47&lt;R45,"¼","¹º")))</f>
        <v/>
      </c>
      <c r="Q47" s="84"/>
      <c r="R47" s="269"/>
      <c r="S47" s="84"/>
      <c r="T47" s="148"/>
      <c r="U47" s="21"/>
      <c r="V47" s="67"/>
      <c r="W47" s="66"/>
      <c r="X47" s="145" t="str">
        <f>$C47</f>
        <v>Mercredi</v>
      </c>
      <c r="Y47" s="146">
        <f>$D47</f>
        <v>45707</v>
      </c>
      <c r="Z47" s="64"/>
      <c r="AA47" s="147"/>
      <c r="AB47" s="64"/>
      <c r="AC47" s="148"/>
      <c r="AD47" s="21"/>
      <c r="AE47" s="67"/>
      <c r="AF47" s="66"/>
      <c r="AG47" s="145" t="str">
        <f>$C47</f>
        <v>Mercredi</v>
      </c>
      <c r="AH47" s="146">
        <f>$D47</f>
        <v>45707</v>
      </c>
      <c r="AI47" s="64"/>
      <c r="AJ47" s="170"/>
      <c r="AK47" s="64"/>
      <c r="AL47" s="148"/>
      <c r="AM47" s="64"/>
      <c r="AN47" s="148"/>
      <c r="AO47" s="64"/>
      <c r="AP47" s="148"/>
      <c r="AQ47" s="64"/>
      <c r="AR47" s="148"/>
      <c r="AS47" s="64"/>
      <c r="AT47" s="148"/>
      <c r="AU47" s="663"/>
      <c r="AV47" s="8"/>
      <c r="AW47" s="66"/>
      <c r="AX47" s="145" t="str">
        <f>$C47</f>
        <v>Mercredi</v>
      </c>
      <c r="AY47" s="146">
        <f>$D47</f>
        <v>45707</v>
      </c>
      <c r="AZ47" s="64"/>
      <c r="BA47" s="148"/>
      <c r="BB47" s="663"/>
      <c r="BC47" s="67"/>
      <c r="BD47" s="36">
        <v>24</v>
      </c>
      <c r="BE47" s="34">
        <f>D47</f>
        <v>45707</v>
      </c>
      <c r="BF47" s="35" t="str">
        <f>$C47</f>
        <v>Mercredi</v>
      </c>
    </row>
    <row r="48" spans="1:58" ht="5.25" customHeight="1" x14ac:dyDescent="0.35">
      <c r="A48" s="261"/>
      <c r="B48" s="659"/>
      <c r="C48" s="63"/>
      <c r="D48" s="64"/>
      <c r="E48" s="120"/>
      <c r="F48" s="120"/>
      <c r="G48" s="121"/>
      <c r="H48" s="121"/>
      <c r="I48" s="121"/>
      <c r="J48" s="303"/>
      <c r="K48" s="84"/>
      <c r="L48" s="64"/>
      <c r="M48" s="84"/>
      <c r="N48" s="84"/>
      <c r="O48" s="84"/>
      <c r="P48" s="303"/>
      <c r="Q48" s="84"/>
      <c r="R48" s="64"/>
      <c r="S48" s="84"/>
      <c r="T48" s="84"/>
      <c r="U48" s="21"/>
      <c r="V48" s="67"/>
      <c r="W48" s="66"/>
      <c r="X48" s="63"/>
      <c r="Y48" s="64"/>
      <c r="Z48" s="64"/>
      <c r="AA48" s="64"/>
      <c r="AB48" s="64"/>
      <c r="AC48" s="65"/>
      <c r="AD48" s="21"/>
      <c r="AE48" s="67"/>
      <c r="AF48" s="66"/>
      <c r="AG48" s="63"/>
      <c r="AH48" s="64"/>
      <c r="AI48" s="64"/>
      <c r="AJ48" s="70"/>
      <c r="AK48" s="64"/>
      <c r="AL48" s="64"/>
      <c r="AM48" s="64"/>
      <c r="AN48" s="64"/>
      <c r="AO48" s="64"/>
      <c r="AP48" s="64"/>
      <c r="AQ48" s="64"/>
      <c r="AR48" s="64"/>
      <c r="AS48" s="64"/>
      <c r="AT48" s="64"/>
      <c r="AU48" s="663"/>
      <c r="AV48" s="8"/>
      <c r="AW48" s="66"/>
      <c r="AX48" s="63"/>
      <c r="AY48" s="64"/>
      <c r="AZ48" s="64"/>
      <c r="BA48" s="65"/>
      <c r="BB48" s="663"/>
      <c r="BC48" s="67"/>
      <c r="BD48" s="36"/>
      <c r="BE48" s="68"/>
      <c r="BF48" s="69"/>
    </row>
    <row r="49" spans="1:70" ht="27" customHeight="1" x14ac:dyDescent="0.25">
      <c r="A49" s="261"/>
      <c r="B49" s="659"/>
      <c r="C49" s="145" t="str">
        <f>PROPER(TEXT(D49,"JJJJ"))</f>
        <v>Jeudi</v>
      </c>
      <c r="D49" s="146">
        <f>$D47+1</f>
        <v>45708</v>
      </c>
      <c r="E49" s="120"/>
      <c r="F49" s="132"/>
      <c r="G49" s="121"/>
      <c r="H49" s="133"/>
      <c r="I49" s="121"/>
      <c r="J49" s="302" t="str">
        <f>IF(OR(L47="",L49=""),"",IF(L49&gt;L47,"»",IF(L49&lt;L47,"¼","¹º")))</f>
        <v/>
      </c>
      <c r="K49" s="84"/>
      <c r="L49" s="269"/>
      <c r="M49" s="84"/>
      <c r="N49" s="148"/>
      <c r="O49" s="84"/>
      <c r="P49" s="302" t="str">
        <f>IF(OR(R47="",R49=""),"",IF(R49&gt;R47,"»",IF(R49&lt;R47,"¼","¹º")))</f>
        <v/>
      </c>
      <c r="Q49" s="84"/>
      <c r="R49" s="269"/>
      <c r="S49" s="84"/>
      <c r="T49" s="148"/>
      <c r="U49" s="21"/>
      <c r="V49" s="67"/>
      <c r="W49" s="66"/>
      <c r="X49" s="145" t="str">
        <f>$C49</f>
        <v>Jeudi</v>
      </c>
      <c r="Y49" s="146">
        <f>$D49</f>
        <v>45708</v>
      </c>
      <c r="Z49" s="64"/>
      <c r="AA49" s="147"/>
      <c r="AB49" s="64"/>
      <c r="AC49" s="148"/>
      <c r="AD49" s="21"/>
      <c r="AE49" s="67"/>
      <c r="AF49" s="66"/>
      <c r="AG49" s="145" t="str">
        <f>$C49</f>
        <v>Jeudi</v>
      </c>
      <c r="AH49" s="146">
        <f>$D49</f>
        <v>45708</v>
      </c>
      <c r="AI49" s="64"/>
      <c r="AJ49" s="170"/>
      <c r="AK49" s="64"/>
      <c r="AL49" s="148"/>
      <c r="AM49" s="64"/>
      <c r="AN49" s="148"/>
      <c r="AO49" s="64"/>
      <c r="AP49" s="148"/>
      <c r="AQ49" s="64"/>
      <c r="AR49" s="148"/>
      <c r="AS49" s="64"/>
      <c r="AT49" s="148"/>
      <c r="AU49" s="663"/>
      <c r="AV49" s="8"/>
      <c r="AW49" s="66"/>
      <c r="AX49" s="145" t="str">
        <f>$C49</f>
        <v>Jeudi</v>
      </c>
      <c r="AY49" s="146">
        <f>$D49</f>
        <v>45708</v>
      </c>
      <c r="AZ49" s="64"/>
      <c r="BA49" s="148"/>
      <c r="BB49" s="663"/>
      <c r="BC49" s="67"/>
      <c r="BD49" s="36">
        <v>22</v>
      </c>
      <c r="BE49" s="34">
        <f>D49</f>
        <v>45708</v>
      </c>
      <c r="BF49" s="35" t="str">
        <f>$C49</f>
        <v>Jeudi</v>
      </c>
    </row>
    <row r="50" spans="1:70" ht="5.25" customHeight="1" x14ac:dyDescent="0.35">
      <c r="A50" s="261"/>
      <c r="B50" s="659"/>
      <c r="C50" s="63"/>
      <c r="D50" s="64"/>
      <c r="E50" s="120"/>
      <c r="F50" s="120"/>
      <c r="G50" s="121"/>
      <c r="H50" s="121"/>
      <c r="I50" s="121"/>
      <c r="J50" s="303"/>
      <c r="K50" s="84"/>
      <c r="L50" s="64"/>
      <c r="M50" s="84"/>
      <c r="N50" s="84"/>
      <c r="O50" s="84"/>
      <c r="P50" s="303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63"/>
      <c r="AV50" s="8"/>
      <c r="AW50" s="66"/>
      <c r="AX50" s="63"/>
      <c r="AY50" s="64"/>
      <c r="AZ50" s="64"/>
      <c r="BA50" s="65"/>
      <c r="BB50" s="663"/>
      <c r="BC50" s="67"/>
      <c r="BD50" s="36"/>
      <c r="BE50" s="68"/>
      <c r="BF50" s="69"/>
    </row>
    <row r="51" spans="1:70" ht="27" customHeight="1" x14ac:dyDescent="0.25">
      <c r="A51" s="261"/>
      <c r="B51" s="659"/>
      <c r="C51" s="145" t="str">
        <f>PROPER(TEXT(D51,"JJJJ"))</f>
        <v>Vendredi</v>
      </c>
      <c r="D51" s="146">
        <f>$D49+1</f>
        <v>45709</v>
      </c>
      <c r="E51" s="120"/>
      <c r="F51" s="132"/>
      <c r="G51" s="121"/>
      <c r="H51" s="133"/>
      <c r="I51" s="121"/>
      <c r="J51" s="302" t="str">
        <f>IF(OR(L49="",L51=""),"",IF(L51&gt;L49,"»",IF(L51&lt;L49,"¼","¹º")))</f>
        <v/>
      </c>
      <c r="K51" s="84"/>
      <c r="L51" s="269"/>
      <c r="M51" s="84"/>
      <c r="N51" s="148"/>
      <c r="O51" s="84"/>
      <c r="P51" s="302" t="str">
        <f>IF(OR(R49="",R51=""),"",IF(R51&gt;R49,"»",IF(R51&lt;R49,"¼","¹º")))</f>
        <v/>
      </c>
      <c r="Q51" s="84"/>
      <c r="R51" s="269"/>
      <c r="S51" s="84"/>
      <c r="T51" s="148"/>
      <c r="U51" s="21"/>
      <c r="V51" s="67"/>
      <c r="W51" s="66"/>
      <c r="X51" s="145" t="str">
        <f>$C51</f>
        <v>Vendredi</v>
      </c>
      <c r="Y51" s="146">
        <f>$D51</f>
        <v>45709</v>
      </c>
      <c r="Z51" s="64"/>
      <c r="AA51" s="147"/>
      <c r="AB51" s="64"/>
      <c r="AC51" s="148"/>
      <c r="AD51" s="21"/>
      <c r="AE51" s="67"/>
      <c r="AF51" s="66"/>
      <c r="AG51" s="145" t="str">
        <f>$C51</f>
        <v>Vendredi</v>
      </c>
      <c r="AH51" s="146">
        <f>$D51</f>
        <v>45709</v>
      </c>
      <c r="AI51" s="64"/>
      <c r="AJ51" s="170"/>
      <c r="AK51" s="64"/>
      <c r="AL51" s="148"/>
      <c r="AM51" s="64"/>
      <c r="AN51" s="148"/>
      <c r="AO51" s="64"/>
      <c r="AP51" s="148"/>
      <c r="AQ51" s="64"/>
      <c r="AR51" s="148"/>
      <c r="AS51" s="64"/>
      <c r="AT51" s="148"/>
      <c r="AU51" s="663"/>
      <c r="AV51" s="8"/>
      <c r="AW51" s="66"/>
      <c r="AX51" s="145" t="str">
        <f>$C51</f>
        <v>Vendredi</v>
      </c>
      <c r="AY51" s="146">
        <f>$D51</f>
        <v>45709</v>
      </c>
      <c r="AZ51" s="64"/>
      <c r="BA51" s="148"/>
      <c r="BB51" s="663"/>
      <c r="BC51" s="67"/>
      <c r="BD51" s="36">
        <v>23</v>
      </c>
      <c r="BE51" s="34">
        <f>D51</f>
        <v>45709</v>
      </c>
      <c r="BF51" s="35" t="str">
        <f>$C51</f>
        <v>Vendredi</v>
      </c>
    </row>
    <row r="52" spans="1:70" ht="5.25" customHeight="1" x14ac:dyDescent="0.35">
      <c r="A52" s="261"/>
      <c r="B52" s="659"/>
      <c r="C52" s="63"/>
      <c r="D52" s="64"/>
      <c r="E52" s="120"/>
      <c r="F52" s="120"/>
      <c r="G52" s="121"/>
      <c r="H52" s="121"/>
      <c r="I52" s="121"/>
      <c r="J52" s="303"/>
      <c r="K52" s="84"/>
      <c r="L52" s="64"/>
      <c r="M52" s="84"/>
      <c r="N52" s="84"/>
      <c r="O52" s="84"/>
      <c r="P52" s="303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63"/>
      <c r="AV52" s="8"/>
      <c r="AW52" s="66"/>
      <c r="AX52" s="63"/>
      <c r="AY52" s="64"/>
      <c r="AZ52" s="64"/>
      <c r="BA52" s="65"/>
      <c r="BB52" s="663"/>
      <c r="BC52" s="67"/>
      <c r="BD52" s="36"/>
      <c r="BE52" s="82"/>
      <c r="BF52" s="81"/>
    </row>
    <row r="53" spans="1:70" ht="27" customHeight="1" x14ac:dyDescent="0.25">
      <c r="A53" s="261"/>
      <c r="B53" s="659"/>
      <c r="C53" s="145" t="str">
        <f>PROPER(TEXT(D53,"JJJJ"))</f>
        <v>Samedi</v>
      </c>
      <c r="D53" s="146">
        <f>$D51+1</f>
        <v>45710</v>
      </c>
      <c r="E53" s="120"/>
      <c r="F53" s="132"/>
      <c r="G53" s="121"/>
      <c r="H53" s="133"/>
      <c r="I53" s="121"/>
      <c r="J53" s="302" t="str">
        <f>IF(OR(L51="",L53=""),"",IF(L53&gt;L51,"»",IF(L53&lt;L51,"¼","¹º")))</f>
        <v/>
      </c>
      <c r="K53" s="84"/>
      <c r="L53" s="269"/>
      <c r="M53" s="84"/>
      <c r="N53" s="148"/>
      <c r="O53" s="84"/>
      <c r="P53" s="302" t="str">
        <f>IF(OR(R51="",R53=""),"",IF(R53&gt;R51,"»",IF(R53&lt;R51,"¼","¹º")))</f>
        <v/>
      </c>
      <c r="Q53" s="84"/>
      <c r="R53" s="269"/>
      <c r="S53" s="84"/>
      <c r="T53" s="148"/>
      <c r="U53" s="21"/>
      <c r="V53" s="67"/>
      <c r="W53" s="66"/>
      <c r="X53" s="145" t="str">
        <f>$C53</f>
        <v>Samedi</v>
      </c>
      <c r="Y53" s="146">
        <f>$D53</f>
        <v>45710</v>
      </c>
      <c r="Z53" s="64"/>
      <c r="AA53" s="147"/>
      <c r="AB53" s="64"/>
      <c r="AC53" s="148"/>
      <c r="AD53" s="21"/>
      <c r="AE53" s="67"/>
      <c r="AF53" s="66"/>
      <c r="AG53" s="145" t="str">
        <f>$C53</f>
        <v>Samedi</v>
      </c>
      <c r="AH53" s="146">
        <f>$D53</f>
        <v>45710</v>
      </c>
      <c r="AI53" s="64"/>
      <c r="AJ53" s="170"/>
      <c r="AK53" s="64"/>
      <c r="AL53" s="148"/>
      <c r="AM53" s="64"/>
      <c r="AN53" s="148"/>
      <c r="AO53" s="64"/>
      <c r="AP53" s="148"/>
      <c r="AQ53" s="64"/>
      <c r="AR53" s="148"/>
      <c r="AS53" s="64"/>
      <c r="AT53" s="148"/>
      <c r="AU53" s="663"/>
      <c r="AV53" s="8"/>
      <c r="AW53" s="66"/>
      <c r="AX53" s="145" t="str">
        <f>$C53</f>
        <v>Samedi</v>
      </c>
      <c r="AY53" s="146">
        <f>$D53</f>
        <v>45710</v>
      </c>
      <c r="AZ53" s="64"/>
      <c r="BA53" s="148"/>
      <c r="BB53" s="663"/>
      <c r="BC53" s="67"/>
      <c r="BD53" s="36">
        <v>20</v>
      </c>
      <c r="BE53" s="34">
        <f>D53</f>
        <v>45710</v>
      </c>
      <c r="BF53" s="35" t="str">
        <f>$C53</f>
        <v>Samedi</v>
      </c>
    </row>
    <row r="54" spans="1:70" ht="5.25" customHeight="1" x14ac:dyDescent="0.35">
      <c r="A54" s="261"/>
      <c r="B54" s="659"/>
      <c r="C54" s="63"/>
      <c r="D54" s="64"/>
      <c r="E54" s="120"/>
      <c r="F54" s="120"/>
      <c r="G54" s="121"/>
      <c r="H54" s="121"/>
      <c r="I54" s="121"/>
      <c r="J54" s="303"/>
      <c r="K54" s="84"/>
      <c r="L54" s="64"/>
      <c r="M54" s="84"/>
      <c r="N54" s="84"/>
      <c r="O54" s="84"/>
      <c r="P54" s="303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63"/>
      <c r="AV54" s="8"/>
      <c r="AW54" s="66"/>
      <c r="AX54" s="63"/>
      <c r="AY54" s="64"/>
      <c r="AZ54" s="64"/>
      <c r="BA54" s="65"/>
      <c r="BB54" s="663"/>
      <c r="BC54" s="67"/>
      <c r="BD54" s="36"/>
      <c r="BE54" s="68"/>
      <c r="BF54" s="69"/>
    </row>
    <row r="55" spans="1:70" ht="27" customHeight="1" x14ac:dyDescent="0.25">
      <c r="A55" s="261"/>
      <c r="B55" s="659"/>
      <c r="C55" s="145" t="str">
        <f>PROPER(TEXT(D55,"JJJJ"))</f>
        <v>Dimanche</v>
      </c>
      <c r="D55" s="146">
        <f>$D53+1</f>
        <v>45711</v>
      </c>
      <c r="E55" s="120"/>
      <c r="F55" s="132"/>
      <c r="G55" s="121"/>
      <c r="H55" s="133"/>
      <c r="I55" s="121"/>
      <c r="J55" s="302" t="str">
        <f>IF(OR(L53="",L55=""),"",IF(L55&gt;L53,"»",IF(L55&lt;L53,"¼","¹º")))</f>
        <v/>
      </c>
      <c r="K55" s="84"/>
      <c r="L55" s="269"/>
      <c r="M55" s="84"/>
      <c r="N55" s="148"/>
      <c r="O55" s="84"/>
      <c r="P55" s="302" t="str">
        <f>IF(OR(R53="",R55=""),"",IF(R55&gt;R53,"»",IF(R55&lt;R53,"¼","¹º")))</f>
        <v/>
      </c>
      <c r="Q55" s="84"/>
      <c r="R55" s="269"/>
      <c r="S55" s="84"/>
      <c r="T55" s="148"/>
      <c r="U55" s="21"/>
      <c r="V55" s="67"/>
      <c r="W55" s="66"/>
      <c r="X55" s="145" t="str">
        <f>$C55</f>
        <v>Dimanche</v>
      </c>
      <c r="Y55" s="146">
        <f>$D55</f>
        <v>45711</v>
      </c>
      <c r="Z55" s="64"/>
      <c r="AA55" s="147"/>
      <c r="AB55" s="64"/>
      <c r="AC55" s="148"/>
      <c r="AD55" s="21"/>
      <c r="AE55" s="67"/>
      <c r="AF55" s="66"/>
      <c r="AG55" s="145" t="str">
        <f>$C55</f>
        <v>Dimanche</v>
      </c>
      <c r="AH55" s="146">
        <f>$D55</f>
        <v>45711</v>
      </c>
      <c r="AI55" s="64"/>
      <c r="AJ55" s="170"/>
      <c r="AK55" s="64"/>
      <c r="AL55" s="148"/>
      <c r="AM55" s="64"/>
      <c r="AN55" s="148"/>
      <c r="AO55" s="64"/>
      <c r="AP55" s="148"/>
      <c r="AQ55" s="64"/>
      <c r="AR55" s="148"/>
      <c r="AS55" s="64"/>
      <c r="AT55" s="148"/>
      <c r="AU55" s="663"/>
      <c r="AV55" s="8"/>
      <c r="AW55" s="66"/>
      <c r="AX55" s="145" t="str">
        <f>$C55</f>
        <v>Dimanche</v>
      </c>
      <c r="AY55" s="146">
        <f>$D55</f>
        <v>45711</v>
      </c>
      <c r="AZ55" s="64"/>
      <c r="BA55" s="148"/>
      <c r="BB55" s="663"/>
      <c r="BC55" s="67"/>
      <c r="BD55" s="36">
        <v>22</v>
      </c>
      <c r="BE55" s="34">
        <f>D55</f>
        <v>45711</v>
      </c>
      <c r="BF55" s="35" t="str">
        <f>$C55</f>
        <v>Dimanche</v>
      </c>
    </row>
    <row r="56" spans="1:70" ht="22.5" customHeight="1" x14ac:dyDescent="0.35">
      <c r="A56" s="261"/>
      <c r="B56" s="659"/>
      <c r="C56" s="63"/>
      <c r="D56" s="64"/>
      <c r="E56" s="120"/>
      <c r="F56" s="121"/>
      <c r="G56" s="121"/>
      <c r="H56" s="121"/>
      <c r="I56" s="121"/>
      <c r="J56" s="303"/>
      <c r="K56" s="84"/>
      <c r="L56" s="84"/>
      <c r="M56" s="84"/>
      <c r="N56" s="84"/>
      <c r="O56" s="84"/>
      <c r="P56" s="303"/>
      <c r="Q56" s="84"/>
      <c r="R56" s="84"/>
      <c r="S56" s="84"/>
      <c r="T56" s="84"/>
      <c r="U56" s="21"/>
      <c r="V56" s="22"/>
      <c r="W56" s="66"/>
      <c r="X56" s="63"/>
      <c r="Y56" s="64"/>
      <c r="Z56" s="64"/>
      <c r="AA56" s="64"/>
      <c r="AB56" s="64"/>
      <c r="AC56" s="65"/>
      <c r="AD56" s="21"/>
      <c r="AE56" s="22"/>
      <c r="AF56" s="66"/>
      <c r="AG56" s="63"/>
      <c r="AH56" s="64"/>
      <c r="AI56" s="64"/>
      <c r="AJ56" s="70"/>
      <c r="AK56" s="64"/>
      <c r="AL56" s="65"/>
      <c r="AM56" s="64"/>
      <c r="AN56" s="65"/>
      <c r="AO56" s="64"/>
      <c r="AP56" s="65"/>
      <c r="AQ56" s="64"/>
      <c r="AR56" s="65"/>
      <c r="AS56" s="64"/>
      <c r="AT56" s="65"/>
      <c r="AU56" s="663"/>
      <c r="AV56" s="8"/>
      <c r="AW56" s="66"/>
      <c r="AX56" s="63"/>
      <c r="AY56" s="64"/>
      <c r="AZ56" s="64"/>
      <c r="BA56" s="65"/>
      <c r="BB56" s="663"/>
      <c r="BC56" s="22"/>
      <c r="BD56" s="36"/>
      <c r="BE56" s="683"/>
      <c r="BF56" s="685"/>
    </row>
    <row r="57" spans="1:70" ht="27" customHeight="1" x14ac:dyDescent="0.25">
      <c r="A57" s="261"/>
      <c r="B57" s="659"/>
      <c r="C57" s="145" t="str">
        <f>PROPER(TEXT(D57,"JJJJ"))</f>
        <v>Lundi</v>
      </c>
      <c r="D57" s="146">
        <f>$D55+1</f>
        <v>45712</v>
      </c>
      <c r="E57" s="120"/>
      <c r="F57" s="132"/>
      <c r="G57" s="121"/>
      <c r="H57" s="133"/>
      <c r="I57" s="121"/>
      <c r="J57" s="302" t="str">
        <f>IF(OR(L55="",L57=""),"",IF(L57&gt;L55,"»",IF(L57&lt;L55,"¼","¹º")))</f>
        <v/>
      </c>
      <c r="K57" s="84"/>
      <c r="L57" s="269"/>
      <c r="M57" s="84"/>
      <c r="N57" s="148"/>
      <c r="O57" s="84"/>
      <c r="P57" s="302" t="str">
        <f>IF(OR(R55="",R57=""),"",IF(R57&gt;R55,"»",IF(R57&lt;R55,"¼","¹º")))</f>
        <v/>
      </c>
      <c r="Q57" s="84"/>
      <c r="R57" s="269"/>
      <c r="S57" s="84"/>
      <c r="T57" s="148"/>
      <c r="U57" s="21"/>
      <c r="V57" s="67"/>
      <c r="W57" s="66"/>
      <c r="X57" s="145" t="str">
        <f>$C57</f>
        <v>Lundi</v>
      </c>
      <c r="Y57" s="146">
        <f>$D57</f>
        <v>45712</v>
      </c>
      <c r="Z57" s="64"/>
      <c r="AA57" s="147"/>
      <c r="AB57" s="64"/>
      <c r="AC57" s="148"/>
      <c r="AD57" s="21"/>
      <c r="AE57" s="67"/>
      <c r="AF57" s="66"/>
      <c r="AG57" s="145" t="str">
        <f>$C57</f>
        <v>Lundi</v>
      </c>
      <c r="AH57" s="146">
        <f>$D57</f>
        <v>45712</v>
      </c>
      <c r="AI57" s="64"/>
      <c r="AJ57" s="170"/>
      <c r="AK57" s="64"/>
      <c r="AL57" s="148"/>
      <c r="AM57" s="64"/>
      <c r="AN57" s="148"/>
      <c r="AO57" s="64"/>
      <c r="AP57" s="148"/>
      <c r="AQ57" s="64"/>
      <c r="AR57" s="148"/>
      <c r="AS57" s="64"/>
      <c r="AT57" s="148"/>
      <c r="AU57" s="663"/>
      <c r="AV57" s="8"/>
      <c r="AW57" s="66"/>
      <c r="AX57" s="145" t="str">
        <f>$C57</f>
        <v>Lundi</v>
      </c>
      <c r="AY57" s="146">
        <f>$D57</f>
        <v>45712</v>
      </c>
      <c r="AZ57" s="64"/>
      <c r="BA57" s="148"/>
      <c r="BB57" s="663"/>
      <c r="BC57" s="67"/>
      <c r="BD57" s="36">
        <v>23</v>
      </c>
      <c r="BE57" s="34">
        <f>D57</f>
        <v>45712</v>
      </c>
      <c r="BF57" s="35" t="str">
        <f>$C57</f>
        <v>Lundi</v>
      </c>
    </row>
    <row r="58" spans="1:70" ht="5.25" customHeight="1" x14ac:dyDescent="0.35">
      <c r="A58" s="261"/>
      <c r="B58" s="659"/>
      <c r="C58" s="63"/>
      <c r="D58" s="64"/>
      <c r="E58" s="120"/>
      <c r="F58" s="120"/>
      <c r="G58" s="121"/>
      <c r="H58" s="121"/>
      <c r="I58" s="121"/>
      <c r="J58" s="303"/>
      <c r="K58" s="84"/>
      <c r="L58" s="64"/>
      <c r="M58" s="84"/>
      <c r="N58" s="84"/>
      <c r="O58" s="84"/>
      <c r="P58" s="303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63"/>
      <c r="AV58" s="8"/>
      <c r="AW58" s="66"/>
      <c r="AX58" s="63"/>
      <c r="AY58" s="64"/>
      <c r="AZ58" s="64"/>
      <c r="BA58" s="65"/>
      <c r="BB58" s="663"/>
      <c r="BC58" s="67"/>
      <c r="BD58" s="36"/>
      <c r="BE58" s="82"/>
      <c r="BF58" s="81"/>
    </row>
    <row r="59" spans="1:70" ht="27" customHeight="1" x14ac:dyDescent="0.25">
      <c r="A59" s="261"/>
      <c r="B59" s="659"/>
      <c r="C59" s="145" t="str">
        <f>PROPER(TEXT(D59,"JJJJ"))</f>
        <v>Mardi</v>
      </c>
      <c r="D59" s="146">
        <f>$D57+1</f>
        <v>45713</v>
      </c>
      <c r="E59" s="120"/>
      <c r="F59" s="132"/>
      <c r="G59" s="121"/>
      <c r="H59" s="133"/>
      <c r="I59" s="121"/>
      <c r="J59" s="302" t="str">
        <f>IF(OR(L57="",L59=""),"",IF(L59&gt;L57,"»",IF(L59&lt;L57,"¼","¹º")))</f>
        <v/>
      </c>
      <c r="K59" s="84"/>
      <c r="L59" s="269"/>
      <c r="M59" s="84"/>
      <c r="N59" s="148"/>
      <c r="O59" s="84"/>
      <c r="P59" s="302" t="str">
        <f>IF(OR(R57="",R59=""),"",IF(R59&gt;R57,"»",IF(R59&lt;R57,"¼","¹º")))</f>
        <v/>
      </c>
      <c r="Q59" s="84"/>
      <c r="R59" s="269"/>
      <c r="S59" s="84"/>
      <c r="T59" s="148"/>
      <c r="U59" s="21"/>
      <c r="V59" s="67"/>
      <c r="W59" s="66"/>
      <c r="X59" s="145" t="str">
        <f>$C59</f>
        <v>Mardi</v>
      </c>
      <c r="Y59" s="146">
        <f>$D59</f>
        <v>45713</v>
      </c>
      <c r="Z59" s="64"/>
      <c r="AA59" s="147"/>
      <c r="AB59" s="64"/>
      <c r="AC59" s="148"/>
      <c r="AD59" s="21"/>
      <c r="AE59" s="67"/>
      <c r="AF59" s="66"/>
      <c r="AG59" s="145" t="str">
        <f>$C59</f>
        <v>Mardi</v>
      </c>
      <c r="AH59" s="146">
        <f>$D59</f>
        <v>45713</v>
      </c>
      <c r="AI59" s="64"/>
      <c r="AJ59" s="170"/>
      <c r="AK59" s="64"/>
      <c r="AL59" s="148"/>
      <c r="AM59" s="64"/>
      <c r="AN59" s="148"/>
      <c r="AO59" s="64"/>
      <c r="AP59" s="148"/>
      <c r="AQ59" s="64"/>
      <c r="AR59" s="148"/>
      <c r="AS59" s="64"/>
      <c r="AT59" s="148"/>
      <c r="AU59" s="663"/>
      <c r="AV59" s="8"/>
      <c r="AW59" s="66"/>
      <c r="AX59" s="145" t="str">
        <f>$C59</f>
        <v>Mardi</v>
      </c>
      <c r="AY59" s="146">
        <f>$D59</f>
        <v>45713</v>
      </c>
      <c r="AZ59" s="64"/>
      <c r="BA59" s="148"/>
      <c r="BB59" s="663"/>
      <c r="BC59" s="67"/>
      <c r="BD59" s="36">
        <v>20</v>
      </c>
      <c r="BE59" s="34">
        <f>D59</f>
        <v>45713</v>
      </c>
      <c r="BF59" s="35" t="str">
        <f>$C59</f>
        <v>Mardi</v>
      </c>
    </row>
    <row r="60" spans="1:70" ht="5.25" customHeight="1" x14ac:dyDescent="0.35">
      <c r="A60" s="261"/>
      <c r="B60" s="659"/>
      <c r="C60" s="63"/>
      <c r="D60" s="64"/>
      <c r="E60" s="120"/>
      <c r="F60" s="120"/>
      <c r="G60" s="121"/>
      <c r="H60" s="121"/>
      <c r="I60" s="121"/>
      <c r="J60" s="303"/>
      <c r="K60" s="84"/>
      <c r="L60" s="64"/>
      <c r="M60" s="84"/>
      <c r="N60" s="84"/>
      <c r="O60" s="84"/>
      <c r="P60" s="303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63"/>
      <c r="AV60" s="8"/>
      <c r="AW60" s="66"/>
      <c r="AX60" s="63"/>
      <c r="AY60" s="64"/>
      <c r="AZ60" s="64"/>
      <c r="BA60" s="65"/>
      <c r="BB60" s="663"/>
      <c r="BC60" s="67"/>
      <c r="BD60" s="36"/>
      <c r="BE60" s="82"/>
      <c r="BF60" s="81"/>
    </row>
    <row r="61" spans="1:70" ht="27" customHeight="1" x14ac:dyDescent="0.25">
      <c r="A61" s="261"/>
      <c r="B61" s="659"/>
      <c r="C61" s="145" t="str">
        <f>PROPER(TEXT(D61,"JJJJ"))</f>
        <v>Mercredi</v>
      </c>
      <c r="D61" s="146">
        <f>$D59+1</f>
        <v>45714</v>
      </c>
      <c r="E61" s="120"/>
      <c r="F61" s="132"/>
      <c r="G61" s="121"/>
      <c r="H61" s="133"/>
      <c r="I61" s="121"/>
      <c r="J61" s="302" t="str">
        <f>IF(OR(L59="",L61=""),"",IF(L61&gt;L59,"»",IF(L61&lt;L59,"¼","¹º")))</f>
        <v/>
      </c>
      <c r="K61" s="84"/>
      <c r="L61" s="269"/>
      <c r="M61" s="84"/>
      <c r="N61" s="148"/>
      <c r="O61" s="84"/>
      <c r="P61" s="302" t="str">
        <f>IF(OR(R59="",R61=""),"",IF(R61&gt;R59,"»",IF(R61&lt;R59,"¼","¹º")))</f>
        <v/>
      </c>
      <c r="Q61" s="84"/>
      <c r="R61" s="269"/>
      <c r="S61" s="84"/>
      <c r="T61" s="148"/>
      <c r="U61" s="21"/>
      <c r="V61" s="67"/>
      <c r="W61" s="66"/>
      <c r="X61" s="145" t="str">
        <f>$C61</f>
        <v>Mercredi</v>
      </c>
      <c r="Y61" s="146">
        <f>$D61</f>
        <v>45714</v>
      </c>
      <c r="Z61" s="64"/>
      <c r="AA61" s="147"/>
      <c r="AB61" s="64"/>
      <c r="AC61" s="148"/>
      <c r="AD61" s="21"/>
      <c r="AE61" s="67"/>
      <c r="AF61" s="66"/>
      <c r="AG61" s="145" t="str">
        <f>$C61</f>
        <v>Mercredi</v>
      </c>
      <c r="AH61" s="146">
        <f>$D61</f>
        <v>45714</v>
      </c>
      <c r="AI61" s="64"/>
      <c r="AJ61" s="170"/>
      <c r="AK61" s="64"/>
      <c r="AL61" s="148"/>
      <c r="AM61" s="64"/>
      <c r="AN61" s="148"/>
      <c r="AO61" s="64"/>
      <c r="AP61" s="148"/>
      <c r="AQ61" s="64"/>
      <c r="AR61" s="148"/>
      <c r="AS61" s="64"/>
      <c r="AT61" s="148"/>
      <c r="AU61" s="663"/>
      <c r="AV61" s="8"/>
      <c r="AW61" s="66"/>
      <c r="AX61" s="145" t="str">
        <f>$C61</f>
        <v>Mercredi</v>
      </c>
      <c r="AY61" s="146">
        <f>$D61</f>
        <v>45714</v>
      </c>
      <c r="AZ61" s="64"/>
      <c r="BA61" s="148"/>
      <c r="BB61" s="663"/>
      <c r="BC61" s="67"/>
      <c r="BD61" s="36">
        <v>24</v>
      </c>
      <c r="BE61" s="34">
        <f>D61</f>
        <v>45714</v>
      </c>
      <c r="BF61" s="35" t="str">
        <f>$C61</f>
        <v>Mercredi</v>
      </c>
    </row>
    <row r="62" spans="1:70" ht="5.25" customHeight="1" x14ac:dyDescent="0.35">
      <c r="A62" s="261"/>
      <c r="B62" s="659"/>
      <c r="C62" s="63"/>
      <c r="D62" s="64"/>
      <c r="E62" s="120"/>
      <c r="F62" s="120"/>
      <c r="G62" s="121"/>
      <c r="H62" s="121"/>
      <c r="I62" s="121"/>
      <c r="J62" s="303"/>
      <c r="K62" s="84"/>
      <c r="L62" s="64"/>
      <c r="M62" s="84"/>
      <c r="N62" s="84"/>
      <c r="O62" s="84"/>
      <c r="P62" s="303"/>
      <c r="Q62" s="84"/>
      <c r="R62" s="64"/>
      <c r="S62" s="84"/>
      <c r="T62" s="84"/>
      <c r="U62" s="21"/>
      <c r="V62" s="67"/>
      <c r="W62" s="66"/>
      <c r="X62" s="63"/>
      <c r="Y62" s="64"/>
      <c r="Z62" s="64"/>
      <c r="AA62" s="64"/>
      <c r="AB62" s="64"/>
      <c r="AC62" s="65"/>
      <c r="AD62" s="21"/>
      <c r="AE62" s="67"/>
      <c r="AF62" s="66"/>
      <c r="AG62" s="63"/>
      <c r="AH62" s="64"/>
      <c r="AI62" s="64"/>
      <c r="AJ62" s="70"/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63"/>
      <c r="AV62" s="8"/>
      <c r="AW62" s="66"/>
      <c r="AX62" s="63"/>
      <c r="AY62" s="64"/>
      <c r="AZ62" s="64"/>
      <c r="BA62" s="65"/>
      <c r="BB62" s="663"/>
      <c r="BC62" s="67"/>
      <c r="BD62" s="36"/>
      <c r="BE62" s="82"/>
      <c r="BF62" s="81"/>
    </row>
    <row r="63" spans="1:70" ht="27" customHeight="1" x14ac:dyDescent="0.25">
      <c r="A63" s="261"/>
      <c r="B63" s="659"/>
      <c r="C63" s="145" t="str">
        <f>PROPER(TEXT(D63,"JJJJ"))</f>
        <v>Jeudi</v>
      </c>
      <c r="D63" s="146">
        <f>$D61+1</f>
        <v>45715</v>
      </c>
      <c r="E63" s="120"/>
      <c r="F63" s="132"/>
      <c r="G63" s="121"/>
      <c r="H63" s="133"/>
      <c r="I63" s="121"/>
      <c r="J63" s="302" t="str">
        <f>IF(OR(L61="",L63=""),"",IF(L63&gt;L61,"»",IF(L63&lt;L61,"¼","¹º")))</f>
        <v/>
      </c>
      <c r="K63" s="84"/>
      <c r="L63" s="269"/>
      <c r="M63" s="84"/>
      <c r="N63" s="148"/>
      <c r="O63" s="84"/>
      <c r="P63" s="302" t="str">
        <f>IF(OR(R61="",R63=""),"",IF(R63&gt;R61,"»",IF(R63&lt;R61,"¼","¹º")))</f>
        <v/>
      </c>
      <c r="Q63" s="84"/>
      <c r="R63" s="269"/>
      <c r="S63" s="84"/>
      <c r="T63" s="148"/>
      <c r="U63" s="21"/>
      <c r="V63" s="67"/>
      <c r="W63" s="66"/>
      <c r="X63" s="145" t="str">
        <f>$C63</f>
        <v>Jeudi</v>
      </c>
      <c r="Y63" s="146">
        <f>$D63</f>
        <v>45715</v>
      </c>
      <c r="Z63" s="64"/>
      <c r="AA63" s="147"/>
      <c r="AB63" s="64"/>
      <c r="AC63" s="148"/>
      <c r="AD63" s="21"/>
      <c r="AE63" s="67"/>
      <c r="AF63" s="66"/>
      <c r="AG63" s="145" t="str">
        <f>$C63</f>
        <v>Jeudi</v>
      </c>
      <c r="AH63" s="146">
        <f>$D63</f>
        <v>45715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63"/>
      <c r="AV63" s="8"/>
      <c r="AW63" s="66"/>
      <c r="AX63" s="145" t="str">
        <f>$C63</f>
        <v>Jeudi</v>
      </c>
      <c r="AY63" s="146">
        <f>$D63</f>
        <v>45715</v>
      </c>
      <c r="AZ63" s="64"/>
      <c r="BA63" s="148"/>
      <c r="BB63" s="663"/>
      <c r="BC63" s="67"/>
      <c r="BD63" s="36">
        <v>20</v>
      </c>
      <c r="BE63" s="34">
        <f>D63</f>
        <v>45715</v>
      </c>
      <c r="BF63" s="35" t="str">
        <f>$C63</f>
        <v>Jeudi</v>
      </c>
      <c r="BH63"/>
      <c r="BI63"/>
      <c r="BJ63"/>
      <c r="BK63"/>
      <c r="BR63" s="55"/>
    </row>
    <row r="64" spans="1:70" ht="5.25" customHeight="1" x14ac:dyDescent="0.35">
      <c r="A64" s="261"/>
      <c r="B64" s="659"/>
      <c r="C64" s="63"/>
      <c r="D64" s="64"/>
      <c r="E64" s="120"/>
      <c r="F64" s="120"/>
      <c r="G64" s="121"/>
      <c r="H64" s="121"/>
      <c r="I64" s="121"/>
      <c r="J64" s="303"/>
      <c r="K64" s="84"/>
      <c r="L64" s="64"/>
      <c r="M64" s="84"/>
      <c r="N64" s="84"/>
      <c r="O64" s="84"/>
      <c r="P64" s="303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63"/>
      <c r="AV64" s="8"/>
      <c r="AW64" s="66"/>
      <c r="AX64" s="63"/>
      <c r="AY64" s="64"/>
      <c r="AZ64" s="64"/>
      <c r="BA64" s="65"/>
      <c r="BB64" s="663"/>
      <c r="BC64" s="67"/>
      <c r="BD64" s="36"/>
      <c r="BE64" s="82"/>
      <c r="BF64" s="81"/>
      <c r="BH64"/>
      <c r="BI64"/>
      <c r="BJ64"/>
      <c r="BK64"/>
      <c r="BR64" s="55"/>
    </row>
    <row r="65" spans="1:70" ht="27" customHeight="1" thickBot="1" x14ac:dyDescent="0.3">
      <c r="A65" s="261"/>
      <c r="B65" s="659"/>
      <c r="C65" s="145" t="str">
        <f>PROPER(TEXT(D65,"JJJJ"))</f>
        <v>Vendredi</v>
      </c>
      <c r="D65" s="146">
        <f>$D63+1</f>
        <v>45716</v>
      </c>
      <c r="E65" s="120"/>
      <c r="F65" s="132"/>
      <c r="G65" s="121"/>
      <c r="H65" s="133"/>
      <c r="I65" s="121"/>
      <c r="J65" s="302" t="str">
        <f>IF(OR(L63="",L65=""),"",IF(L65&gt;L63,"»",IF(L65&lt;L63,"¼","¹º")))</f>
        <v/>
      </c>
      <c r="K65" s="84"/>
      <c r="L65" s="269"/>
      <c r="M65" s="84"/>
      <c r="N65" s="148"/>
      <c r="O65" s="84"/>
      <c r="P65" s="302" t="str">
        <f>IF(OR(R63="",R65=""),"",IF(R65&gt;R63,"»",IF(R65&lt;R63,"¼","¹º")))</f>
        <v/>
      </c>
      <c r="Q65" s="84"/>
      <c r="R65" s="269"/>
      <c r="S65" s="84"/>
      <c r="T65" s="148"/>
      <c r="U65" s="21"/>
      <c r="V65" s="67"/>
      <c r="W65" s="66"/>
      <c r="X65" s="145" t="str">
        <f>$C65</f>
        <v>Vendredi</v>
      </c>
      <c r="Y65" s="146">
        <f>$D65</f>
        <v>45716</v>
      </c>
      <c r="Z65" s="64"/>
      <c r="AA65" s="147"/>
      <c r="AB65" s="64"/>
      <c r="AC65" s="148"/>
      <c r="AD65" s="21"/>
      <c r="AE65" s="67"/>
      <c r="AF65" s="66"/>
      <c r="AG65" s="145" t="str">
        <f>$C65</f>
        <v>Vendredi</v>
      </c>
      <c r="AH65" s="146">
        <f>$D65</f>
        <v>45716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63"/>
      <c r="AV65" s="8"/>
      <c r="AW65" s="66"/>
      <c r="AX65" s="145" t="str">
        <f>$C65</f>
        <v>Vendredi</v>
      </c>
      <c r="AY65" s="146">
        <f>$D65</f>
        <v>45716</v>
      </c>
      <c r="AZ65" s="64"/>
      <c r="BA65" s="148"/>
      <c r="BB65" s="663"/>
      <c r="BC65" s="67"/>
      <c r="BD65" s="36">
        <v>24</v>
      </c>
      <c r="BE65" s="34">
        <f>D65</f>
        <v>45716</v>
      </c>
      <c r="BF65" s="35" t="str">
        <f>$C65</f>
        <v>Vendredi</v>
      </c>
      <c r="BH65"/>
      <c r="BI65"/>
      <c r="BJ65"/>
      <c r="BK65"/>
      <c r="BR65" s="55"/>
    </row>
    <row r="66" spans="1:70" ht="9.75" customHeight="1" thickTop="1" x14ac:dyDescent="0.35">
      <c r="A66" s="261"/>
      <c r="B66" s="659"/>
      <c r="C66" s="119"/>
      <c r="D66" s="120"/>
      <c r="E66" s="120"/>
      <c r="F66" s="122"/>
      <c r="G66" s="120"/>
      <c r="H66" s="123"/>
      <c r="I66" s="120"/>
      <c r="J66" s="303"/>
      <c r="K66" s="64"/>
      <c r="L66" s="122"/>
      <c r="M66" s="120"/>
      <c r="N66" s="123"/>
      <c r="O66" s="120"/>
      <c r="P66" s="303"/>
      <c r="Q66" s="120"/>
      <c r="R66" s="122"/>
      <c r="S66" s="120"/>
      <c r="T66" s="123"/>
      <c r="U66" s="21"/>
      <c r="V66" s="22"/>
      <c r="W66" s="66"/>
      <c r="X66" s="63"/>
      <c r="Y66" s="64"/>
      <c r="Z66" s="64"/>
      <c r="AA66" s="64"/>
      <c r="AB66" s="64"/>
      <c r="AC66" s="65"/>
      <c r="AD66" s="21"/>
      <c r="AE66" s="22"/>
      <c r="AF66" s="66"/>
      <c r="AG66" s="63"/>
      <c r="AH66" s="64"/>
      <c r="AI66" s="64"/>
      <c r="AJ66" s="64"/>
      <c r="AK66" s="64"/>
      <c r="AL66" s="65"/>
      <c r="AM66" s="64"/>
      <c r="AN66" s="65"/>
      <c r="AO66" s="64"/>
      <c r="AP66" s="65"/>
      <c r="AQ66" s="64"/>
      <c r="AR66" s="65"/>
      <c r="AS66" s="64"/>
      <c r="AT66" s="65"/>
      <c r="AU66" s="663"/>
      <c r="AV66" s="8"/>
      <c r="AW66" s="66"/>
      <c r="AX66" s="63"/>
      <c r="AY66" s="64"/>
      <c r="AZ66" s="64"/>
      <c r="BA66" s="65"/>
      <c r="BB66" s="663"/>
      <c r="BC66" s="22"/>
      <c r="BD66" s="36"/>
      <c r="BE66" s="83"/>
      <c r="BF66" s="83"/>
      <c r="BH66"/>
      <c r="BI66"/>
      <c r="BJ66"/>
      <c r="BK66"/>
    </row>
    <row r="67" spans="1:70" ht="12.75" customHeight="1" x14ac:dyDescent="0.25">
      <c r="A67" s="261"/>
      <c r="B67" s="261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  <c r="AP67" s="12"/>
      <c r="AQ67" s="12"/>
      <c r="AR67" s="12"/>
      <c r="AS67" s="12"/>
      <c r="AT67" s="12"/>
      <c r="AU67" s="12"/>
      <c r="AV67" s="12"/>
      <c r="AW67" s="12"/>
      <c r="AX67" s="12"/>
      <c r="AY67" s="12"/>
      <c r="AZ67" s="12"/>
      <c r="BA67" s="12"/>
      <c r="BB67" s="12"/>
      <c r="BC67" s="12"/>
      <c r="BH67"/>
      <c r="BI67"/>
      <c r="BJ67"/>
      <c r="BK67"/>
    </row>
    <row r="68" spans="1:70" ht="12.75" customHeight="1" x14ac:dyDescent="0.25">
      <c r="C68" s="124"/>
      <c r="D68" s="124"/>
      <c r="E68" s="124"/>
      <c r="F68" s="124"/>
      <c r="G68" s="124"/>
      <c r="H68" s="124"/>
      <c r="I68" s="124"/>
      <c r="J68"/>
      <c r="P68"/>
      <c r="AD68" s="6"/>
      <c r="AE68" s="28"/>
      <c r="AF68" s="6"/>
      <c r="AG68" s="6"/>
      <c r="AH68" s="3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5"/>
      <c r="BB68" s="6"/>
      <c r="BH68"/>
      <c r="BI68"/>
      <c r="BJ68"/>
      <c r="BK68"/>
    </row>
    <row r="69" spans="1:70" ht="12.75" customHeight="1" x14ac:dyDescent="0.25">
      <c r="C69" s="124"/>
      <c r="D69" s="124"/>
      <c r="E69" s="124"/>
      <c r="F69" s="124"/>
      <c r="G69" s="124"/>
      <c r="H69" s="124"/>
      <c r="I69" s="124"/>
      <c r="J69"/>
      <c r="P69"/>
      <c r="AJ69" s="259"/>
      <c r="BA69" s="5"/>
      <c r="BB69" s="24"/>
    </row>
    <row r="70" spans="1:70" x14ac:dyDescent="0.25">
      <c r="J70"/>
      <c r="P70"/>
      <c r="BA70" s="5"/>
      <c r="BB70" s="24"/>
    </row>
    <row r="71" spans="1:70" x14ac:dyDescent="0.25">
      <c r="J71"/>
      <c r="P71"/>
      <c r="BA71" s="5"/>
      <c r="BG71"/>
      <c r="BH71"/>
      <c r="BI71" s="5" t="s">
        <v>58</v>
      </c>
      <c r="BJ71" s="5"/>
      <c r="BK71" s="5" t="s">
        <v>59</v>
      </c>
      <c r="BL71" s="5"/>
      <c r="BM71" s="5" t="s">
        <v>60</v>
      </c>
      <c r="BN71" s="5"/>
      <c r="BO71" s="5" t="s">
        <v>61</v>
      </c>
      <c r="BP71" s="5"/>
      <c r="BQ71" s="5"/>
      <c r="BR71" s="5" t="s">
        <v>62</v>
      </c>
    </row>
    <row r="72" spans="1:70" s="5" customFormat="1" x14ac:dyDescent="0.25">
      <c r="J72"/>
      <c r="K72"/>
      <c r="L72"/>
      <c r="M72"/>
      <c r="N72" s="322"/>
      <c r="O72"/>
      <c r="P72" s="353"/>
      <c r="Q72"/>
      <c r="R72"/>
      <c r="S72"/>
      <c r="T72"/>
      <c r="U72"/>
      <c r="V72"/>
      <c r="W72"/>
      <c r="X72"/>
      <c r="BB72"/>
      <c r="BE72"/>
      <c r="BF72"/>
      <c r="BG72"/>
      <c r="BH72"/>
      <c r="BI72"/>
      <c r="BJ72"/>
      <c r="BK72"/>
      <c r="BL72"/>
      <c r="BM72"/>
      <c r="BN72"/>
      <c r="BO72" s="430">
        <f>SUM(BO76:BO95)/1.5</f>
        <v>6.6666666666666666E-2</v>
      </c>
      <c r="BP72" s="455"/>
      <c r="BQ72"/>
    </row>
    <row r="73" spans="1:70" s="5" customFormat="1" x14ac:dyDescent="0.25">
      <c r="F73" s="5">
        <v>19.8</v>
      </c>
      <c r="H73" s="5">
        <v>0.73402777777777795</v>
      </c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BE73"/>
      <c r="BF73"/>
      <c r="BG73"/>
      <c r="BH73"/>
      <c r="BI73"/>
      <c r="BJ73"/>
      <c r="BK73"/>
      <c r="BL73"/>
      <c r="BM73"/>
      <c r="BN73"/>
      <c r="BO73" s="179">
        <f>SUM(BO77:BO96)</f>
        <v>0.1</v>
      </c>
      <c r="BP73" s="457">
        <f>SUM(BP77:BP96)</f>
        <v>4.0972222222222222E-2</v>
      </c>
      <c r="BQ73"/>
      <c r="BR73" s="180">
        <f>SUM(BR77:BR96)</f>
        <v>0.36458333333333331</v>
      </c>
    </row>
    <row r="74" spans="1:70" s="5" customFormat="1" x14ac:dyDescent="0.25">
      <c r="C74" s="124"/>
      <c r="D74" s="124"/>
      <c r="E74" s="124"/>
      <c r="F74"/>
      <c r="G74"/>
      <c r="H74"/>
      <c r="I74"/>
      <c r="J74" s="304"/>
      <c r="K74"/>
      <c r="L74"/>
      <c r="M74"/>
      <c r="N74" s="322"/>
      <c r="O74"/>
      <c r="P74" s="304"/>
      <c r="Q74"/>
      <c r="R74"/>
      <c r="S74"/>
      <c r="T74"/>
      <c r="U74"/>
      <c r="V74"/>
      <c r="BE74"/>
      <c r="BF74"/>
      <c r="BG74"/>
      <c r="BH74"/>
    </row>
    <row r="75" spans="1:70" s="5" customFormat="1" x14ac:dyDescent="0.25">
      <c r="C75" s="124"/>
      <c r="D75" s="124"/>
      <c r="E75" s="124"/>
      <c r="F75">
        <v>16.399999999999999</v>
      </c>
      <c r="G75"/>
      <c r="H75">
        <v>0.59652777777777799</v>
      </c>
      <c r="I75"/>
      <c r="J75" s="304"/>
      <c r="K75"/>
      <c r="L75"/>
      <c r="M75"/>
      <c r="N75"/>
      <c r="O75"/>
      <c r="P75" s="304"/>
      <c r="Q75"/>
      <c r="R75"/>
      <c r="S75"/>
      <c r="T75"/>
      <c r="U75"/>
      <c r="V75"/>
      <c r="BE75"/>
      <c r="BF75"/>
      <c r="BG75"/>
      <c r="BH75" s="174" t="s">
        <v>55</v>
      </c>
      <c r="BI75" s="175">
        <f>MIN(BI77:BI88)</f>
        <v>-2.6</v>
      </c>
      <c r="BJ75" s="176" t="s">
        <v>56</v>
      </c>
      <c r="BK75" s="177">
        <f>MAX(BK77:BK96)</f>
        <v>10.199999999999999</v>
      </c>
      <c r="BL75" s="176" t="s">
        <v>4</v>
      </c>
      <c r="BM75" s="447">
        <f>MAX(BM77:BM96)</f>
        <v>27</v>
      </c>
      <c r="BN75" s="178" t="s">
        <v>5</v>
      </c>
      <c r="BO75" s="179">
        <f>MAX(BO77:BO99)</f>
        <v>0.1</v>
      </c>
      <c r="BP75" s="456"/>
      <c r="BQ75" s="176" t="s">
        <v>6</v>
      </c>
      <c r="BR75" s="180">
        <f>MAX(BR77:BR99)</f>
        <v>0.36458333333333331</v>
      </c>
    </row>
    <row r="77" spans="1:70" s="5" customFormat="1" x14ac:dyDescent="0.25">
      <c r="C77" s="124"/>
      <c r="D77" s="124"/>
      <c r="E77" s="124"/>
      <c r="F77">
        <v>17.100000000000001</v>
      </c>
      <c r="G77"/>
      <c r="H77">
        <v>0.63819444444477402</v>
      </c>
      <c r="I77"/>
      <c r="J77" s="304"/>
      <c r="K77"/>
      <c r="L77"/>
      <c r="M77"/>
      <c r="N77" t="s">
        <v>74</v>
      </c>
      <c r="O77"/>
      <c r="P77" s="304"/>
      <c r="Q77"/>
      <c r="R77"/>
      <c r="S77"/>
      <c r="T77"/>
      <c r="U77"/>
      <c r="V77"/>
      <c r="BE77"/>
      <c r="BF77"/>
      <c r="BG77"/>
      <c r="BH77" s="93" t="s">
        <v>57</v>
      </c>
      <c r="BI77" s="260">
        <f>$L$7</f>
        <v>-2.6</v>
      </c>
      <c r="BJ77" s="181" t="str">
        <f>BH77</f>
        <v>Janvier</v>
      </c>
      <c r="BK77" s="185">
        <f>$R$7</f>
        <v>10.199999999999999</v>
      </c>
      <c r="BL77" s="181" t="str">
        <f>BH77</f>
        <v>Janvier</v>
      </c>
      <c r="BM77" s="186">
        <f>$AA$9</f>
        <v>27</v>
      </c>
      <c r="BN77" s="181" t="str">
        <f>BH77</f>
        <v>Janvier</v>
      </c>
      <c r="BO77" s="184">
        <f>$AJ$5</f>
        <v>0.1</v>
      </c>
      <c r="BP77" s="187">
        <f>AL5</f>
        <v>4.0972222222222222E-2</v>
      </c>
      <c r="BQ77" s="181" t="str">
        <f>BH77</f>
        <v>Janvier</v>
      </c>
      <c r="BR77" s="187">
        <f>$BA$9</f>
        <v>0.36458333333333331</v>
      </c>
    </row>
    <row r="78" spans="1:70" s="5" customFormat="1" x14ac:dyDescent="0.25">
      <c r="C78" s="90" t="s">
        <v>72</v>
      </c>
      <c r="D78" s="124"/>
      <c r="E78" s="124"/>
      <c r="F78"/>
      <c r="G78"/>
      <c r="H78"/>
      <c r="I78"/>
      <c r="J78" s="304"/>
      <c r="K78"/>
      <c r="L78"/>
      <c r="M78"/>
      <c r="N78"/>
      <c r="O78"/>
      <c r="P78" s="304"/>
      <c r="Q78"/>
      <c r="R78"/>
      <c r="S78"/>
      <c r="T78"/>
      <c r="U78"/>
      <c r="V78"/>
      <c r="BE78"/>
      <c r="BF78"/>
      <c r="BG78"/>
      <c r="BH78" s="181"/>
      <c r="BI78" s="182"/>
      <c r="BJ78" s="181"/>
      <c r="BK78" s="182"/>
      <c r="BL78" s="181"/>
      <c r="BM78" s="183"/>
      <c r="BN78" s="181"/>
      <c r="BO78" s="184"/>
      <c r="BP78" s="187"/>
      <c r="BQ78" s="181"/>
      <c r="BR78" s="187"/>
    </row>
    <row r="79" spans="1:70" s="5" customFormat="1" x14ac:dyDescent="0.25">
      <c r="C79" s="124"/>
      <c r="D79" s="124"/>
      <c r="E79" s="124"/>
      <c r="F79">
        <v>18.3</v>
      </c>
      <c r="G79"/>
      <c r="H79">
        <v>0.55486111111111103</v>
      </c>
      <c r="I79"/>
      <c r="J79" s="304"/>
      <c r="K79"/>
      <c r="L79"/>
      <c r="M79"/>
      <c r="N79"/>
      <c r="O79"/>
      <c r="P79" s="304"/>
      <c r="Q79"/>
      <c r="R79"/>
      <c r="S79"/>
      <c r="T79"/>
      <c r="U79"/>
      <c r="V79"/>
      <c r="BB79"/>
      <c r="BE79"/>
      <c r="BF79"/>
      <c r="BG79"/>
      <c r="BH79" s="93"/>
      <c r="BI79" s="185"/>
      <c r="BJ79" s="181"/>
      <c r="BK79" s="185"/>
      <c r="BL79" s="181"/>
      <c r="BM79" s="186"/>
      <c r="BN79" s="181"/>
      <c r="BO79" s="184"/>
      <c r="BP79" s="187"/>
      <c r="BQ79" s="181"/>
      <c r="BR79" s="187"/>
    </row>
    <row r="80" spans="1:70" x14ac:dyDescent="0.25">
      <c r="C80" s="90" t="s">
        <v>73</v>
      </c>
      <c r="D80" s="124"/>
      <c r="E80" s="124"/>
      <c r="BG80"/>
      <c r="BH80" s="93"/>
      <c r="BI80" s="185"/>
      <c r="BJ80" s="181"/>
      <c r="BK80" s="185"/>
      <c r="BL80" s="181"/>
      <c r="BM80" s="186"/>
      <c r="BN80" s="181"/>
      <c r="BO80" s="184"/>
      <c r="BP80" s="187"/>
      <c r="BQ80" s="181"/>
      <c r="BR80" s="187"/>
    </row>
    <row r="81" spans="6:70" x14ac:dyDescent="0.25">
      <c r="F81">
        <v>17.5</v>
      </c>
      <c r="H81">
        <v>0.19166666666666701</v>
      </c>
      <c r="BG81"/>
      <c r="BH81" s="93"/>
      <c r="BI81" s="185"/>
      <c r="BJ81" s="181"/>
      <c r="BK81" s="185"/>
      <c r="BL81" s="181"/>
      <c r="BM81" s="186"/>
      <c r="BN81" s="181"/>
      <c r="BO81" s="184"/>
      <c r="BP81" s="187"/>
      <c r="BQ81" s="181"/>
      <c r="BR81" s="187"/>
    </row>
    <row r="82" spans="6:70" x14ac:dyDescent="0.25">
      <c r="BG82"/>
      <c r="BH82" s="93"/>
      <c r="BI82" s="185"/>
      <c r="BJ82" s="181"/>
      <c r="BK82" s="185"/>
      <c r="BL82" s="181"/>
      <c r="BM82" s="186"/>
      <c r="BN82" s="181"/>
      <c r="BO82" s="184"/>
      <c r="BP82" s="187"/>
      <c r="BQ82" s="181"/>
      <c r="BR82" s="187"/>
    </row>
    <row r="83" spans="6:70" x14ac:dyDescent="0.25">
      <c r="F83">
        <v>16.8</v>
      </c>
      <c r="H83">
        <v>0.60069444444444398</v>
      </c>
      <c r="BG83"/>
      <c r="BH83" s="93"/>
      <c r="BI83" s="260"/>
      <c r="BJ83" s="181"/>
      <c r="BK83" s="185"/>
      <c r="BL83" s="181"/>
      <c r="BM83" s="186"/>
      <c r="BN83" s="181"/>
      <c r="BO83" s="184"/>
      <c r="BP83" s="187"/>
      <c r="BQ83" s="181"/>
      <c r="BR83" s="187"/>
    </row>
    <row r="84" spans="6:70" x14ac:dyDescent="0.25">
      <c r="BG84"/>
      <c r="BH84" s="93"/>
      <c r="BI84" s="260"/>
      <c r="BJ84" s="181"/>
      <c r="BK84" s="185"/>
      <c r="BL84" s="181"/>
      <c r="BM84" s="186"/>
      <c r="BN84" s="181"/>
      <c r="BO84" s="184"/>
      <c r="BP84" s="187"/>
      <c r="BQ84" s="181"/>
      <c r="BR84" s="187"/>
    </row>
    <row r="85" spans="6:70" x14ac:dyDescent="0.25">
      <c r="F85">
        <v>15.9</v>
      </c>
      <c r="H85">
        <v>0.54930555555555605</v>
      </c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6:70" x14ac:dyDescent="0.25">
      <c r="BG86"/>
      <c r="BH86" s="93"/>
      <c r="BI86" s="260"/>
      <c r="BJ86" s="93"/>
      <c r="BK86" s="185"/>
      <c r="BL86" s="93"/>
      <c r="BM86" s="186"/>
      <c r="BN86" s="93"/>
      <c r="BO86" s="184"/>
      <c r="BP86" s="187"/>
      <c r="BQ86" s="93"/>
      <c r="BR86" s="187"/>
    </row>
    <row r="87" spans="6:70" x14ac:dyDescent="0.25">
      <c r="F87">
        <v>16.5</v>
      </c>
      <c r="H87">
        <v>0.64791666666666703</v>
      </c>
      <c r="BG87"/>
      <c r="BH87" s="93"/>
      <c r="BI87" s="260"/>
      <c r="BJ87" s="93"/>
      <c r="BK87" s="185"/>
      <c r="BL87" s="93"/>
      <c r="BM87" s="186"/>
      <c r="BN87" s="93"/>
      <c r="BO87" s="184"/>
      <c r="BP87" s="187"/>
      <c r="BQ87" s="93"/>
      <c r="BR87" s="187"/>
    </row>
    <row r="88" spans="6:70" x14ac:dyDescent="0.25">
      <c r="BG88"/>
      <c r="BH88" s="93"/>
      <c r="BI88" s="260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6:70" x14ac:dyDescent="0.25">
      <c r="F89">
        <v>16.5</v>
      </c>
      <c r="H89">
        <v>0.64791666666666703</v>
      </c>
      <c r="BG89"/>
      <c r="BH89"/>
      <c r="BI89" s="5"/>
      <c r="BJ89"/>
      <c r="BK89" s="5"/>
      <c r="BM89" s="5"/>
      <c r="BO89" s="5"/>
      <c r="BP89" s="5"/>
    </row>
    <row r="90" spans="6:70" x14ac:dyDescent="0.25">
      <c r="BH90"/>
      <c r="BI90" s="5"/>
      <c r="BJ90"/>
      <c r="BK90" s="5"/>
      <c r="BM90" s="5"/>
      <c r="BO90" s="5"/>
      <c r="BP90" s="5"/>
    </row>
    <row r="91" spans="6:70" x14ac:dyDescent="0.25">
      <c r="F91">
        <v>18.5</v>
      </c>
      <c r="H91">
        <v>0.69027777777777799</v>
      </c>
      <c r="BD91"/>
      <c r="BG91"/>
      <c r="BH91"/>
      <c r="BI91" s="5"/>
      <c r="BJ91"/>
      <c r="BK91" s="5"/>
      <c r="BM91" s="5"/>
      <c r="BO91" s="5"/>
      <c r="BP91" s="5"/>
      <c r="BR91"/>
    </row>
    <row r="93" spans="6:70" x14ac:dyDescent="0.25">
      <c r="F93">
        <v>17.7</v>
      </c>
      <c r="H93">
        <v>0.60069444444444398</v>
      </c>
    </row>
    <row r="95" spans="6:70" x14ac:dyDescent="0.25">
      <c r="F95">
        <v>16.2</v>
      </c>
      <c r="H95">
        <v>0.31874999999999998</v>
      </c>
    </row>
    <row r="97" spans="6:8" x14ac:dyDescent="0.25">
      <c r="F97">
        <v>16.2</v>
      </c>
      <c r="H97">
        <v>0.31874999999999998</v>
      </c>
    </row>
    <row r="99" spans="6:8" x14ac:dyDescent="0.25">
      <c r="F99">
        <v>17.7</v>
      </c>
      <c r="H99">
        <v>0.57222222222222197</v>
      </c>
    </row>
    <row r="101" spans="6:8" x14ac:dyDescent="0.25">
      <c r="F101">
        <v>16.7</v>
      </c>
      <c r="H101">
        <v>0.77708333333333302</v>
      </c>
    </row>
    <row r="103" spans="6:8" x14ac:dyDescent="0.25">
      <c r="F103">
        <v>15.7</v>
      </c>
      <c r="H103">
        <v>0.51249999999999996</v>
      </c>
    </row>
    <row r="105" spans="6:8" x14ac:dyDescent="0.25">
      <c r="F105">
        <v>14.5</v>
      </c>
      <c r="H105">
        <v>0.59583333333333299</v>
      </c>
    </row>
    <row r="107" spans="6:8" x14ac:dyDescent="0.25">
      <c r="F107">
        <v>12.2</v>
      </c>
      <c r="H107">
        <v>0.625694444444444</v>
      </c>
    </row>
    <row r="109" spans="6:8" x14ac:dyDescent="0.25">
      <c r="F109">
        <v>14.1</v>
      </c>
      <c r="H109">
        <v>0.56805555555555598</v>
      </c>
    </row>
    <row r="111" spans="6:8" x14ac:dyDescent="0.25">
      <c r="F111">
        <v>15.2</v>
      </c>
      <c r="H111">
        <v>0.47361111111111098</v>
      </c>
    </row>
    <row r="113" spans="6:8" x14ac:dyDescent="0.25">
      <c r="F113">
        <v>13.7</v>
      </c>
      <c r="H113">
        <v>0.52222222222222203</v>
      </c>
    </row>
    <row r="115" spans="6:8" x14ac:dyDescent="0.25">
      <c r="F115">
        <v>15</v>
      </c>
      <c r="H115">
        <v>0.55416666666666703</v>
      </c>
    </row>
    <row r="117" spans="6:8" x14ac:dyDescent="0.25">
      <c r="F117">
        <v>15.2</v>
      </c>
      <c r="H117">
        <v>0.52638888888888902</v>
      </c>
    </row>
    <row r="119" spans="6:8" x14ac:dyDescent="0.25">
      <c r="F119">
        <v>14.8</v>
      </c>
      <c r="H119">
        <v>0.58611111111111103</v>
      </c>
    </row>
    <row r="121" spans="6:8" x14ac:dyDescent="0.25">
      <c r="F121">
        <v>12.8</v>
      </c>
      <c r="H121">
        <v>0.54236111111111096</v>
      </c>
    </row>
    <row r="123" spans="6:8" x14ac:dyDescent="0.25">
      <c r="F123">
        <v>13.3</v>
      </c>
      <c r="H123">
        <v>0.76805555555555605</v>
      </c>
    </row>
    <row r="125" spans="6:8" x14ac:dyDescent="0.25">
      <c r="F125">
        <v>13.4</v>
      </c>
      <c r="H125">
        <v>0.499305555555556</v>
      </c>
    </row>
    <row r="127" spans="6:8" x14ac:dyDescent="0.25">
      <c r="F127">
        <v>13.3</v>
      </c>
      <c r="H127">
        <v>0.55833333333333302</v>
      </c>
    </row>
    <row r="129" spans="6:8" x14ac:dyDescent="0.25">
      <c r="F129">
        <v>9.1999999999999993</v>
      </c>
      <c r="H129">
        <v>0.63541666666666696</v>
      </c>
    </row>
    <row r="131" spans="6:8" x14ac:dyDescent="0.25">
      <c r="F131">
        <v>6.7</v>
      </c>
      <c r="H131">
        <v>0.54861111111111105</v>
      </c>
    </row>
    <row r="133" spans="6:8" x14ac:dyDescent="0.25">
      <c r="F133">
        <v>6.4</v>
      </c>
      <c r="H133">
        <v>0.63541666666666696</v>
      </c>
    </row>
    <row r="135" spans="6:8" x14ac:dyDescent="0.25">
      <c r="F135">
        <v>5.0999999999999996</v>
      </c>
      <c r="H135">
        <v>0.65208333333333302</v>
      </c>
    </row>
    <row r="137" spans="6:8" x14ac:dyDescent="0.25">
      <c r="F137">
        <v>0</v>
      </c>
      <c r="H137" t="e">
        <v>#N/A</v>
      </c>
    </row>
    <row r="139" spans="6:8" x14ac:dyDescent="0.25">
      <c r="F139">
        <v>6.7</v>
      </c>
      <c r="H139">
        <v>0.58541666666666703</v>
      </c>
    </row>
    <row r="141" spans="6:8" x14ac:dyDescent="0.25">
      <c r="F141">
        <v>6.7</v>
      </c>
      <c r="H141">
        <v>0.58541666666666703</v>
      </c>
    </row>
    <row r="143" spans="6:8" x14ac:dyDescent="0.25">
      <c r="F143">
        <v>6.7</v>
      </c>
      <c r="H143">
        <v>0.58541666666666703</v>
      </c>
    </row>
    <row r="145" spans="6:8" x14ac:dyDescent="0.25">
      <c r="F145">
        <v>8.1999999999999993</v>
      </c>
      <c r="H145">
        <v>0.63194444444444398</v>
      </c>
    </row>
    <row r="147" spans="6:8" x14ac:dyDescent="0.25">
      <c r="F147">
        <v>5.8</v>
      </c>
      <c r="H147">
        <v>0.58055555555555605</v>
      </c>
    </row>
    <row r="149" spans="6:8" x14ac:dyDescent="0.25">
      <c r="F149">
        <v>7.5</v>
      </c>
      <c r="H149">
        <v>0.5625</v>
      </c>
    </row>
    <row r="151" spans="6:8" x14ac:dyDescent="0.25">
      <c r="F151">
        <v>3.8</v>
      </c>
      <c r="H151">
        <v>0.61736111111111103</v>
      </c>
    </row>
    <row r="153" spans="6:8" x14ac:dyDescent="0.25">
      <c r="F153">
        <v>4.9000000000000004</v>
      </c>
      <c r="H153" t="e">
        <v>#N/A</v>
      </c>
    </row>
    <row r="155" spans="6:8" x14ac:dyDescent="0.25">
      <c r="F155">
        <v>4.8</v>
      </c>
      <c r="H155">
        <v>0.63819444444444495</v>
      </c>
    </row>
    <row r="157" spans="6:8" x14ac:dyDescent="0.25">
      <c r="F157">
        <v>4.2</v>
      </c>
      <c r="H157">
        <v>0.58263888888888904</v>
      </c>
    </row>
    <row r="159" spans="6:8" x14ac:dyDescent="0.25">
      <c r="F159">
        <v>3</v>
      </c>
      <c r="H159">
        <v>0.69374999999999998</v>
      </c>
    </row>
    <row r="161" spans="6:8" x14ac:dyDescent="0.25">
      <c r="F161">
        <v>5.5</v>
      </c>
      <c r="H161">
        <v>0.99097222222222203</v>
      </c>
    </row>
    <row r="163" spans="6:8" x14ac:dyDescent="0.25">
      <c r="F163">
        <v>13.4</v>
      </c>
      <c r="H163">
        <v>0.63402777777777797</v>
      </c>
    </row>
    <row r="165" spans="6:8" x14ac:dyDescent="0.25">
      <c r="F165">
        <v>4.8</v>
      </c>
      <c r="H165">
        <v>0.54236111111111096</v>
      </c>
    </row>
    <row r="167" spans="6:8" x14ac:dyDescent="0.25">
      <c r="F167">
        <v>5.7</v>
      </c>
      <c r="H167">
        <v>0.60902777777777795</v>
      </c>
    </row>
    <row r="169" spans="6:8" x14ac:dyDescent="0.25">
      <c r="F169">
        <v>2.4</v>
      </c>
      <c r="H169">
        <v>0.62777777777777799</v>
      </c>
    </row>
    <row r="171" spans="6:8" x14ac:dyDescent="0.25">
      <c r="F171">
        <v>9.3000000000000007</v>
      </c>
      <c r="H171">
        <v>0.77569444444444402</v>
      </c>
    </row>
    <row r="173" spans="6:8" x14ac:dyDescent="0.25">
      <c r="F173">
        <v>11.7</v>
      </c>
      <c r="H173">
        <v>0.72152777777777799</v>
      </c>
    </row>
    <row r="175" spans="6:8" x14ac:dyDescent="0.25">
      <c r="F175">
        <v>12.5</v>
      </c>
      <c r="H175">
        <v>0.67361111111111105</v>
      </c>
    </row>
    <row r="177" spans="6:8" x14ac:dyDescent="0.25">
      <c r="F177">
        <v>12.6</v>
      </c>
      <c r="H177">
        <v>0.58125000000000004</v>
      </c>
    </row>
    <row r="179" spans="6:8" x14ac:dyDescent="0.25">
      <c r="F179">
        <v>13.1</v>
      </c>
      <c r="H179">
        <v>0.73472222222222205</v>
      </c>
    </row>
    <row r="181" spans="6:8" x14ac:dyDescent="0.25">
      <c r="F181">
        <v>13.3</v>
      </c>
      <c r="H181">
        <v>0.35763888888888901</v>
      </c>
    </row>
    <row r="183" spans="6:8" x14ac:dyDescent="0.25">
      <c r="F183">
        <v>11.6</v>
      </c>
      <c r="H183">
        <v>0.73472222222222205</v>
      </c>
    </row>
    <row r="185" spans="6:8" x14ac:dyDescent="0.25">
      <c r="F185">
        <v>13.5</v>
      </c>
      <c r="H185">
        <v>0.62916666666666698</v>
      </c>
    </row>
    <row r="187" spans="6:8" x14ac:dyDescent="0.25">
      <c r="F187">
        <v>12</v>
      </c>
      <c r="H187">
        <v>0.63194444444444398</v>
      </c>
    </row>
    <row r="189" spans="6:8" x14ac:dyDescent="0.25">
      <c r="F189">
        <v>12</v>
      </c>
      <c r="H189">
        <v>0.63194444444444398</v>
      </c>
    </row>
    <row r="191" spans="6:8" x14ac:dyDescent="0.25">
      <c r="F191">
        <v>10.8</v>
      </c>
      <c r="H191">
        <v>0.98958333333333304</v>
      </c>
    </row>
    <row r="193" spans="6:8" x14ac:dyDescent="0.25">
      <c r="F193">
        <v>12.7</v>
      </c>
      <c r="H193">
        <v>0.70902777777777803</v>
      </c>
    </row>
    <row r="195" spans="6:8" x14ac:dyDescent="0.25">
      <c r="F195">
        <v>12.7</v>
      </c>
      <c r="H195">
        <v>0.70902777777777803</v>
      </c>
    </row>
    <row r="197" spans="6:8" x14ac:dyDescent="0.25">
      <c r="F197">
        <v>11.9</v>
      </c>
      <c r="H197">
        <v>3.125E-2</v>
      </c>
    </row>
    <row r="199" spans="6:8" x14ac:dyDescent="0.25">
      <c r="F199">
        <v>14.4</v>
      </c>
      <c r="H199">
        <v>0.89791666666666703</v>
      </c>
    </row>
    <row r="201" spans="6:8" x14ac:dyDescent="0.25">
      <c r="F201">
        <v>14.9</v>
      </c>
      <c r="H201">
        <v>0.89166666666666705</v>
      </c>
    </row>
    <row r="203" spans="6:8" x14ac:dyDescent="0.25">
      <c r="F203">
        <v>15</v>
      </c>
      <c r="H203">
        <v>0.68055555555555602</v>
      </c>
    </row>
    <row r="205" spans="6:8" x14ac:dyDescent="0.25">
      <c r="F205">
        <v>6.2</v>
      </c>
      <c r="H205">
        <v>0.60555555555555596</v>
      </c>
    </row>
    <row r="207" spans="6:8" x14ac:dyDescent="0.25">
      <c r="F207">
        <v>1.8</v>
      </c>
      <c r="H207">
        <v>0.53333333333333299</v>
      </c>
    </row>
    <row r="209" spans="6:8" x14ac:dyDescent="0.25">
      <c r="F209">
        <v>3.7</v>
      </c>
      <c r="H209">
        <v>0.62013888888888902</v>
      </c>
    </row>
    <row r="211" spans="6:8" x14ac:dyDescent="0.25">
      <c r="F211">
        <v>3.7</v>
      </c>
      <c r="H211">
        <v>0.58333333333333304</v>
      </c>
    </row>
    <row r="213" spans="6:8" x14ac:dyDescent="0.25">
      <c r="F213">
        <v>3.5</v>
      </c>
      <c r="H213">
        <v>0.64375000000000004</v>
      </c>
    </row>
    <row r="215" spans="6:8" x14ac:dyDescent="0.25">
      <c r="F215">
        <v>7.1</v>
      </c>
      <c r="H215">
        <v>0.70416666666666705</v>
      </c>
    </row>
    <row r="217" spans="6:8" x14ac:dyDescent="0.25">
      <c r="F217">
        <v>6.8</v>
      </c>
      <c r="H217">
        <v>0.61666666666666703</v>
      </c>
    </row>
    <row r="219" spans="6:8" x14ac:dyDescent="0.25">
      <c r="F219">
        <v>7</v>
      </c>
      <c r="H219" t="e">
        <v>#N/A</v>
      </c>
    </row>
    <row r="221" spans="6:8" x14ac:dyDescent="0.25">
      <c r="F221">
        <v>5.3</v>
      </c>
      <c r="H221" t="e">
        <v>#N/A</v>
      </c>
    </row>
    <row r="223" spans="6:8" x14ac:dyDescent="0.25">
      <c r="F223">
        <v>8.3000000000000007</v>
      </c>
      <c r="H223">
        <v>0.99375000000000002</v>
      </c>
    </row>
    <row r="225" spans="6:8" x14ac:dyDescent="0.25">
      <c r="F225">
        <v>10.5</v>
      </c>
      <c r="H225">
        <v>0.59166666666666701</v>
      </c>
    </row>
    <row r="227" spans="6:8" x14ac:dyDescent="0.25">
      <c r="F227">
        <v>11</v>
      </c>
      <c r="H227">
        <v>0.53958333333333297</v>
      </c>
    </row>
    <row r="229" spans="6:8" x14ac:dyDescent="0.25">
      <c r="F229">
        <v>9.6999999999999993</v>
      </c>
      <c r="H229">
        <v>0.66666666666666696</v>
      </c>
    </row>
    <row r="231" spans="6:8" x14ac:dyDescent="0.25">
      <c r="F231">
        <v>10.3</v>
      </c>
      <c r="H231">
        <v>0.61180555555555605</v>
      </c>
    </row>
    <row r="233" spans="6:8" x14ac:dyDescent="0.25">
      <c r="F233">
        <v>12.5</v>
      </c>
      <c r="H233">
        <v>0.60277777777777797</v>
      </c>
    </row>
    <row r="235" spans="6:8" x14ac:dyDescent="0.25">
      <c r="F235">
        <v>8.9</v>
      </c>
      <c r="H235">
        <v>0.65486111111111101</v>
      </c>
    </row>
    <row r="237" spans="6:8" x14ac:dyDescent="0.25">
      <c r="F237">
        <v>7.7</v>
      </c>
      <c r="H237">
        <v>0.62361111111111101</v>
      </c>
    </row>
    <row r="239" spans="6:8" x14ac:dyDescent="0.25">
      <c r="F239">
        <v>10.7</v>
      </c>
      <c r="H239">
        <v>0.61944444444444402</v>
      </c>
    </row>
    <row r="241" spans="6:8" x14ac:dyDescent="0.25">
      <c r="F241">
        <v>8.4</v>
      </c>
      <c r="H241">
        <v>0.62916666666666698</v>
      </c>
    </row>
    <row r="243" spans="6:8" x14ac:dyDescent="0.25">
      <c r="F243">
        <v>10.8</v>
      </c>
      <c r="H243">
        <v>0.64027777777777795</v>
      </c>
    </row>
    <row r="245" spans="6:8" x14ac:dyDescent="0.25">
      <c r="F245">
        <v>12.5</v>
      </c>
      <c r="H245">
        <v>0.62847222222222199</v>
      </c>
    </row>
    <row r="247" spans="6:8" x14ac:dyDescent="0.25">
      <c r="F247">
        <v>11.8</v>
      </c>
      <c r="H247">
        <v>0.71041666666666703</v>
      </c>
    </row>
    <row r="249" spans="6:8" x14ac:dyDescent="0.25">
      <c r="F249">
        <v>12.9</v>
      </c>
      <c r="H249">
        <v>0.64236111111111105</v>
      </c>
    </row>
    <row r="251" spans="6:8" x14ac:dyDescent="0.25">
      <c r="F251">
        <v>12.9</v>
      </c>
      <c r="H251">
        <v>0.64236111111111105</v>
      </c>
    </row>
    <row r="253" spans="6:8" x14ac:dyDescent="0.25">
      <c r="F253">
        <v>12.6</v>
      </c>
      <c r="H253">
        <v>0.56944444444444398</v>
      </c>
    </row>
    <row r="255" spans="6:8" x14ac:dyDescent="0.25">
      <c r="F255">
        <v>13.8</v>
      </c>
      <c r="H255">
        <v>0.61319444444444404</v>
      </c>
    </row>
    <row r="257" spans="6:8" x14ac:dyDescent="0.25">
      <c r="F257">
        <v>12.1</v>
      </c>
      <c r="H257">
        <v>0.483333333333333</v>
      </c>
    </row>
    <row r="259" spans="6:8" x14ac:dyDescent="0.25">
      <c r="F259">
        <v>12.1</v>
      </c>
      <c r="H259">
        <v>0.483333333333333</v>
      </c>
    </row>
    <row r="261" spans="6:8" x14ac:dyDescent="0.25">
      <c r="F261">
        <v>13.6</v>
      </c>
      <c r="H261">
        <v>0.64375000000000004</v>
      </c>
    </row>
  </sheetData>
  <dataConsolidate/>
  <mergeCells count="11">
    <mergeCell ref="C7:D7"/>
    <mergeCell ref="X7:Y7"/>
    <mergeCell ref="C9:D9"/>
    <mergeCell ref="AG7:AH7"/>
    <mergeCell ref="AG5:AH5"/>
    <mergeCell ref="AG3:AH3"/>
    <mergeCell ref="X5:Y5"/>
    <mergeCell ref="AA5:AC5"/>
    <mergeCell ref="AX7:AY7"/>
    <mergeCell ref="AN3:AR3"/>
    <mergeCell ref="AJ3:AL3"/>
  </mergeCells>
  <phoneticPr fontId="16" type="noConversion"/>
  <conditionalFormatting sqref="AA11:AA65">
    <cfRule type="dataBar" priority="30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65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65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65 P11:P65">
    <cfRule type="cellIs" dxfId="9" priority="26" operator="equal">
      <formula>"»"</formula>
    </cfRule>
    <cfRule type="cellIs" dxfId="8" priority="27" operator="equal">
      <formula>"¼"</formula>
    </cfRule>
    <cfRule type="cellIs" dxfId="7" priority="28" operator="equal">
      <formula>"¹º"</formula>
    </cfRule>
  </conditionalFormatting>
  <conditionalFormatting sqref="AN11:AT65">
    <cfRule type="dataBar" priority="15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C11:D65 X11:Y65 AG11:AH65 AX11:AY65">
    <cfRule type="expression" dxfId="6" priority="9">
      <formula>OR($C11="Samedi",$C11="Dimanche")</formula>
    </cfRule>
  </conditionalFormatting>
  <conditionalFormatting sqref="L11:L65 R11:R65">
    <cfRule type="cellIs" dxfId="5" priority="2" operator="lessThan">
      <formula>0</formula>
    </cfRule>
  </conditionalFormatting>
  <conditionalFormatting sqref="AL11:AL65">
    <cfRule type="dataBar" priority="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{D539643A-0787-4AF7-8531-AC1C88E1F3F8}</x14:id>
        </ext>
      </extLst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78" r:id="rId5" xr:uid="{00000000-0004-0000-0100-000004000000}"/>
    <hyperlink ref="C80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26</xdr:col>
                    <xdr:colOff>685800</xdr:colOff>
                    <xdr:row>0</xdr:row>
                    <xdr:rowOff>123825</xdr:rowOff>
                  </from>
                  <to>
                    <xdr:col>28</xdr:col>
                    <xdr:colOff>171450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AA11:AA65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BA11:BA65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AJ11:AJ65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AN11:AT65</xm:sqref>
        </x14:conditionalFormatting>
        <x14:conditionalFormatting xmlns:xm="http://schemas.microsoft.com/office/excel/2006/main">
          <x14:cfRule type="dataBar" id="{D539643A-0787-4AF7-8531-AC1C88E1F3F8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AL11:AL65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5" bestFit="1" customWidth="1"/>
    <col min="19" max="21" width="12.85546875" customWidth="1"/>
    <col min="22" max="22" width="11.5703125" bestFit="1" customWidth="1"/>
    <col min="23" max="23" width="1.5703125" style="285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3">
        <v>0.72361111111111109</v>
      </c>
      <c r="B1" s="261"/>
      <c r="C1" s="261"/>
      <c r="D1" s="261"/>
      <c r="E1" s="261"/>
      <c r="F1" s="261"/>
      <c r="G1" s="513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0"/>
      <c r="S1" s="396"/>
      <c r="U1" s="391"/>
      <c r="V1" s="323" t="s">
        <v>138</v>
      </c>
      <c r="W1"/>
      <c r="X1" s="407" t="s">
        <v>137</v>
      </c>
      <c r="Y1" s="493">
        <f>Relevés!$W$5</f>
        <v>0</v>
      </c>
      <c r="Z1" s="52" t="s">
        <v>141</v>
      </c>
      <c r="AC1" s="526"/>
      <c r="AD1" s="622"/>
      <c r="AE1" s="623"/>
      <c r="AF1" s="526"/>
      <c r="AG1" s="621"/>
      <c r="AH1" s="602"/>
      <c r="AI1" s="602"/>
      <c r="AJ1" s="544" t="s">
        <v>181</v>
      </c>
      <c r="AK1" s="544" t="s">
        <v>182</v>
      </c>
      <c r="AL1" s="515"/>
      <c r="AM1" s="603" t="s">
        <v>145</v>
      </c>
      <c r="AN1" s="604" t="s">
        <v>182</v>
      </c>
    </row>
    <row r="2" spans="1:40" ht="15.75" customHeight="1" thickTop="1" x14ac:dyDescent="0.25">
      <c r="A2" s="261"/>
      <c r="B2" s="478"/>
      <c r="C2" s="479"/>
      <c r="D2" s="479"/>
      <c r="E2" s="479"/>
      <c r="F2" s="479"/>
      <c r="G2" s="479"/>
      <c r="H2" s="479"/>
      <c r="I2" s="479"/>
      <c r="J2" s="479"/>
      <c r="K2" s="479"/>
      <c r="L2" s="479"/>
      <c r="M2" s="479"/>
      <c r="N2" s="479"/>
      <c r="O2" s="479"/>
      <c r="P2" s="479"/>
      <c r="Q2" s="480"/>
      <c r="R2" s="390"/>
      <c r="T2" s="286"/>
      <c r="U2" s="286"/>
      <c r="V2" s="444" t="s">
        <v>41</v>
      </c>
      <c r="W2" s="401"/>
      <c r="X2" s="402" t="s">
        <v>124</v>
      </c>
      <c r="Y2" s="493">
        <f>Février_2025!$AL$1</f>
        <v>0.1</v>
      </c>
      <c r="Z2" t="s">
        <v>167</v>
      </c>
      <c r="AC2" s="526"/>
      <c r="AD2" s="632"/>
      <c r="AE2" s="630"/>
      <c r="AF2" s="631"/>
      <c r="AG2" s="526"/>
      <c r="AJ2" s="583">
        <v>-10000</v>
      </c>
      <c r="AK2" s="584" t="s">
        <v>183</v>
      </c>
      <c r="AL2" s="515"/>
      <c r="AM2" s="605">
        <v>10</v>
      </c>
      <c r="AN2" s="606" t="s">
        <v>184</v>
      </c>
    </row>
    <row r="3" spans="1:40" ht="18.75" x14ac:dyDescent="0.3">
      <c r="A3" s="261"/>
      <c r="B3" s="481"/>
      <c r="C3" s="497" t="s">
        <v>163</v>
      </c>
      <c r="D3" s="477"/>
      <c r="E3" s="474"/>
      <c r="F3" s="476" t="s">
        <v>158</v>
      </c>
      <c r="G3" s="474"/>
      <c r="H3" s="474"/>
      <c r="I3" s="498" t="s">
        <v>156</v>
      </c>
      <c r="J3" s="498"/>
      <c r="K3" s="474"/>
      <c r="L3" s="497" t="s">
        <v>159</v>
      </c>
      <c r="M3" s="483"/>
      <c r="N3" s="476" t="s">
        <v>160</v>
      </c>
      <c r="O3" s="476"/>
      <c r="P3" s="476"/>
      <c r="Q3" s="484"/>
      <c r="R3" s="390"/>
      <c r="T3" s="287"/>
      <c r="U3" s="287"/>
      <c r="V3" s="449">
        <v>160</v>
      </c>
      <c r="W3"/>
      <c r="X3" s="407" t="s">
        <v>134</v>
      </c>
      <c r="Y3" s="493">
        <f>Février_2025!$BO$73+$Y$1</f>
        <v>0.1</v>
      </c>
      <c r="Z3" t="s">
        <v>168</v>
      </c>
      <c r="AB3" s="504"/>
      <c r="AC3" s="527"/>
      <c r="AD3" s="635">
        <f ca="1">NOW()</f>
        <v>45692.82944050926</v>
      </c>
      <c r="AE3" s="634"/>
      <c r="AF3" s="633"/>
      <c r="AG3" s="526"/>
      <c r="AJ3" s="557">
        <v>3</v>
      </c>
      <c r="AK3" s="558" t="s">
        <v>185</v>
      </c>
      <c r="AL3" s="515"/>
      <c r="AM3" s="555">
        <v>20</v>
      </c>
      <c r="AN3" s="556" t="s">
        <v>186</v>
      </c>
    </row>
    <row r="4" spans="1:40" ht="15.75" x14ac:dyDescent="0.25">
      <c r="A4" s="261"/>
      <c r="B4" s="481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4"/>
      <c r="O4" s="474"/>
      <c r="P4" s="474"/>
      <c r="Q4" s="484"/>
      <c r="R4" s="390"/>
      <c r="V4" s="500">
        <f>Relevés!R4</f>
        <v>15.5</v>
      </c>
      <c r="AC4" s="526"/>
      <c r="AD4" s="626"/>
      <c r="AE4" s="623"/>
      <c r="AF4" s="628"/>
      <c r="AG4" s="526"/>
      <c r="AJ4" s="559">
        <v>6</v>
      </c>
      <c r="AK4" s="560" t="s">
        <v>187</v>
      </c>
      <c r="AM4" s="563">
        <v>30</v>
      </c>
      <c r="AN4" s="564" t="s">
        <v>188</v>
      </c>
    </row>
    <row r="5" spans="1:40" ht="15" customHeight="1" x14ac:dyDescent="0.25">
      <c r="A5" s="261"/>
      <c r="B5" s="481"/>
      <c r="C5" s="474"/>
      <c r="D5" s="474"/>
      <c r="E5" s="474"/>
      <c r="F5" s="474"/>
      <c r="G5" s="474"/>
      <c r="H5" s="474"/>
      <c r="I5" s="474"/>
      <c r="J5" s="474"/>
      <c r="K5" s="474"/>
      <c r="L5" s="474"/>
      <c r="M5" s="474"/>
      <c r="N5" s="474"/>
      <c r="O5" s="474"/>
      <c r="P5" s="474"/>
      <c r="Q5" s="484"/>
      <c r="R5" s="390"/>
      <c r="V5" s="449">
        <v>2.5</v>
      </c>
      <c r="X5" s="392" t="s">
        <v>127</v>
      </c>
      <c r="Y5" s="521">
        <f>LOOKUP(9^9,Relevés!$B:$B)</f>
        <v>7.5</v>
      </c>
      <c r="Z5" s="503" t="s">
        <v>165</v>
      </c>
      <c r="AC5" s="526"/>
      <c r="AD5" s="625"/>
      <c r="AE5" s="644"/>
      <c r="AF5" s="627"/>
      <c r="AG5" s="526"/>
      <c r="AJ5" s="561">
        <v>11</v>
      </c>
      <c r="AK5" s="562" t="s">
        <v>189</v>
      </c>
      <c r="AL5" s="515"/>
      <c r="AM5" s="607">
        <v>40</v>
      </c>
      <c r="AN5" s="608" t="s">
        <v>190</v>
      </c>
    </row>
    <row r="6" spans="1:40" ht="15.75" x14ac:dyDescent="0.25">
      <c r="A6" s="261"/>
      <c r="B6" s="481"/>
      <c r="C6" s="474"/>
      <c r="D6" s="474"/>
      <c r="E6" s="474"/>
      <c r="F6" s="474"/>
      <c r="G6" s="474"/>
      <c r="H6" s="474"/>
      <c r="I6" s="474"/>
      <c r="J6" s="474"/>
      <c r="K6" s="474"/>
      <c r="L6" s="474"/>
      <c r="M6" s="474"/>
      <c r="N6" s="474"/>
      <c r="O6" s="474"/>
      <c r="P6" s="474"/>
      <c r="Q6" s="484"/>
      <c r="R6" s="390"/>
      <c r="S6" s="54"/>
      <c r="T6" s="259"/>
      <c r="V6" s="450">
        <f>V3-V4-V5</f>
        <v>142</v>
      </c>
      <c r="X6" s="470" t="s">
        <v>145</v>
      </c>
      <c r="Y6" s="648">
        <f>LOOKUP(9^9,Relevés!$C:$C)</f>
        <v>87</v>
      </c>
      <c r="Z6" s="503" t="s">
        <v>170</v>
      </c>
      <c r="AC6" s="526"/>
      <c r="AD6" s="625"/>
      <c r="AE6" s="526"/>
      <c r="AF6" s="627"/>
      <c r="AG6" s="526"/>
      <c r="AJ6" s="555">
        <v>16</v>
      </c>
      <c r="AK6" s="556" t="s">
        <v>186</v>
      </c>
      <c r="AL6" s="515"/>
      <c r="AM6" s="609">
        <v>50</v>
      </c>
      <c r="AN6" s="610" t="s">
        <v>191</v>
      </c>
    </row>
    <row r="7" spans="1:40" x14ac:dyDescent="0.25">
      <c r="A7" s="261"/>
      <c r="B7" s="481"/>
      <c r="C7" s="474"/>
      <c r="D7" s="474"/>
      <c r="E7" s="474"/>
      <c r="F7" s="474"/>
      <c r="G7" s="474"/>
      <c r="H7" s="474"/>
      <c r="I7" s="474"/>
      <c r="J7" s="474"/>
      <c r="K7" s="474"/>
      <c r="L7" s="474"/>
      <c r="M7" s="474"/>
      <c r="N7" s="474"/>
      <c r="O7" s="474"/>
      <c r="P7" s="474"/>
      <c r="Q7" s="484"/>
      <c r="R7" s="390"/>
      <c r="S7" s="54"/>
      <c r="T7" s="259"/>
      <c r="U7" s="259"/>
      <c r="V7" s="259"/>
      <c r="X7" s="471" t="s">
        <v>20</v>
      </c>
      <c r="Y7" s="505">
        <f>LOOKUP(9^9,Relevés!$F:$G)</f>
        <v>0</v>
      </c>
      <c r="Z7" s="503" t="s">
        <v>169</v>
      </c>
      <c r="AC7" s="526"/>
      <c r="AD7" s="625"/>
      <c r="AE7" s="526"/>
      <c r="AF7" s="627"/>
      <c r="AG7" s="526"/>
      <c r="AJ7" s="563">
        <v>21</v>
      </c>
      <c r="AK7" s="564" t="s">
        <v>188</v>
      </c>
      <c r="AL7" s="515"/>
      <c r="AM7" s="611">
        <v>60</v>
      </c>
      <c r="AN7" s="612" t="s">
        <v>192</v>
      </c>
    </row>
    <row r="8" spans="1:40" x14ac:dyDescent="0.25">
      <c r="A8" s="261"/>
      <c r="B8" s="481"/>
      <c r="C8" s="474"/>
      <c r="D8" s="474"/>
      <c r="E8" s="474"/>
      <c r="F8" s="474"/>
      <c r="G8" s="474"/>
      <c r="H8" s="474"/>
      <c r="I8" s="474"/>
      <c r="J8" s="474"/>
      <c r="K8" s="474"/>
      <c r="L8" s="474"/>
      <c r="M8" s="474"/>
      <c r="N8" s="474"/>
      <c r="O8" s="474"/>
      <c r="P8" s="474"/>
      <c r="Q8" s="484"/>
      <c r="R8" s="390"/>
      <c r="T8" s="394"/>
      <c r="U8" s="259"/>
      <c r="V8" s="444" t="s">
        <v>18</v>
      </c>
      <c r="AC8" s="526"/>
      <c r="AD8" s="646" t="s">
        <v>217</v>
      </c>
      <c r="AE8" s="526"/>
      <c r="AF8" s="645" t="s">
        <v>41</v>
      </c>
      <c r="AG8" s="526"/>
      <c r="AJ8" s="565">
        <v>26</v>
      </c>
      <c r="AK8" s="566" t="s">
        <v>193</v>
      </c>
      <c r="AL8" s="515"/>
      <c r="AM8" s="613">
        <v>70</v>
      </c>
      <c r="AN8" s="614" t="s">
        <v>194</v>
      </c>
    </row>
    <row r="9" spans="1:40" ht="15" customHeight="1" x14ac:dyDescent="0.3">
      <c r="A9" s="261"/>
      <c r="B9" s="481"/>
      <c r="C9" s="474"/>
      <c r="D9" s="474"/>
      <c r="E9" s="474"/>
      <c r="F9" s="474"/>
      <c r="G9" s="474"/>
      <c r="H9" s="474"/>
      <c r="I9" s="474"/>
      <c r="J9" s="474"/>
      <c r="K9" s="474"/>
      <c r="L9" s="474"/>
      <c r="M9" s="474"/>
      <c r="N9" s="474"/>
      <c r="O9" s="474"/>
      <c r="P9" s="474"/>
      <c r="Q9" s="484"/>
      <c r="R9" s="390"/>
      <c r="V9" s="449">
        <v>160</v>
      </c>
      <c r="X9" s="462" t="s">
        <v>126</v>
      </c>
      <c r="Y9" s="464">
        <f>LOOKUP(9^9,Relevés!$D:$D)</f>
        <v>5.5</v>
      </c>
      <c r="Z9" s="463" t="s">
        <v>108</v>
      </c>
      <c r="AC9" s="526"/>
      <c r="AD9" s="642">
        <f>Relevés!$N$5</f>
        <v>10.8</v>
      </c>
      <c r="AE9" s="526"/>
      <c r="AF9" s="643">
        <f>$V$4</f>
        <v>15.5</v>
      </c>
      <c r="AG9" s="526"/>
      <c r="AJ9" s="567">
        <v>31</v>
      </c>
      <c r="AK9" s="568" t="s">
        <v>195</v>
      </c>
      <c r="AL9" s="515"/>
      <c r="AM9" s="615">
        <v>80</v>
      </c>
      <c r="AN9" s="616" t="s">
        <v>196</v>
      </c>
    </row>
    <row r="10" spans="1:40" ht="15.75" x14ac:dyDescent="0.25">
      <c r="A10" s="261"/>
      <c r="B10" s="481"/>
      <c r="C10" s="474"/>
      <c r="D10" s="474"/>
      <c r="E10" s="474"/>
      <c r="F10" s="474"/>
      <c r="G10" s="474"/>
      <c r="H10" s="474"/>
      <c r="I10" s="474"/>
      <c r="J10" s="474"/>
      <c r="K10" s="474"/>
      <c r="L10" s="474"/>
      <c r="M10" s="474"/>
      <c r="N10" s="474"/>
      <c r="O10" s="474"/>
      <c r="P10" s="474"/>
      <c r="Q10" s="484"/>
      <c r="R10" s="390"/>
      <c r="V10" s="501">
        <f>IF(Relevés!$Q$4&gt;Février_2025!$AA$9,Relevés!$Q$4,Février_2025!$AA$9)</f>
        <v>27</v>
      </c>
      <c r="X10" s="462" t="s">
        <v>126</v>
      </c>
      <c r="Y10" s="464">
        <f>243.04*(LN($Y$6)+17.625*$Y$5/(243.04+$Y$5))/(17.625-(LN($Y$6)+17.625*$Y$5/(243.04+$Y$5)))</f>
        <v>96.079365635009424</v>
      </c>
      <c r="Z10" s="463" t="s">
        <v>108</v>
      </c>
      <c r="AA10" t="s">
        <v>166</v>
      </c>
      <c r="AC10" s="526"/>
      <c r="AD10" s="625"/>
      <c r="AE10" s="526"/>
      <c r="AF10" s="627"/>
      <c r="AG10" s="526"/>
      <c r="AJ10" s="585">
        <v>36</v>
      </c>
      <c r="AK10" s="586" t="s">
        <v>197</v>
      </c>
      <c r="AL10" s="515"/>
      <c r="AM10" s="617">
        <v>90</v>
      </c>
      <c r="AN10" s="618" t="s">
        <v>198</v>
      </c>
    </row>
    <row r="11" spans="1:40" ht="15.75" x14ac:dyDescent="0.25">
      <c r="A11" s="261"/>
      <c r="B11" s="481"/>
      <c r="C11" s="474"/>
      <c r="D11" s="474"/>
      <c r="E11" s="474"/>
      <c r="F11" s="474"/>
      <c r="G11" s="474"/>
      <c r="H11" s="474"/>
      <c r="I11" s="474"/>
      <c r="J11" s="474"/>
      <c r="K11" s="474"/>
      <c r="L11" s="474"/>
      <c r="M11" s="474"/>
      <c r="N11" s="474"/>
      <c r="O11" s="474"/>
      <c r="P11" s="474"/>
      <c r="Q11" s="484"/>
      <c r="R11" s="390"/>
      <c r="V11" s="449">
        <v>3</v>
      </c>
      <c r="AC11" s="526"/>
      <c r="AD11" s="625"/>
      <c r="AE11" s="526"/>
      <c r="AF11" s="627"/>
      <c r="AG11" s="526"/>
      <c r="AJ11" s="587">
        <v>40</v>
      </c>
      <c r="AK11" s="588" t="s">
        <v>183</v>
      </c>
      <c r="AL11" s="515"/>
      <c r="AM11" s="619">
        <v>100</v>
      </c>
      <c r="AN11" s="620" t="s">
        <v>199</v>
      </c>
    </row>
    <row r="12" spans="1:40" ht="16.5" thickBot="1" x14ac:dyDescent="0.3">
      <c r="A12" s="261"/>
      <c r="B12" s="481"/>
      <c r="C12" s="474"/>
      <c r="D12" s="474"/>
      <c r="E12" s="474"/>
      <c r="F12" s="474"/>
      <c r="G12" s="474"/>
      <c r="H12" s="474"/>
      <c r="I12" s="474"/>
      <c r="J12" s="474"/>
      <c r="K12" s="474"/>
      <c r="L12" s="474"/>
      <c r="M12" s="474"/>
      <c r="N12" s="474"/>
      <c r="O12" s="474"/>
      <c r="P12" s="474"/>
      <c r="Q12" s="484"/>
      <c r="R12" s="390"/>
      <c r="V12" s="450">
        <f>V9-V10-V11</f>
        <v>130</v>
      </c>
      <c r="X12" s="395" t="s">
        <v>129</v>
      </c>
      <c r="Y12" s="472">
        <f>LOOKUP(9^9,Relevés!$E:$E)</f>
        <v>7.5</v>
      </c>
      <c r="Z12" s="52" t="s">
        <v>172</v>
      </c>
      <c r="AC12" s="526"/>
      <c r="AD12" s="625"/>
      <c r="AE12" s="526"/>
      <c r="AF12" s="627"/>
      <c r="AG12" s="526"/>
      <c r="AK12" s="515"/>
      <c r="AL12" s="515"/>
      <c r="AM12" s="515"/>
      <c r="AN12" s="515"/>
    </row>
    <row r="13" spans="1:40" x14ac:dyDescent="0.25">
      <c r="A13" s="261"/>
      <c r="B13" s="481"/>
      <c r="C13" s="497" t="s">
        <v>157</v>
      </c>
      <c r="D13" s="477"/>
      <c r="E13" s="474"/>
      <c r="F13" s="476" t="s">
        <v>153</v>
      </c>
      <c r="G13" s="474"/>
      <c r="H13" s="474"/>
      <c r="I13" s="474"/>
      <c r="J13" s="474"/>
      <c r="K13" s="474"/>
      <c r="L13" s="474"/>
      <c r="M13" s="474"/>
      <c r="N13" s="474"/>
      <c r="O13" s="477" t="s">
        <v>147</v>
      </c>
      <c r="P13" s="474"/>
      <c r="Q13" s="484"/>
      <c r="R13" s="390"/>
      <c r="X13" s="395" t="s">
        <v>129</v>
      </c>
      <c r="Y13" s="472">
        <f>IF(Y7&lt;5,Y5,(13.12+0.6215*$Y$5)-(11.37*$Y$7^0.16)+(0.3965*$Y$5*$Y$7^0.16))</f>
        <v>7.5</v>
      </c>
      <c r="Z13" t="s">
        <v>166</v>
      </c>
      <c r="AC13" s="526"/>
      <c r="AD13" s="625"/>
      <c r="AE13" s="526"/>
      <c r="AF13" s="627"/>
      <c r="AG13" s="526"/>
      <c r="AJ13" s="544" t="s">
        <v>4</v>
      </c>
      <c r="AK13" s="544" t="s">
        <v>182</v>
      </c>
      <c r="AL13" s="515"/>
      <c r="AM13" s="544" t="s">
        <v>6</v>
      </c>
      <c r="AN13" s="544" t="s">
        <v>182</v>
      </c>
    </row>
    <row r="14" spans="1:40" ht="15.75" customHeight="1" x14ac:dyDescent="0.3">
      <c r="A14" s="261"/>
      <c r="B14" s="481"/>
      <c r="C14" s="474"/>
      <c r="D14" s="474"/>
      <c r="E14" s="474"/>
      <c r="F14" s="676" t="s">
        <v>154</v>
      </c>
      <c r="G14" s="677"/>
      <c r="H14" s="492"/>
      <c r="I14" s="492" t="s">
        <v>162</v>
      </c>
      <c r="J14" s="492"/>
      <c r="K14" s="474"/>
      <c r="L14" s="474"/>
      <c r="M14" s="487" t="s">
        <v>148</v>
      </c>
      <c r="N14" s="487"/>
      <c r="O14" s="474"/>
      <c r="P14" s="474"/>
      <c r="Q14" s="484"/>
      <c r="R14" s="390"/>
      <c r="V14" s="444" t="s">
        <v>15</v>
      </c>
      <c r="X14" s="525" t="s">
        <v>175</v>
      </c>
      <c r="Y14" s="524"/>
      <c r="AC14" s="526"/>
      <c r="AD14" s="646" t="s">
        <v>1</v>
      </c>
      <c r="AE14" s="526"/>
      <c r="AF14" s="645" t="s">
        <v>216</v>
      </c>
      <c r="AG14" s="526"/>
      <c r="AJ14" s="553">
        <v>0</v>
      </c>
      <c r="AK14" s="554" t="s">
        <v>208</v>
      </c>
      <c r="AL14" s="515"/>
      <c r="AM14" s="589">
        <v>0</v>
      </c>
      <c r="AN14" s="590" t="s">
        <v>207</v>
      </c>
    </row>
    <row r="15" spans="1:40" ht="15" customHeight="1" x14ac:dyDescent="0.3">
      <c r="A15" s="261"/>
      <c r="B15" s="481"/>
      <c r="C15" s="474"/>
      <c r="D15" s="474"/>
      <c r="E15" s="474"/>
      <c r="F15" s="474"/>
      <c r="G15" s="474"/>
      <c r="H15" s="474"/>
      <c r="I15" s="474"/>
      <c r="J15" s="474"/>
      <c r="K15" s="474"/>
      <c r="L15" s="474"/>
      <c r="M15" s="474"/>
      <c r="N15" s="474"/>
      <c r="O15" s="476" t="s">
        <v>149</v>
      </c>
      <c r="P15" s="474"/>
      <c r="Q15" s="484"/>
      <c r="R15" s="390"/>
      <c r="V15" s="449">
        <v>160</v>
      </c>
      <c r="X15" s="530" t="s">
        <v>15</v>
      </c>
      <c r="Y15" s="531">
        <v>24</v>
      </c>
      <c r="AC15" s="526"/>
      <c r="AD15" s="642">
        <f>Relevés!$K$5</f>
        <v>-2.6</v>
      </c>
      <c r="AE15" s="526"/>
      <c r="AF15" s="643">
        <f>$V$10</f>
        <v>27</v>
      </c>
      <c r="AG15" s="526"/>
      <c r="AJ15" s="555">
        <v>5</v>
      </c>
      <c r="AK15" s="556" t="s">
        <v>186</v>
      </c>
      <c r="AL15" s="515"/>
      <c r="AM15" s="594">
        <v>120</v>
      </c>
      <c r="AN15" s="592" t="s">
        <v>211</v>
      </c>
    </row>
    <row r="16" spans="1:40" ht="13.5" customHeight="1" x14ac:dyDescent="0.25">
      <c r="A16" s="261"/>
      <c r="B16" s="481"/>
      <c r="C16" s="474"/>
      <c r="D16" s="474"/>
      <c r="E16" s="474"/>
      <c r="F16" s="474"/>
      <c r="G16" s="474"/>
      <c r="H16" s="474"/>
      <c r="I16" s="474"/>
      <c r="J16" s="474"/>
      <c r="K16" s="474"/>
      <c r="L16" s="474"/>
      <c r="M16" s="516"/>
      <c r="N16" s="516"/>
      <c r="O16" s="516"/>
      <c r="P16" s="516"/>
      <c r="Q16" s="484"/>
      <c r="R16" s="390"/>
      <c r="V16" s="502">
        <f>Février_2025!$AC$3</f>
        <v>15</v>
      </c>
      <c r="X16" s="597" t="s">
        <v>18</v>
      </c>
      <c r="Y16" s="598">
        <v>130</v>
      </c>
      <c r="Z16" s="53"/>
      <c r="AC16" s="526"/>
      <c r="AD16" s="646"/>
      <c r="AE16" s="526"/>
      <c r="AF16" s="627"/>
      <c r="AG16" s="526"/>
      <c r="AJ16" s="557">
        <v>11</v>
      </c>
      <c r="AK16" s="558" t="s">
        <v>185</v>
      </c>
      <c r="AL16" s="515"/>
      <c r="AM16" s="595">
        <v>240</v>
      </c>
      <c r="AN16" s="593" t="s">
        <v>212</v>
      </c>
    </row>
    <row r="17" spans="1:40" ht="13.5" customHeight="1" x14ac:dyDescent="0.25">
      <c r="A17" s="261"/>
      <c r="B17" s="481"/>
      <c r="C17" s="474"/>
      <c r="D17" s="482" t="s">
        <v>150</v>
      </c>
      <c r="E17" s="483"/>
      <c r="F17" s="474"/>
      <c r="G17" s="474"/>
      <c r="H17" s="474"/>
      <c r="I17" s="482" t="s">
        <v>155</v>
      </c>
      <c r="J17" s="482"/>
      <c r="K17" s="474"/>
      <c r="L17" s="474">
        <v>17</v>
      </c>
      <c r="M17" s="516" t="s">
        <v>173</v>
      </c>
      <c r="N17" s="653" t="s">
        <v>174</v>
      </c>
      <c r="O17" s="516"/>
      <c r="P17" s="516" t="s">
        <v>41</v>
      </c>
      <c r="Q17" s="484"/>
      <c r="R17" s="390"/>
      <c r="V17" s="449">
        <v>3</v>
      </c>
      <c r="X17" s="599" t="s">
        <v>41</v>
      </c>
      <c r="Y17" s="598">
        <v>900</v>
      </c>
      <c r="AC17" s="526"/>
      <c r="AD17" s="625"/>
      <c r="AE17" s="526"/>
      <c r="AF17" s="627"/>
      <c r="AG17" s="526"/>
      <c r="AJ17" s="559">
        <v>16</v>
      </c>
      <c r="AK17" s="560" t="s">
        <v>187</v>
      </c>
      <c r="AL17" s="515"/>
      <c r="AM17" s="596">
        <v>540</v>
      </c>
      <c r="AN17" s="591" t="s">
        <v>213</v>
      </c>
    </row>
    <row r="18" spans="1:40" ht="15.75" x14ac:dyDescent="0.25">
      <c r="A18" s="261"/>
      <c r="B18" s="481"/>
      <c r="C18" s="474"/>
      <c r="D18" s="474"/>
      <c r="E18" s="474"/>
      <c r="F18" s="474"/>
      <c r="G18" s="474"/>
      <c r="H18" s="474"/>
      <c r="I18" s="474"/>
      <c r="J18" s="474"/>
      <c r="K18" s="474"/>
      <c r="L18" s="474"/>
      <c r="M18" s="474"/>
      <c r="N18" s="474"/>
      <c r="O18" s="474"/>
      <c r="P18" s="474"/>
      <c r="Q18" s="484"/>
      <c r="R18" s="390"/>
      <c r="V18" s="450">
        <f>V15-V16-V17</f>
        <v>142</v>
      </c>
      <c r="X18" s="93" t="s">
        <v>176</v>
      </c>
      <c r="Y18" s="472">
        <v>2</v>
      </c>
      <c r="AC18" s="526"/>
      <c r="AD18" s="625"/>
      <c r="AE18" s="644"/>
      <c r="AF18" s="627"/>
      <c r="AG18" s="526"/>
      <c r="AJ18" s="561">
        <v>21</v>
      </c>
      <c r="AK18" s="562" t="s">
        <v>189</v>
      </c>
      <c r="AL18" s="515"/>
      <c r="AM18" s="600">
        <v>900</v>
      </c>
      <c r="AN18" s="601" t="s">
        <v>193</v>
      </c>
    </row>
    <row r="19" spans="1:40" ht="15.75" x14ac:dyDescent="0.25">
      <c r="A19" s="261"/>
      <c r="B19" s="481"/>
      <c r="C19" s="474"/>
      <c r="D19" s="474"/>
      <c r="E19" s="474"/>
      <c r="F19" s="474"/>
      <c r="G19" s="474"/>
      <c r="H19" s="474"/>
      <c r="I19" s="474"/>
      <c r="J19" s="474"/>
      <c r="K19" s="474"/>
      <c r="L19" s="474"/>
      <c r="M19" s="474"/>
      <c r="N19" s="474"/>
      <c r="O19" s="474"/>
      <c r="P19" s="474"/>
      <c r="Q19" s="484"/>
      <c r="R19" s="390"/>
      <c r="X19" s="93" t="s">
        <v>4</v>
      </c>
      <c r="Y19" s="505">
        <f>Février_2025!AC2</f>
        <v>0</v>
      </c>
      <c r="AA19" s="285"/>
      <c r="AB19" s="285"/>
      <c r="AC19" s="528"/>
      <c r="AD19" s="626"/>
      <c r="AE19" s="623"/>
      <c r="AF19" s="628"/>
      <c r="AG19" s="526"/>
      <c r="AJ19" s="555">
        <v>26</v>
      </c>
      <c r="AK19" s="556" t="s">
        <v>186</v>
      </c>
      <c r="AL19" s="515"/>
    </row>
    <row r="20" spans="1:40" x14ac:dyDescent="0.25">
      <c r="A20" s="261"/>
      <c r="B20" s="481"/>
      <c r="C20" s="474"/>
      <c r="D20" s="474"/>
      <c r="E20" s="474"/>
      <c r="F20" s="474"/>
      <c r="G20" s="474"/>
      <c r="H20" s="474"/>
      <c r="I20" s="474"/>
      <c r="J20" s="474"/>
      <c r="K20" s="474"/>
      <c r="L20" s="474"/>
      <c r="M20" s="474"/>
      <c r="N20" s="474"/>
      <c r="O20" s="474"/>
      <c r="P20" s="474"/>
      <c r="Q20" s="484"/>
      <c r="R20" s="390"/>
      <c r="V20" s="443" t="s">
        <v>142</v>
      </c>
      <c r="X20" s="93" t="s">
        <v>145</v>
      </c>
      <c r="Y20" s="647">
        <f>$Y$6</f>
        <v>87</v>
      </c>
      <c r="AA20" s="285"/>
      <c r="AB20" s="285"/>
      <c r="AC20" s="528"/>
      <c r="AD20" s="625"/>
      <c r="AE20" s="729" t="s">
        <v>218</v>
      </c>
      <c r="AF20" s="730"/>
      <c r="AG20" s="526"/>
      <c r="AJ20" s="563">
        <v>31</v>
      </c>
      <c r="AK20" s="564" t="s">
        <v>188</v>
      </c>
      <c r="AL20" s="515"/>
    </row>
    <row r="21" spans="1:40" ht="15.75" x14ac:dyDescent="0.25">
      <c r="A21" s="261"/>
      <c r="B21" s="481"/>
      <c r="C21" s="474"/>
      <c r="D21" s="474"/>
      <c r="E21" s="474"/>
      <c r="F21" s="474"/>
      <c r="G21" s="474"/>
      <c r="H21" s="474"/>
      <c r="I21" s="474"/>
      <c r="J21" s="474"/>
      <c r="K21" s="474"/>
      <c r="L21" s="474"/>
      <c r="M21" s="474"/>
      <c r="N21" s="474"/>
      <c r="O21" s="474"/>
      <c r="P21" s="474"/>
      <c r="Q21" s="484"/>
      <c r="R21" s="390"/>
      <c r="V21" s="441">
        <v>1030</v>
      </c>
      <c r="X21" s="522" t="s">
        <v>6</v>
      </c>
      <c r="Y21" s="523">
        <f>Y22</f>
        <v>405</v>
      </c>
      <c r="AA21" s="285"/>
      <c r="AB21" s="285"/>
      <c r="AC21" s="528"/>
      <c r="AD21" s="625"/>
      <c r="AE21" s="526"/>
      <c r="AF21" s="627"/>
      <c r="AG21" s="529"/>
      <c r="AJ21" s="565">
        <v>36</v>
      </c>
      <c r="AK21" s="566" t="s">
        <v>193</v>
      </c>
      <c r="AL21" s="515"/>
    </row>
    <row r="22" spans="1:40" ht="15.75" x14ac:dyDescent="0.25">
      <c r="A22" s="261"/>
      <c r="B22" s="481"/>
      <c r="C22" s="474"/>
      <c r="D22" s="474"/>
      <c r="E22" s="474"/>
      <c r="F22" s="474"/>
      <c r="G22" s="474"/>
      <c r="H22" s="474"/>
      <c r="I22" s="474"/>
      <c r="J22" s="474"/>
      <c r="K22" s="474"/>
      <c r="L22" s="474"/>
      <c r="M22" s="474"/>
      <c r="N22" s="474"/>
      <c r="O22" s="474"/>
      <c r="P22" s="474"/>
      <c r="Q22" s="484"/>
      <c r="R22" s="390"/>
      <c r="V22" s="451">
        <f>$Y$22</f>
        <v>405</v>
      </c>
      <c r="X22" s="395" t="s">
        <v>6</v>
      </c>
      <c r="Y22" s="543">
        <f>Relevés!AH4</f>
        <v>405</v>
      </c>
      <c r="Z22" s="503" t="s">
        <v>171</v>
      </c>
      <c r="AA22" s="285"/>
      <c r="AB22" s="285"/>
      <c r="AC22" s="528"/>
      <c r="AD22" s="625"/>
      <c r="AE22" s="526"/>
      <c r="AF22" s="627"/>
      <c r="AG22" s="526"/>
      <c r="AJ22" s="567">
        <v>41</v>
      </c>
      <c r="AK22" s="568" t="s">
        <v>195</v>
      </c>
      <c r="AL22" s="515"/>
    </row>
    <row r="23" spans="1:40" ht="15.75" x14ac:dyDescent="0.25">
      <c r="A23" s="261"/>
      <c r="B23" s="481"/>
      <c r="C23" s="474"/>
      <c r="D23" s="474"/>
      <c r="E23" s="474"/>
      <c r="F23" s="474"/>
      <c r="G23" s="474"/>
      <c r="H23" s="475"/>
      <c r="I23" s="475"/>
      <c r="J23" s="475"/>
      <c r="K23" s="475"/>
      <c r="L23" s="474"/>
      <c r="M23" s="474"/>
      <c r="N23" s="474"/>
      <c r="O23" s="474"/>
      <c r="P23" s="474"/>
      <c r="Q23" s="484"/>
      <c r="R23" s="390"/>
      <c r="V23" s="441">
        <v>30</v>
      </c>
      <c r="Y23" s="494">
        <f>$Y$22/60/24</f>
        <v>0.28125</v>
      </c>
      <c r="Z23" s="448" t="s">
        <v>140</v>
      </c>
      <c r="AA23" s="285"/>
      <c r="AB23" s="285"/>
      <c r="AC23" s="528"/>
      <c r="AD23" s="625"/>
      <c r="AE23" s="526"/>
      <c r="AF23" s="627"/>
      <c r="AG23" s="526"/>
      <c r="AJ23" s="569">
        <v>46</v>
      </c>
      <c r="AK23" s="570" t="s">
        <v>200</v>
      </c>
      <c r="AL23" s="515"/>
    </row>
    <row r="24" spans="1:40" ht="15.75" customHeight="1" x14ac:dyDescent="0.25">
      <c r="A24" s="261"/>
      <c r="B24" s="481"/>
      <c r="C24" s="474"/>
      <c r="D24" s="474"/>
      <c r="E24" s="474"/>
      <c r="F24" s="474"/>
      <c r="G24" s="474"/>
      <c r="H24" s="475"/>
      <c r="I24" s="475"/>
      <c r="J24" s="475"/>
      <c r="K24" s="475"/>
      <c r="L24" s="474"/>
      <c r="M24" s="474"/>
      <c r="N24" s="474"/>
      <c r="O24" s="474"/>
      <c r="P24" s="474"/>
      <c r="Q24" s="484"/>
      <c r="R24" s="390"/>
      <c r="V24" s="442">
        <f>$V21-$V22-$V23</f>
        <v>595</v>
      </c>
      <c r="X24" s="460"/>
      <c r="AB24" s="285"/>
      <c r="AC24" s="528"/>
      <c r="AD24" s="625"/>
      <c r="AE24" s="526"/>
      <c r="AF24" s="627"/>
      <c r="AG24" s="526"/>
      <c r="AJ24" s="571">
        <v>51</v>
      </c>
      <c r="AK24" s="572" t="s">
        <v>201</v>
      </c>
      <c r="AL24" s="515"/>
    </row>
    <row r="25" spans="1:40" x14ac:dyDescent="0.25">
      <c r="A25" s="261"/>
      <c r="B25" s="481"/>
      <c r="C25" s="474"/>
      <c r="D25" s="474"/>
      <c r="E25" s="474"/>
      <c r="F25" s="474"/>
      <c r="G25" s="474"/>
      <c r="H25" s="475"/>
      <c r="I25" s="475"/>
      <c r="J25" s="475"/>
      <c r="K25" s="475"/>
      <c r="L25" s="474"/>
      <c r="M25" s="474"/>
      <c r="N25" s="474"/>
      <c r="O25" s="474"/>
      <c r="P25" s="474"/>
      <c r="Q25" s="484"/>
      <c r="R25" s="390"/>
      <c r="W25"/>
      <c r="AB25" s="285"/>
      <c r="AC25" s="528"/>
      <c r="AD25" s="625"/>
      <c r="AE25" s="526"/>
      <c r="AF25" s="627"/>
      <c r="AG25" s="526"/>
      <c r="AJ25" s="573">
        <v>56</v>
      </c>
      <c r="AK25" s="545" t="s">
        <v>202</v>
      </c>
      <c r="AL25" s="515"/>
    </row>
    <row r="26" spans="1:40" ht="15" customHeight="1" x14ac:dyDescent="0.25">
      <c r="A26" s="261"/>
      <c r="B26" s="481"/>
      <c r="C26" s="474"/>
      <c r="D26" s="474"/>
      <c r="E26" s="474"/>
      <c r="F26" s="474"/>
      <c r="G26" s="474"/>
      <c r="H26" s="475"/>
      <c r="I26" s="475"/>
      <c r="J26" s="475"/>
      <c r="K26" s="475"/>
      <c r="L26" s="474"/>
      <c r="M26" s="474"/>
      <c r="N26" s="474"/>
      <c r="O26" s="474"/>
      <c r="P26" s="474"/>
      <c r="Q26" s="484"/>
      <c r="R26" s="390"/>
      <c r="V26" s="452" t="s">
        <v>145</v>
      </c>
      <c r="AB26" s="285"/>
      <c r="AC26" s="528"/>
      <c r="AD26" s="625"/>
      <c r="AE26" s="526"/>
      <c r="AF26" s="627"/>
      <c r="AG26" s="526"/>
      <c r="AJ26" s="574">
        <v>61</v>
      </c>
      <c r="AK26" s="575" t="s">
        <v>199</v>
      </c>
      <c r="AL26" s="515"/>
    </row>
    <row r="27" spans="1:40" ht="15" customHeight="1" x14ac:dyDescent="0.25">
      <c r="A27" s="261"/>
      <c r="B27" s="481"/>
      <c r="C27" s="474"/>
      <c r="D27" s="474"/>
      <c r="E27" s="474"/>
      <c r="F27" s="474"/>
      <c r="G27" s="474"/>
      <c r="H27" s="475"/>
      <c r="I27" s="475"/>
      <c r="J27" s="475"/>
      <c r="K27" s="475"/>
      <c r="L27" s="474"/>
      <c r="M27" s="474"/>
      <c r="N27" s="474"/>
      <c r="O27" s="474"/>
      <c r="P27" s="474"/>
      <c r="Q27" s="484"/>
      <c r="R27" s="390"/>
      <c r="V27" s="453">
        <v>132</v>
      </c>
      <c r="AB27" s="285"/>
      <c r="AC27" s="528"/>
      <c r="AD27" s="625"/>
      <c r="AE27" s="526"/>
      <c r="AF27" s="627"/>
      <c r="AG27" s="526"/>
      <c r="AJ27" s="550">
        <v>66</v>
      </c>
      <c r="AK27" s="576" t="s">
        <v>209</v>
      </c>
      <c r="AL27" s="515"/>
    </row>
    <row r="28" spans="1:40" ht="15" customHeight="1" x14ac:dyDescent="0.25">
      <c r="A28" s="261"/>
      <c r="B28" s="481"/>
      <c r="C28" s="474"/>
      <c r="D28" s="474"/>
      <c r="E28" s="474"/>
      <c r="F28" s="474"/>
      <c r="G28" s="474"/>
      <c r="H28" s="475"/>
      <c r="I28" s="475"/>
      <c r="J28" s="475"/>
      <c r="K28" s="475"/>
      <c r="L28" s="474"/>
      <c r="M28" s="474"/>
      <c r="N28" s="474"/>
      <c r="O28" s="474"/>
      <c r="P28" s="474"/>
      <c r="Q28" s="484"/>
      <c r="R28" s="390"/>
      <c r="V28" s="441"/>
      <c r="AB28" s="285"/>
      <c r="AC28" s="528"/>
      <c r="AD28" s="625"/>
      <c r="AE28" s="526"/>
      <c r="AF28" s="627"/>
      <c r="AG28" s="526"/>
      <c r="AJ28" s="546">
        <v>71</v>
      </c>
      <c r="AK28" s="547" t="s">
        <v>203</v>
      </c>
      <c r="AL28" s="515"/>
    </row>
    <row r="29" spans="1:40" ht="15.75" x14ac:dyDescent="0.25">
      <c r="A29" s="261"/>
      <c r="B29" s="481"/>
      <c r="C29" s="482" t="s">
        <v>151</v>
      </c>
      <c r="D29" s="482"/>
      <c r="E29" s="482"/>
      <c r="F29" s="482"/>
      <c r="G29" s="497" t="s">
        <v>161</v>
      </c>
      <c r="H29" s="491" t="s">
        <v>152</v>
      </c>
      <c r="I29" s="491"/>
      <c r="J29" s="491"/>
      <c r="K29" s="491"/>
      <c r="L29" s="476"/>
      <c r="M29" s="474"/>
      <c r="N29" s="474"/>
      <c r="O29" s="474"/>
      <c r="P29" s="474"/>
      <c r="Q29" s="484"/>
      <c r="R29" s="390"/>
      <c r="V29" s="454">
        <f>$Y$6</f>
        <v>87</v>
      </c>
      <c r="W29"/>
      <c r="AA29" s="285"/>
      <c r="AB29" s="285"/>
      <c r="AC29" s="528"/>
      <c r="AD29" s="625"/>
      <c r="AE29" s="526"/>
      <c r="AF29" s="627"/>
      <c r="AG29" s="526"/>
      <c r="AJ29" s="577">
        <v>76</v>
      </c>
      <c r="AK29" s="578" t="s">
        <v>204</v>
      </c>
    </row>
    <row r="30" spans="1:40" ht="15.75" x14ac:dyDescent="0.25">
      <c r="A30" s="261"/>
      <c r="B30" s="481"/>
      <c r="C30" s="474"/>
      <c r="D30" s="474"/>
      <c r="E30" s="474"/>
      <c r="F30" s="474"/>
      <c r="G30" s="474"/>
      <c r="H30" s="475"/>
      <c r="I30" s="475"/>
      <c r="J30" s="475"/>
      <c r="K30" s="475"/>
      <c r="L30" s="474"/>
      <c r="M30" s="474"/>
      <c r="N30" s="474"/>
      <c r="O30" s="474"/>
      <c r="P30" s="474"/>
      <c r="Q30" s="484"/>
      <c r="R30" s="390"/>
      <c r="V30" s="441">
        <v>4</v>
      </c>
      <c r="X30" s="395" t="s">
        <v>128</v>
      </c>
      <c r="Y30" s="495">
        <f>LOOKUP(9^9,Relevés!H:H)</f>
        <v>1028.8</v>
      </c>
      <c r="Z30" t="s">
        <v>131</v>
      </c>
      <c r="AB30" s="285"/>
      <c r="AC30" s="528"/>
      <c r="AD30" s="625"/>
      <c r="AE30" s="526"/>
      <c r="AF30" s="627"/>
      <c r="AG30" s="526"/>
      <c r="AJ30" s="579">
        <v>81</v>
      </c>
      <c r="AK30" s="580" t="s">
        <v>205</v>
      </c>
      <c r="AL30" s="515"/>
    </row>
    <row r="31" spans="1:40" ht="15.75" x14ac:dyDescent="0.25">
      <c r="A31" s="261"/>
      <c r="B31" s="481"/>
      <c r="C31" s="474"/>
      <c r="D31" s="474"/>
      <c r="E31" s="474"/>
      <c r="F31" s="474"/>
      <c r="G31" s="474"/>
      <c r="H31" s="475"/>
      <c r="I31" s="475"/>
      <c r="J31" s="475"/>
      <c r="K31" s="475"/>
      <c r="L31" s="474"/>
      <c r="M31" s="474"/>
      <c r="N31" s="474"/>
      <c r="O31" s="474"/>
      <c r="P31" s="474"/>
      <c r="Q31" s="484"/>
      <c r="R31" s="390"/>
      <c r="V31" s="442">
        <f>V27-V29-V30</f>
        <v>41</v>
      </c>
      <c r="X31" s="395" t="s">
        <v>128</v>
      </c>
      <c r="Y31" s="496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↔</v>
      </c>
      <c r="Z31" t="s">
        <v>130</v>
      </c>
      <c r="AB31" s="285"/>
      <c r="AC31" s="528"/>
      <c r="AD31" s="625"/>
      <c r="AE31" s="526"/>
      <c r="AF31" s="627"/>
      <c r="AG31" s="526"/>
      <c r="AJ31" s="551">
        <v>86</v>
      </c>
      <c r="AK31" s="552" t="s">
        <v>210</v>
      </c>
      <c r="AL31" s="515"/>
    </row>
    <row r="32" spans="1:40" ht="15.75" thickBot="1" x14ac:dyDescent="0.3">
      <c r="A32" s="261"/>
      <c r="B32" s="674"/>
      <c r="C32" s="485"/>
      <c r="D32" s="485"/>
      <c r="E32" s="485"/>
      <c r="F32" s="485"/>
      <c r="G32" s="485"/>
      <c r="H32" s="486"/>
      <c r="I32" s="486"/>
      <c r="J32" s="486"/>
      <c r="K32" s="486"/>
      <c r="L32" s="485"/>
      <c r="M32" s="517"/>
      <c r="N32" s="485"/>
      <c r="O32" s="485"/>
      <c r="P32" s="485"/>
      <c r="Q32" s="518"/>
      <c r="R32" s="390"/>
      <c r="Z32" s="285" t="s">
        <v>133</v>
      </c>
      <c r="AB32" s="285"/>
      <c r="AC32" s="528"/>
      <c r="AD32" s="625"/>
      <c r="AE32" s="526"/>
      <c r="AF32" s="627"/>
      <c r="AG32" s="526"/>
      <c r="AJ32" s="581">
        <v>91</v>
      </c>
      <c r="AK32" s="582" t="s">
        <v>183</v>
      </c>
      <c r="AN32" s="515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3"/>
      <c r="I33" s="473"/>
      <c r="J33" s="473"/>
      <c r="K33" s="473"/>
      <c r="L33" s="261"/>
      <c r="M33" s="261"/>
      <c r="N33" s="261"/>
      <c r="O33" s="261"/>
      <c r="P33" s="261"/>
      <c r="Q33" s="261"/>
      <c r="R33" s="389">
        <f ca="1">DAY(TODAY())</f>
        <v>4</v>
      </c>
      <c r="S33" s="445" t="s">
        <v>21</v>
      </c>
      <c r="T33" s="446">
        <f>T35-T34</f>
        <v>0.40972222222222221</v>
      </c>
      <c r="V33" s="452" t="s">
        <v>56</v>
      </c>
      <c r="W33"/>
      <c r="AB33" s="285"/>
      <c r="AC33" s="528"/>
      <c r="AD33" s="625"/>
      <c r="AE33" s="526"/>
      <c r="AF33" s="627"/>
      <c r="AG33" s="526"/>
      <c r="AJ33" s="548">
        <v>100</v>
      </c>
      <c r="AK33" s="549" t="s">
        <v>206</v>
      </c>
    </row>
    <row r="34" spans="1:37" ht="15.75" x14ac:dyDescent="0.25">
      <c r="A34" s="417">
        <v>0.79166666666666663</v>
      </c>
      <c r="B34" s="727">
        <f ca="1">NOW()</f>
        <v>45692.82944050926</v>
      </c>
      <c r="C34" s="727"/>
      <c r="D34" s="727"/>
      <c r="E34" s="727"/>
      <c r="G34" s="260">
        <v>9</v>
      </c>
      <c r="I34" s="508"/>
      <c r="J34" s="509"/>
      <c r="K34" s="511"/>
      <c r="L34" s="510"/>
      <c r="M34" s="509"/>
      <c r="N34" s="509"/>
      <c r="Q34" s="514"/>
      <c r="S34" s="398" t="s">
        <v>120</v>
      </c>
      <c r="T34" s="439">
        <v>0.35069444444444442</v>
      </c>
      <c r="V34" s="453">
        <v>60</v>
      </c>
      <c r="X34" s="403" t="s">
        <v>97</v>
      </c>
      <c r="Y34" s="404" t="s">
        <v>104</v>
      </c>
      <c r="Z34" s="397"/>
      <c r="AB34" s="285"/>
      <c r="AC34" s="528"/>
      <c r="AD34" s="625"/>
      <c r="AE34" s="644"/>
      <c r="AF34" s="627"/>
      <c r="AG34" s="526"/>
    </row>
    <row r="35" spans="1:37" ht="15" customHeight="1" x14ac:dyDescent="0.25">
      <c r="A35" s="728" t="str">
        <f ca="1">REPT("À demain",AND(NOW()-TODAY()&gt;A34,A34&lt;&gt;""))</f>
        <v>À demain</v>
      </c>
      <c r="B35" s="728"/>
      <c r="G35" s="507"/>
      <c r="H35" s="512"/>
      <c r="I35" s="508"/>
      <c r="J35" s="506"/>
      <c r="K35" s="507"/>
      <c r="L35" s="507"/>
      <c r="M35" s="506"/>
      <c r="N35" s="507"/>
      <c r="O35" s="508"/>
      <c r="R35"/>
      <c r="S35" s="427" t="s">
        <v>121</v>
      </c>
      <c r="T35" s="440">
        <v>0.76041666666666663</v>
      </c>
      <c r="V35" s="454">
        <f>Relevés!N5</f>
        <v>10.8</v>
      </c>
      <c r="X35" s="309" t="s">
        <v>101</v>
      </c>
      <c r="Y35" s="400" t="s">
        <v>103</v>
      </c>
      <c r="Z35" s="285" t="s">
        <v>11</v>
      </c>
      <c r="AC35" s="526"/>
      <c r="AD35" s="625"/>
      <c r="AE35" s="526"/>
      <c r="AF35" s="627"/>
      <c r="AG35" s="526"/>
    </row>
    <row r="36" spans="1:37" ht="15.75" x14ac:dyDescent="0.25">
      <c r="A36" s="652" t="s">
        <v>223</v>
      </c>
      <c r="G36" s="507"/>
      <c r="H36" s="507"/>
      <c r="I36" s="508"/>
      <c r="J36" s="508"/>
      <c r="K36" s="507"/>
      <c r="L36" s="508"/>
      <c r="M36" s="520"/>
      <c r="N36" s="507"/>
      <c r="O36" s="508"/>
      <c r="V36" s="441">
        <v>1.5</v>
      </c>
      <c r="X36" s="311" t="s">
        <v>100</v>
      </c>
      <c r="Y36" s="405" t="s">
        <v>102</v>
      </c>
      <c r="AC36" s="526"/>
      <c r="AD36" s="625"/>
      <c r="AE36" s="526"/>
      <c r="AF36" s="627"/>
      <c r="AG36" s="526"/>
    </row>
    <row r="37" spans="1:37" ht="15" customHeight="1" x14ac:dyDescent="0.3">
      <c r="A37" t="s">
        <v>224</v>
      </c>
      <c r="V37" s="442">
        <f>V34-V35-V36</f>
        <v>47.7</v>
      </c>
      <c r="X37" t="s">
        <v>132</v>
      </c>
      <c r="Y37" s="406"/>
      <c r="AC37" s="526"/>
      <c r="AD37" s="636"/>
      <c r="AE37" s="624"/>
      <c r="AF37" s="629"/>
      <c r="AG37" s="526"/>
    </row>
    <row r="38" spans="1:37" ht="15" customHeight="1" x14ac:dyDescent="0.3">
      <c r="AC38" s="526"/>
      <c r="AD38" s="636" t="s">
        <v>214</v>
      </c>
      <c r="AE38" s="638" t="s">
        <v>18</v>
      </c>
      <c r="AF38" s="637" t="s">
        <v>41</v>
      </c>
      <c r="AG38" s="526"/>
    </row>
    <row r="39" spans="1:37" ht="15" customHeight="1" x14ac:dyDescent="0.25">
      <c r="V39" s="452" t="s">
        <v>55</v>
      </c>
      <c r="AC39" s="526"/>
      <c r="AD39" s="625"/>
      <c r="AE39" s="526"/>
      <c r="AF39" s="627"/>
      <c r="AG39" s="526"/>
    </row>
    <row r="40" spans="1:37" ht="15.75" x14ac:dyDescent="0.25">
      <c r="V40" s="453">
        <v>60</v>
      </c>
      <c r="AC40" s="526"/>
      <c r="AD40" s="625"/>
      <c r="AE40" s="526"/>
      <c r="AF40" s="627"/>
      <c r="AG40" s="526"/>
    </row>
    <row r="41" spans="1:37" ht="15.75" x14ac:dyDescent="0.25">
      <c r="C41" s="532">
        <f>100*(1-($Y$1/$E$41))</f>
        <v>100</v>
      </c>
      <c r="D41" s="533">
        <v>44</v>
      </c>
      <c r="E41" s="534">
        <v>20</v>
      </c>
      <c r="F41" s="508"/>
      <c r="G41" s="537">
        <f>100*(1-($Y$2/$I$41))</f>
        <v>99.958333333333343</v>
      </c>
      <c r="H41" s="533">
        <v>48</v>
      </c>
      <c r="I41" s="538">
        <v>240</v>
      </c>
      <c r="J41" s="508"/>
      <c r="K41" s="537">
        <f>100*(1-($Y$3/M41))</f>
        <v>99.990909090909085</v>
      </c>
      <c r="L41" s="533">
        <v>50</v>
      </c>
      <c r="M41" s="538">
        <v>1100</v>
      </c>
      <c r="T41" s="515"/>
      <c r="V41" s="454">
        <f>Relevés!$K$5</f>
        <v>-2.6</v>
      </c>
      <c r="AC41" s="526"/>
      <c r="AD41" s="625"/>
      <c r="AE41" s="526"/>
      <c r="AF41" s="627"/>
      <c r="AG41" s="526"/>
    </row>
    <row r="42" spans="1:37" ht="15.75" x14ac:dyDescent="0.25">
      <c r="C42" s="535" t="s">
        <v>180</v>
      </c>
      <c r="D42" s="536">
        <f>20*$C$41/100</f>
        <v>20</v>
      </c>
      <c r="E42" s="541" t="s">
        <v>177</v>
      </c>
      <c r="F42" s="508"/>
      <c r="G42" s="539" t="s">
        <v>180</v>
      </c>
      <c r="H42" s="540">
        <f>20*$G$41/100</f>
        <v>19.991666666666671</v>
      </c>
      <c r="I42" s="542" t="s">
        <v>178</v>
      </c>
      <c r="J42" s="508"/>
      <c r="K42" s="539" t="s">
        <v>180</v>
      </c>
      <c r="L42" s="540">
        <f>20*$K$41/100</f>
        <v>19.998181818181816</v>
      </c>
      <c r="M42" s="542" t="s">
        <v>179</v>
      </c>
      <c r="V42" s="441">
        <v>1.5</v>
      </c>
      <c r="AC42" s="526"/>
      <c r="AD42" s="625"/>
      <c r="AE42" s="526"/>
      <c r="AF42" s="627"/>
      <c r="AG42" s="526"/>
    </row>
    <row r="43" spans="1:37" ht="15.75" x14ac:dyDescent="0.25">
      <c r="A43" s="310"/>
      <c r="D43" s="507"/>
      <c r="E43" s="508"/>
      <c r="F43" s="508"/>
      <c r="G43" s="519"/>
      <c r="H43" s="508"/>
      <c r="I43" s="508"/>
      <c r="J43" s="508"/>
      <c r="K43" s="519"/>
      <c r="L43" s="508"/>
      <c r="M43" s="508"/>
      <c r="N43" s="508"/>
      <c r="V43" s="442">
        <f>V40-V41-V42</f>
        <v>61.1</v>
      </c>
      <c r="AC43" s="526"/>
      <c r="AD43" s="625"/>
      <c r="AE43" s="526"/>
      <c r="AF43" s="627"/>
      <c r="AG43" s="526"/>
    </row>
    <row r="44" spans="1:37" x14ac:dyDescent="0.25">
      <c r="AC44" s="526"/>
      <c r="AD44" s="625"/>
      <c r="AE44" s="526"/>
      <c r="AF44" s="627"/>
      <c r="AG44" s="526"/>
    </row>
    <row r="45" spans="1:37" x14ac:dyDescent="0.25">
      <c r="AC45" s="526"/>
      <c r="AD45" s="625"/>
      <c r="AE45" s="526"/>
      <c r="AF45" s="627"/>
      <c r="AG45" s="526"/>
    </row>
    <row r="46" spans="1:37" x14ac:dyDescent="0.25">
      <c r="AC46" s="526"/>
      <c r="AD46" s="625"/>
      <c r="AE46" s="526"/>
      <c r="AF46" s="627"/>
      <c r="AG46" s="526"/>
    </row>
    <row r="47" spans="1:37" x14ac:dyDescent="0.25">
      <c r="AC47" s="526"/>
      <c r="AD47" s="625"/>
      <c r="AE47" s="526"/>
      <c r="AF47" s="627"/>
      <c r="AG47" s="526"/>
    </row>
    <row r="48" spans="1:37" x14ac:dyDescent="0.25">
      <c r="AC48" s="526"/>
      <c r="AD48" s="625"/>
      <c r="AE48" s="526"/>
      <c r="AF48" s="627"/>
      <c r="AG48" s="526"/>
    </row>
    <row r="49" spans="29:33" x14ac:dyDescent="0.25">
      <c r="AC49" s="526"/>
      <c r="AD49" s="625"/>
      <c r="AE49" s="526"/>
      <c r="AF49" s="627"/>
      <c r="AG49" s="526"/>
    </row>
    <row r="50" spans="29:33" x14ac:dyDescent="0.25">
      <c r="AC50" s="526"/>
      <c r="AD50" s="625"/>
      <c r="AE50" s="526"/>
      <c r="AF50" s="627"/>
      <c r="AG50" s="526"/>
    </row>
    <row r="51" spans="29:33" x14ac:dyDescent="0.25">
      <c r="AC51" s="526"/>
      <c r="AD51" s="625"/>
      <c r="AE51" s="526"/>
      <c r="AF51" s="627"/>
      <c r="AG51" s="526"/>
    </row>
    <row r="52" spans="29:33" x14ac:dyDescent="0.25">
      <c r="AC52" s="526"/>
      <c r="AD52" s="625"/>
      <c r="AE52" s="526"/>
      <c r="AF52" s="627"/>
      <c r="AG52" s="526"/>
    </row>
    <row r="53" spans="29:33" x14ac:dyDescent="0.25">
      <c r="AC53" s="526"/>
      <c r="AD53" s="625"/>
      <c r="AE53" s="526"/>
      <c r="AF53" s="627"/>
      <c r="AG53" s="526"/>
    </row>
    <row r="54" spans="29:33" x14ac:dyDescent="0.25">
      <c r="AC54" s="526"/>
      <c r="AD54" s="639">
        <f>Relevés!$AG$5</f>
        <v>0</v>
      </c>
      <c r="AE54" s="640">
        <f>Février_2025!$AL$5</f>
        <v>4.0972222222222222E-2</v>
      </c>
      <c r="AF54" s="641">
        <f>Février_2025!$BP$73</f>
        <v>4.0972222222222222E-2</v>
      </c>
      <c r="AG54" s="526"/>
    </row>
    <row r="55" spans="29:33" ht="15.75" thickBot="1" x14ac:dyDescent="0.3">
      <c r="AC55" s="526"/>
      <c r="AD55" s="668"/>
      <c r="AE55" s="622"/>
      <c r="AF55" s="669"/>
      <c r="AG55" s="526"/>
    </row>
    <row r="56" spans="29:33" ht="15.75" thickTop="1" x14ac:dyDescent="0.25">
      <c r="AC56" s="526"/>
      <c r="AD56" s="526"/>
      <c r="AE56" s="526"/>
      <c r="AF56" s="526"/>
      <c r="AG56" s="526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79"/>
      <c r="B1" s="651" t="s">
        <v>219</v>
      </c>
      <c r="C1" s="264"/>
      <c r="D1" s="399">
        <f ca="1">NOW()</f>
        <v>45692.82944050926</v>
      </c>
      <c r="E1" s="414"/>
      <c r="F1" s="651" t="s">
        <v>220</v>
      </c>
      <c r="G1" s="678"/>
      <c r="H1" s="261"/>
    </row>
    <row r="2" spans="1:8" ht="17.25" customHeight="1" x14ac:dyDescent="0.3">
      <c r="A2" s="265"/>
      <c r="B2" s="412"/>
      <c r="C2" s="413"/>
      <c r="D2" s="399"/>
      <c r="E2" s="415"/>
      <c r="F2" s="412"/>
      <c r="G2" s="267"/>
      <c r="H2" s="261"/>
    </row>
    <row r="3" spans="1:8" ht="22.5" customHeight="1" x14ac:dyDescent="0.3">
      <c r="A3" s="265"/>
      <c r="B3" s="680" t="s">
        <v>88</v>
      </c>
      <c r="C3" s="266"/>
      <c r="D3" s="261"/>
      <c r="E3" s="265"/>
      <c r="F3" s="262" t="s">
        <v>115</v>
      </c>
      <c r="G3" s="267"/>
      <c r="H3" s="261"/>
    </row>
    <row r="4" spans="1:8" ht="174.75" customHeight="1" x14ac:dyDescent="0.25">
      <c r="A4" s="265"/>
      <c r="B4" s="680"/>
      <c r="C4" s="267"/>
      <c r="D4" s="261" t="s">
        <v>71</v>
      </c>
      <c r="E4" s="265"/>
      <c r="F4" s="261"/>
      <c r="G4" s="267"/>
      <c r="H4" s="261"/>
    </row>
    <row r="5" spans="1:8" ht="31.5" customHeight="1" x14ac:dyDescent="0.3">
      <c r="A5" s="265"/>
      <c r="B5" s="681" t="s">
        <v>135</v>
      </c>
      <c r="C5" s="267"/>
      <c r="D5" s="261"/>
      <c r="E5" s="265"/>
      <c r="F5" s="326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1" t="s">
        <v>116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2"/>
      <c r="C9" s="267"/>
      <c r="D9" s="261"/>
      <c r="E9" s="265"/>
      <c r="F9" s="326"/>
      <c r="G9" s="267"/>
      <c r="H9" s="261"/>
    </row>
    <row r="10" spans="1:8" ht="39.75" customHeight="1" thickTop="1" x14ac:dyDescent="0.3">
      <c r="A10" s="265"/>
      <c r="B10" s="682"/>
      <c r="C10" s="267"/>
      <c r="D10" s="435"/>
      <c r="E10" s="412" t="s">
        <v>125</v>
      </c>
      <c r="F10" s="262" t="s">
        <v>20</v>
      </c>
      <c r="G10" s="267"/>
      <c r="H10" s="261"/>
    </row>
    <row r="11" spans="1:8" ht="22.5" customHeight="1" x14ac:dyDescent="0.25">
      <c r="A11" s="265"/>
      <c r="B11" s="680" t="s">
        <v>20</v>
      </c>
      <c r="C11" s="268"/>
      <c r="D11" s="436"/>
      <c r="E11" s="412"/>
      <c r="F11" s="261"/>
      <c r="G11" s="267"/>
      <c r="H11" s="261"/>
    </row>
    <row r="12" spans="1:8" ht="41.25" customHeight="1" x14ac:dyDescent="0.3">
      <c r="A12" s="265"/>
      <c r="B12" s="261"/>
      <c r="C12" s="268"/>
      <c r="D12" s="436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7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7"/>
      <c r="E14" s="326"/>
      <c r="F14" s="261"/>
      <c r="G14" s="267"/>
      <c r="H14" s="261"/>
    </row>
    <row r="15" spans="1:8" ht="26.25" customHeight="1" x14ac:dyDescent="0.3">
      <c r="A15" s="265"/>
      <c r="B15" s="261"/>
      <c r="C15" s="267"/>
      <c r="D15" s="437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7"/>
      <c r="E16" s="263"/>
      <c r="F16" s="262" t="s">
        <v>117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115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2"/>
      <c r="F22" s="670"/>
      <c r="G22" s="671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226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2"/>
      <c r="B44" s="670"/>
      <c r="C44" s="671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M14" sqref="M14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7"/>
      <c r="C1" s="377" t="s">
        <v>111</v>
      </c>
      <c r="D1" s="377" t="s">
        <v>110</v>
      </c>
      <c r="E1" s="377" t="s">
        <v>114</v>
      </c>
    </row>
    <row r="2" spans="1:9" x14ac:dyDescent="0.25">
      <c r="B2" s="378" t="s">
        <v>109</v>
      </c>
      <c r="C2" s="379">
        <f ca="1">INDIRECT("C"&amp;(Console!$R$33*2+3))</f>
        <v>0</v>
      </c>
      <c r="D2" s="379">
        <f ca="1">INDIRECT("D"&amp;(Console!$R$33*2+3))</f>
        <v>0</v>
      </c>
      <c r="E2" s="380">
        <f ca="1">INDIRECT("E"&amp;(Console!$R$33*2+3))</f>
        <v>0</v>
      </c>
    </row>
    <row r="3" spans="1:9" x14ac:dyDescent="0.25">
      <c r="B3" s="381" t="s">
        <v>112</v>
      </c>
      <c r="C3" s="379">
        <f ca="1">INDIRECT("C"&amp;(Console!$R$33*2+4))</f>
        <v>0</v>
      </c>
      <c r="D3" s="379">
        <f ca="1">INDIRECT("D"&amp;(Console!$R$33*2+4))</f>
        <v>0</v>
      </c>
      <c r="E3" s="380">
        <f ca="1">INDIRECT("E"&amp;(Console!$R$33*2+4))</f>
        <v>0</v>
      </c>
      <c r="G3" s="353"/>
    </row>
    <row r="4" spans="1:9" x14ac:dyDescent="0.25">
      <c r="A4" s="94" t="s">
        <v>57</v>
      </c>
      <c r="B4" s="373">
        <f ca="1">DAY(TODAY())</f>
        <v>4</v>
      </c>
      <c r="C4" s="371" t="s">
        <v>111</v>
      </c>
      <c r="D4" s="372" t="s">
        <v>110</v>
      </c>
      <c r="E4" s="367" t="s">
        <v>113</v>
      </c>
    </row>
    <row r="5" spans="1:9" x14ac:dyDescent="0.25">
      <c r="A5" s="5">
        <v>1</v>
      </c>
      <c r="B5" s="364" t="s">
        <v>109</v>
      </c>
      <c r="C5" s="369"/>
      <c r="D5" s="434"/>
      <c r="E5" s="363"/>
      <c r="F5" s="364"/>
      <c r="G5" s="369"/>
      <c r="H5" s="434"/>
      <c r="I5" s="363"/>
    </row>
    <row r="6" spans="1:9" x14ac:dyDescent="0.25">
      <c r="A6" s="368"/>
      <c r="B6" s="365" t="s">
        <v>112</v>
      </c>
      <c r="C6" s="370"/>
      <c r="D6" s="433"/>
      <c r="E6" s="366"/>
      <c r="F6" s="365"/>
      <c r="G6" s="370"/>
      <c r="H6" s="433"/>
      <c r="I6" s="366"/>
    </row>
    <row r="7" spans="1:9" x14ac:dyDescent="0.25">
      <c r="A7" s="5">
        <v>2</v>
      </c>
      <c r="B7" s="364" t="s">
        <v>109</v>
      </c>
      <c r="C7" s="369"/>
      <c r="D7" s="432"/>
      <c r="E7" s="363"/>
      <c r="F7" s="364"/>
      <c r="G7" s="369"/>
      <c r="H7" s="432"/>
      <c r="I7" s="363"/>
    </row>
    <row r="8" spans="1:9" x14ac:dyDescent="0.25">
      <c r="B8" s="365" t="s">
        <v>112</v>
      </c>
      <c r="C8" s="370"/>
      <c r="D8" s="433"/>
      <c r="E8" s="366"/>
      <c r="F8" s="365"/>
      <c r="G8" s="370"/>
      <c r="H8" s="433"/>
      <c r="I8" s="366"/>
    </row>
    <row r="9" spans="1:9" x14ac:dyDescent="0.25">
      <c r="A9" s="5">
        <v>3</v>
      </c>
      <c r="B9" s="364" t="s">
        <v>109</v>
      </c>
      <c r="C9" s="369"/>
      <c r="D9" s="432"/>
      <c r="E9" s="363"/>
      <c r="F9" s="364"/>
      <c r="G9" s="369"/>
      <c r="H9" s="432"/>
      <c r="I9" s="363"/>
    </row>
    <row r="10" spans="1:9" x14ac:dyDescent="0.25">
      <c r="B10" s="365" t="s">
        <v>112</v>
      </c>
      <c r="C10" s="370"/>
      <c r="D10" s="433"/>
      <c r="E10" s="366"/>
      <c r="F10" s="365"/>
      <c r="G10" s="370"/>
      <c r="H10" s="433"/>
      <c r="I10" s="366"/>
    </row>
    <row r="11" spans="1:9" x14ac:dyDescent="0.25">
      <c r="A11" s="5">
        <v>4</v>
      </c>
      <c r="B11" s="364" t="s">
        <v>109</v>
      </c>
      <c r="C11" s="369"/>
      <c r="D11" s="432"/>
      <c r="E11" s="363"/>
      <c r="F11" s="364"/>
      <c r="G11" s="369"/>
      <c r="H11" s="432"/>
      <c r="I11" s="363"/>
    </row>
    <row r="12" spans="1:9" x14ac:dyDescent="0.25">
      <c r="B12" s="365" t="s">
        <v>112</v>
      </c>
      <c r="C12" s="370"/>
      <c r="D12" s="433"/>
      <c r="E12" s="366"/>
      <c r="F12" s="365"/>
      <c r="G12" s="370"/>
      <c r="H12" s="433"/>
      <c r="I12" s="366"/>
    </row>
    <row r="13" spans="1:9" x14ac:dyDescent="0.25">
      <c r="A13" s="5">
        <v>5</v>
      </c>
      <c r="B13" s="364" t="s">
        <v>109</v>
      </c>
      <c r="C13" s="369"/>
      <c r="D13" s="432"/>
      <c r="E13" s="363"/>
      <c r="F13" s="364"/>
      <c r="G13" s="369"/>
      <c r="H13" s="432"/>
      <c r="I13" s="363"/>
    </row>
    <row r="14" spans="1:9" x14ac:dyDescent="0.25">
      <c r="B14" s="365" t="s">
        <v>112</v>
      </c>
      <c r="C14" s="370"/>
      <c r="D14" s="433"/>
      <c r="E14" s="366"/>
      <c r="F14" s="365"/>
      <c r="G14" s="370"/>
      <c r="H14" s="433"/>
      <c r="I14" s="366"/>
    </row>
    <row r="15" spans="1:9" x14ac:dyDescent="0.25">
      <c r="A15" s="5">
        <v>6</v>
      </c>
      <c r="B15" s="364" t="s">
        <v>109</v>
      </c>
      <c r="C15" s="369"/>
      <c r="D15" s="432"/>
      <c r="E15" s="363"/>
      <c r="F15" s="364"/>
      <c r="G15" s="369"/>
      <c r="H15" s="432"/>
      <c r="I15" s="363"/>
    </row>
    <row r="16" spans="1:9" x14ac:dyDescent="0.25">
      <c r="B16" s="365" t="s">
        <v>112</v>
      </c>
      <c r="C16" s="370"/>
      <c r="D16" s="433"/>
      <c r="E16" s="366"/>
      <c r="F16" s="365"/>
      <c r="G16" s="370"/>
      <c r="H16" s="433"/>
      <c r="I16" s="366"/>
    </row>
    <row r="17" spans="1:9" x14ac:dyDescent="0.25">
      <c r="A17" s="5">
        <v>7</v>
      </c>
      <c r="B17" s="364" t="s">
        <v>109</v>
      </c>
      <c r="C17" s="369"/>
      <c r="D17" s="432"/>
      <c r="E17" s="363"/>
      <c r="F17" s="364"/>
      <c r="G17" s="369"/>
      <c r="H17" s="432"/>
      <c r="I17" s="363"/>
    </row>
    <row r="18" spans="1:9" x14ac:dyDescent="0.25">
      <c r="B18" s="365" t="s">
        <v>112</v>
      </c>
      <c r="C18" s="370"/>
      <c r="D18" s="433"/>
      <c r="E18" s="366"/>
      <c r="F18" s="365"/>
      <c r="G18" s="370"/>
      <c r="H18" s="433"/>
      <c r="I18" s="366"/>
    </row>
    <row r="19" spans="1:9" x14ac:dyDescent="0.25">
      <c r="A19" s="5">
        <v>8</v>
      </c>
      <c r="B19" s="364" t="s">
        <v>109</v>
      </c>
      <c r="C19" s="369"/>
      <c r="D19" s="432"/>
      <c r="E19" s="363"/>
      <c r="F19" s="364"/>
      <c r="G19" s="369"/>
      <c r="H19" s="432"/>
      <c r="I19" s="363"/>
    </row>
    <row r="20" spans="1:9" x14ac:dyDescent="0.25">
      <c r="B20" s="365" t="s">
        <v>112</v>
      </c>
      <c r="C20" s="370"/>
      <c r="D20" s="433"/>
      <c r="E20" s="366"/>
      <c r="F20" s="365"/>
      <c r="G20" s="370"/>
      <c r="H20" s="433"/>
      <c r="I20" s="366"/>
    </row>
    <row r="21" spans="1:9" x14ac:dyDescent="0.25">
      <c r="A21" s="5">
        <v>9</v>
      </c>
      <c r="B21" s="364" t="s">
        <v>109</v>
      </c>
      <c r="C21" s="369"/>
      <c r="D21" s="432"/>
      <c r="E21" s="363"/>
      <c r="F21" s="364"/>
      <c r="G21" s="369"/>
      <c r="H21" s="432"/>
      <c r="I21" s="363"/>
    </row>
    <row r="22" spans="1:9" x14ac:dyDescent="0.25">
      <c r="B22" s="365" t="s">
        <v>112</v>
      </c>
      <c r="C22" s="370"/>
      <c r="D22" s="433"/>
      <c r="E22" s="366"/>
      <c r="F22" s="365"/>
      <c r="G22" s="370"/>
      <c r="H22" s="433"/>
      <c r="I22" s="366"/>
    </row>
    <row r="23" spans="1:9" x14ac:dyDescent="0.25">
      <c r="A23" s="5">
        <v>10</v>
      </c>
      <c r="B23" s="364" t="s">
        <v>109</v>
      </c>
      <c r="C23" s="369"/>
      <c r="D23" s="432"/>
      <c r="E23" s="363"/>
      <c r="F23" s="364"/>
      <c r="G23" s="369"/>
      <c r="H23" s="432"/>
      <c r="I23" s="363"/>
    </row>
    <row r="24" spans="1:9" x14ac:dyDescent="0.25">
      <c r="B24" s="365" t="s">
        <v>112</v>
      </c>
      <c r="C24" s="370"/>
      <c r="D24" s="433"/>
      <c r="E24" s="366"/>
      <c r="F24" s="365"/>
      <c r="G24" s="370"/>
      <c r="H24" s="433"/>
      <c r="I24" s="366"/>
    </row>
    <row r="25" spans="1:9" x14ac:dyDescent="0.25">
      <c r="A25" s="5">
        <v>11</v>
      </c>
      <c r="B25" s="364" t="s">
        <v>109</v>
      </c>
      <c r="C25" s="369"/>
      <c r="D25" s="432"/>
      <c r="E25" s="363"/>
      <c r="F25" s="364"/>
      <c r="G25" s="369"/>
      <c r="H25" s="432"/>
      <c r="I25" s="363"/>
    </row>
    <row r="26" spans="1:9" x14ac:dyDescent="0.25">
      <c r="B26" s="365" t="s">
        <v>112</v>
      </c>
      <c r="C26" s="370"/>
      <c r="D26" s="433"/>
      <c r="E26" s="366"/>
      <c r="F26" s="365"/>
      <c r="G26" s="370"/>
      <c r="H26" s="433"/>
      <c r="I26" s="366"/>
    </row>
    <row r="27" spans="1:9" x14ac:dyDescent="0.25">
      <c r="A27" s="5">
        <v>12</v>
      </c>
      <c r="B27" s="364" t="s">
        <v>109</v>
      </c>
      <c r="C27" s="369"/>
      <c r="D27" s="432"/>
      <c r="E27" s="363"/>
      <c r="F27" s="364"/>
      <c r="G27" s="369"/>
      <c r="H27" s="432"/>
      <c r="I27" s="363"/>
    </row>
    <row r="28" spans="1:9" x14ac:dyDescent="0.25">
      <c r="B28" s="365" t="s">
        <v>112</v>
      </c>
      <c r="C28" s="370"/>
      <c r="D28" s="433"/>
      <c r="E28" s="366"/>
      <c r="F28" s="365"/>
      <c r="G28" s="370"/>
      <c r="H28" s="433"/>
      <c r="I28" s="366"/>
    </row>
    <row r="29" spans="1:9" x14ac:dyDescent="0.25">
      <c r="A29" s="5">
        <v>13</v>
      </c>
      <c r="B29" s="364" t="s">
        <v>109</v>
      </c>
      <c r="C29" s="369"/>
      <c r="D29" s="432"/>
      <c r="E29" s="363"/>
      <c r="F29" s="364"/>
      <c r="G29" s="369"/>
      <c r="H29" s="432"/>
      <c r="I29" s="363"/>
    </row>
    <row r="30" spans="1:9" x14ac:dyDescent="0.25">
      <c r="B30" s="365" t="s">
        <v>112</v>
      </c>
      <c r="C30" s="370"/>
      <c r="D30" s="433"/>
      <c r="E30" s="366"/>
      <c r="F30" s="365"/>
      <c r="G30" s="370"/>
      <c r="H30" s="433"/>
      <c r="I30" s="366"/>
    </row>
    <row r="31" spans="1:9" x14ac:dyDescent="0.25">
      <c r="A31" s="5">
        <v>14</v>
      </c>
      <c r="B31" s="364" t="s">
        <v>109</v>
      </c>
      <c r="C31" s="369"/>
      <c r="D31" s="432"/>
      <c r="E31" s="363"/>
      <c r="F31" s="364"/>
      <c r="G31" s="369"/>
      <c r="H31" s="432"/>
      <c r="I31" s="363"/>
    </row>
    <row r="32" spans="1:9" x14ac:dyDescent="0.25">
      <c r="B32" s="365" t="s">
        <v>112</v>
      </c>
      <c r="C32" s="370"/>
      <c r="D32" s="433"/>
      <c r="E32" s="366"/>
      <c r="F32" s="365"/>
      <c r="G32" s="370"/>
      <c r="H32" s="433"/>
      <c r="I32" s="366"/>
    </row>
    <row r="33" spans="1:9" x14ac:dyDescent="0.25">
      <c r="A33" s="5">
        <v>15</v>
      </c>
      <c r="B33" s="364" t="s">
        <v>109</v>
      </c>
      <c r="C33" s="369"/>
      <c r="D33" s="432"/>
      <c r="E33" s="363"/>
      <c r="F33" s="364"/>
      <c r="G33" s="369"/>
      <c r="H33" s="432"/>
      <c r="I33" s="363"/>
    </row>
    <row r="34" spans="1:9" x14ac:dyDescent="0.25">
      <c r="A34" s="368"/>
      <c r="B34" s="365" t="s">
        <v>112</v>
      </c>
      <c r="C34" s="370"/>
      <c r="D34" s="433"/>
      <c r="E34" s="366"/>
      <c r="F34" s="365"/>
      <c r="G34" s="370"/>
      <c r="H34" s="433"/>
      <c r="I34" s="366"/>
    </row>
    <row r="35" spans="1:9" x14ac:dyDescent="0.25">
      <c r="A35" s="5">
        <v>16</v>
      </c>
      <c r="B35" s="364" t="s">
        <v>109</v>
      </c>
      <c r="C35" s="369"/>
      <c r="D35" s="432"/>
      <c r="E35" s="363"/>
      <c r="F35" s="364"/>
      <c r="G35" s="369"/>
      <c r="H35" s="432"/>
      <c r="I35" s="363"/>
    </row>
    <row r="36" spans="1:9" x14ac:dyDescent="0.25">
      <c r="A36" s="96"/>
      <c r="B36" s="365" t="s">
        <v>112</v>
      </c>
      <c r="C36" s="370"/>
      <c r="D36" s="433"/>
      <c r="E36" s="366"/>
      <c r="F36" s="365"/>
      <c r="G36" s="370"/>
      <c r="H36" s="433"/>
      <c r="I36" s="366"/>
    </row>
    <row r="37" spans="1:9" x14ac:dyDescent="0.25">
      <c r="A37" s="363">
        <v>17</v>
      </c>
      <c r="B37" s="364" t="s">
        <v>109</v>
      </c>
      <c r="C37" s="369"/>
      <c r="D37" s="432"/>
      <c r="E37" s="363"/>
      <c r="F37" s="364"/>
      <c r="G37" s="369"/>
      <c r="H37" s="432"/>
      <c r="I37" s="363"/>
    </row>
    <row r="38" spans="1:9" x14ac:dyDescent="0.25">
      <c r="B38" s="365" t="s">
        <v>112</v>
      </c>
      <c r="C38" s="370"/>
      <c r="D38" s="433"/>
      <c r="E38" s="366"/>
      <c r="F38" s="365"/>
      <c r="G38" s="370"/>
      <c r="H38" s="433"/>
      <c r="I38" s="366"/>
    </row>
    <row r="39" spans="1:9" x14ac:dyDescent="0.25">
      <c r="A39" s="5">
        <v>18</v>
      </c>
      <c r="B39" s="364" t="s">
        <v>109</v>
      </c>
      <c r="C39" s="369"/>
      <c r="D39" s="432"/>
      <c r="E39" s="363"/>
      <c r="F39" s="364"/>
      <c r="G39" s="369"/>
      <c r="H39" s="432"/>
      <c r="I39" s="363"/>
    </row>
    <row r="40" spans="1:9" x14ac:dyDescent="0.25">
      <c r="B40" s="365" t="s">
        <v>112</v>
      </c>
      <c r="C40" s="370"/>
      <c r="D40" s="433"/>
      <c r="E40" s="366"/>
      <c r="F40" s="365"/>
      <c r="G40" s="370"/>
      <c r="H40" s="433"/>
      <c r="I40" s="366"/>
    </row>
    <row r="41" spans="1:9" x14ac:dyDescent="0.25">
      <c r="A41" s="5">
        <v>19</v>
      </c>
      <c r="B41" s="364" t="s">
        <v>109</v>
      </c>
      <c r="C41" s="369"/>
      <c r="D41" s="432"/>
      <c r="E41" s="363"/>
      <c r="F41" s="364"/>
      <c r="G41" s="369"/>
      <c r="H41" s="432"/>
      <c r="I41" s="363"/>
    </row>
    <row r="42" spans="1:9" x14ac:dyDescent="0.25">
      <c r="B42" s="365" t="s">
        <v>112</v>
      </c>
      <c r="C42" s="370"/>
      <c r="D42" s="433"/>
      <c r="E42" s="366"/>
      <c r="F42" s="365"/>
      <c r="G42" s="370"/>
      <c r="H42" s="433"/>
      <c r="I42" s="366"/>
    </row>
    <row r="43" spans="1:9" x14ac:dyDescent="0.25">
      <c r="A43" s="5">
        <v>20</v>
      </c>
      <c r="B43" s="364" t="s">
        <v>109</v>
      </c>
      <c r="C43" s="369"/>
      <c r="D43" s="432"/>
      <c r="E43" s="363"/>
      <c r="F43" s="364"/>
      <c r="G43" s="369"/>
      <c r="H43" s="432"/>
      <c r="I43" s="363"/>
    </row>
    <row r="44" spans="1:9" x14ac:dyDescent="0.25">
      <c r="B44" s="365" t="s">
        <v>112</v>
      </c>
      <c r="C44" s="370"/>
      <c r="D44" s="433"/>
      <c r="E44" s="366"/>
      <c r="F44" s="365"/>
      <c r="G44" s="370"/>
      <c r="H44" s="433"/>
      <c r="I44" s="366"/>
    </row>
    <row r="45" spans="1:9" x14ac:dyDescent="0.25">
      <c r="A45" s="5">
        <v>21</v>
      </c>
      <c r="B45" s="364" t="s">
        <v>109</v>
      </c>
      <c r="C45" s="369"/>
      <c r="D45" s="432"/>
      <c r="E45" s="363"/>
      <c r="F45" s="364"/>
      <c r="G45" s="369"/>
      <c r="H45" s="432"/>
      <c r="I45" s="363"/>
    </row>
    <row r="46" spans="1:9" x14ac:dyDescent="0.25">
      <c r="B46" s="365" t="s">
        <v>112</v>
      </c>
      <c r="C46" s="370"/>
      <c r="D46" s="433"/>
      <c r="E46" s="366"/>
      <c r="F46" s="365"/>
      <c r="G46" s="370"/>
      <c r="H46" s="433"/>
      <c r="I46" s="366"/>
    </row>
    <row r="47" spans="1:9" x14ac:dyDescent="0.25">
      <c r="A47" s="5">
        <v>22</v>
      </c>
      <c r="B47" s="364" t="s">
        <v>109</v>
      </c>
      <c r="C47" s="369"/>
      <c r="D47" s="432"/>
      <c r="E47" s="363"/>
      <c r="F47" s="364"/>
      <c r="G47" s="369"/>
      <c r="H47" s="432"/>
      <c r="I47" s="363"/>
    </row>
    <row r="48" spans="1:9" x14ac:dyDescent="0.25">
      <c r="B48" s="365" t="s">
        <v>112</v>
      </c>
      <c r="C48" s="370"/>
      <c r="D48" s="433"/>
      <c r="E48" s="366"/>
      <c r="F48" s="365"/>
      <c r="G48" s="370"/>
      <c r="H48" s="433"/>
      <c r="I48" s="366"/>
    </row>
    <row r="49" spans="1:9" x14ac:dyDescent="0.25">
      <c r="A49" s="5">
        <v>23</v>
      </c>
      <c r="B49" s="364" t="s">
        <v>109</v>
      </c>
      <c r="C49" s="369"/>
      <c r="D49" s="432"/>
      <c r="E49" s="363"/>
      <c r="F49" s="364"/>
      <c r="G49" s="369"/>
      <c r="H49" s="432"/>
      <c r="I49" s="363"/>
    </row>
    <row r="50" spans="1:9" x14ac:dyDescent="0.25">
      <c r="B50" s="365" t="s">
        <v>112</v>
      </c>
      <c r="C50" s="370"/>
      <c r="D50" s="433"/>
      <c r="E50" s="366"/>
      <c r="F50" s="365"/>
      <c r="G50" s="370"/>
      <c r="H50" s="433"/>
      <c r="I50" s="366"/>
    </row>
    <row r="51" spans="1:9" x14ac:dyDescent="0.25">
      <c r="A51" s="5">
        <v>24</v>
      </c>
      <c r="B51" s="364" t="s">
        <v>109</v>
      </c>
      <c r="C51" s="369"/>
      <c r="D51" s="432"/>
      <c r="E51" s="363"/>
      <c r="F51" s="364"/>
      <c r="G51" s="369"/>
      <c r="H51" s="432"/>
      <c r="I51" s="363"/>
    </row>
    <row r="52" spans="1:9" x14ac:dyDescent="0.25">
      <c r="B52" s="365" t="s">
        <v>112</v>
      </c>
      <c r="C52" s="370"/>
      <c r="D52" s="433"/>
      <c r="E52" s="366"/>
      <c r="F52" s="365"/>
      <c r="G52" s="370"/>
      <c r="H52" s="433"/>
      <c r="I52" s="366"/>
    </row>
    <row r="53" spans="1:9" x14ac:dyDescent="0.25">
      <c r="A53" s="5">
        <v>25</v>
      </c>
      <c r="B53" s="364" t="s">
        <v>109</v>
      </c>
      <c r="C53" s="369"/>
      <c r="D53" s="432"/>
      <c r="E53" s="363"/>
      <c r="F53" s="364"/>
      <c r="G53" s="369"/>
      <c r="H53" s="432"/>
      <c r="I53" s="363"/>
    </row>
    <row r="54" spans="1:9" x14ac:dyDescent="0.25">
      <c r="B54" s="365" t="s">
        <v>112</v>
      </c>
      <c r="C54" s="370"/>
      <c r="D54" s="433"/>
      <c r="E54" s="366"/>
      <c r="F54" s="365"/>
      <c r="G54" s="370"/>
      <c r="H54" s="433"/>
      <c r="I54" s="366"/>
    </row>
    <row r="55" spans="1:9" x14ac:dyDescent="0.25">
      <c r="A55" s="5">
        <v>26</v>
      </c>
      <c r="B55" s="364" t="s">
        <v>109</v>
      </c>
      <c r="C55" s="369"/>
      <c r="D55" s="432"/>
      <c r="E55" s="363"/>
      <c r="F55" s="364"/>
      <c r="G55" s="369"/>
      <c r="H55" s="432"/>
      <c r="I55" s="363"/>
    </row>
    <row r="56" spans="1:9" x14ac:dyDescent="0.25">
      <c r="B56" s="365" t="s">
        <v>112</v>
      </c>
      <c r="C56" s="370"/>
      <c r="D56" s="433"/>
      <c r="E56" s="366"/>
      <c r="F56" s="365"/>
      <c r="G56" s="370"/>
      <c r="H56" s="433"/>
      <c r="I56" s="366"/>
    </row>
    <row r="57" spans="1:9" x14ac:dyDescent="0.25">
      <c r="A57" s="5">
        <v>27</v>
      </c>
      <c r="B57" s="364" t="s">
        <v>109</v>
      </c>
      <c r="C57" s="369"/>
      <c r="D57" s="432"/>
      <c r="E57" s="363"/>
      <c r="F57" s="364"/>
      <c r="G57" s="369"/>
      <c r="H57" s="432"/>
      <c r="I57" s="363"/>
    </row>
    <row r="58" spans="1:9" x14ac:dyDescent="0.25">
      <c r="B58" s="365" t="s">
        <v>112</v>
      </c>
      <c r="C58" s="370"/>
      <c r="D58" s="433"/>
      <c r="E58" s="366"/>
      <c r="F58" s="365"/>
      <c r="G58" s="370"/>
      <c r="H58" s="433"/>
      <c r="I58" s="366"/>
    </row>
    <row r="59" spans="1:9" x14ac:dyDescent="0.25">
      <c r="A59" s="5">
        <v>28</v>
      </c>
      <c r="B59" s="364" t="s">
        <v>109</v>
      </c>
      <c r="C59" s="369"/>
      <c r="D59" s="432"/>
      <c r="E59" s="363"/>
      <c r="F59" s="364"/>
      <c r="G59" s="369"/>
      <c r="H59" s="432"/>
      <c r="I59" s="363"/>
    </row>
    <row r="60" spans="1:9" x14ac:dyDescent="0.25">
      <c r="B60" s="365" t="s">
        <v>112</v>
      </c>
      <c r="C60" s="370"/>
      <c r="D60" s="433"/>
      <c r="E60" s="366"/>
      <c r="F60" s="365"/>
      <c r="G60" s="370"/>
      <c r="H60" s="433"/>
      <c r="I60" s="366"/>
    </row>
    <row r="61" spans="1:9" x14ac:dyDescent="0.25">
      <c r="A61" s="5">
        <v>29</v>
      </c>
      <c r="B61" s="364" t="s">
        <v>109</v>
      </c>
      <c r="C61" s="369"/>
      <c r="D61" s="432"/>
      <c r="E61" s="363"/>
      <c r="F61" s="364"/>
      <c r="G61" s="369"/>
      <c r="H61" s="432"/>
      <c r="I61" s="363"/>
    </row>
    <row r="62" spans="1:9" x14ac:dyDescent="0.25">
      <c r="B62" s="365" t="s">
        <v>112</v>
      </c>
      <c r="C62" s="370"/>
      <c r="D62" s="433"/>
      <c r="E62" s="366"/>
      <c r="F62" s="365"/>
      <c r="G62" s="370"/>
      <c r="H62" s="433"/>
      <c r="I62" s="366"/>
    </row>
    <row r="63" spans="1:9" x14ac:dyDescent="0.25">
      <c r="A63" s="5">
        <v>30</v>
      </c>
      <c r="B63" s="364" t="s">
        <v>109</v>
      </c>
      <c r="C63" s="369"/>
      <c r="D63" s="432"/>
      <c r="E63" s="363"/>
      <c r="F63" s="364"/>
      <c r="G63" s="369"/>
      <c r="H63" s="432"/>
      <c r="I63" s="363"/>
    </row>
    <row r="64" spans="1:9" x14ac:dyDescent="0.25">
      <c r="B64" s="365" t="s">
        <v>112</v>
      </c>
      <c r="C64" s="370"/>
      <c r="D64" s="433"/>
      <c r="E64" s="366"/>
      <c r="F64" s="365"/>
      <c r="G64" s="370"/>
      <c r="H64" s="433"/>
      <c r="I64" s="366"/>
    </row>
    <row r="65" spans="1:9" x14ac:dyDescent="0.25">
      <c r="A65" s="5">
        <v>31</v>
      </c>
      <c r="B65" s="364" t="s">
        <v>109</v>
      </c>
      <c r="C65" s="369"/>
      <c r="D65" s="432"/>
      <c r="E65" s="363"/>
      <c r="F65" s="364"/>
      <c r="G65" s="369"/>
      <c r="H65" s="432"/>
      <c r="I65" s="363"/>
    </row>
    <row r="66" spans="1:9" x14ac:dyDescent="0.25">
      <c r="B66" s="365" t="s">
        <v>112</v>
      </c>
      <c r="C66" s="370"/>
      <c r="D66" s="433"/>
      <c r="E66" s="366"/>
      <c r="F66" s="365"/>
      <c r="G66" s="370"/>
      <c r="H66" s="433"/>
      <c r="I66" s="366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Février_2025</vt:lpstr>
      <vt:lpstr>Console</vt:lpstr>
      <vt:lpstr>Graphiques</vt:lpstr>
      <vt:lpstr>Marées 2025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2025-02-04T18:55:40Z</dcterms:modified>
</cp:coreProperties>
</file>