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21D3C225-B465-4E46-91D0-8CD091E726DD}" xr6:coauthVersionLast="47" xr6:coauthVersionMax="47" xr10:uidLastSave="{00000000-0000-0000-0000-000000000000}"/>
  <bookViews>
    <workbookView xWindow="-30" yWindow="-30" windowWidth="2302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" l="1"/>
  <c r="D1" i="4"/>
  <c r="Y6" i="3"/>
  <c r="V29" i="3" s="1"/>
  <c r="V31" i="3" s="1"/>
  <c r="Y7" i="3"/>
  <c r="Y12" i="3"/>
  <c r="V16" i="3"/>
  <c r="V18" i="3" s="1"/>
  <c r="Y19" i="3"/>
  <c r="Y30" i="3"/>
  <c r="R33" i="3"/>
  <c r="T33" i="3"/>
  <c r="B34" i="3"/>
  <c r="A35" i="3"/>
  <c r="AG3" i="2"/>
  <c r="AX3" i="2"/>
  <c r="X5" i="2"/>
  <c r="AA5" i="2"/>
  <c r="AJ5" i="2"/>
  <c r="AL5" i="2"/>
  <c r="AN5" i="2"/>
  <c r="AP5" i="2"/>
  <c r="AR5" i="2"/>
  <c r="AT5" i="2"/>
  <c r="F7" i="2"/>
  <c r="L7" i="2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BF11" i="2"/>
  <c r="D13" i="2"/>
  <c r="C13" i="2" s="1"/>
  <c r="J13" i="2"/>
  <c r="P13" i="2"/>
  <c r="Y13" i="2"/>
  <c r="AH13" i="2"/>
  <c r="AY13" i="2"/>
  <c r="D15" i="2"/>
  <c r="J15" i="2"/>
  <c r="P15" i="2"/>
  <c r="AY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O79" i="2"/>
  <c r="BI91" i="2"/>
  <c r="BI79" i="2" s="1"/>
  <c r="BJ91" i="2"/>
  <c r="BL91" i="2"/>
  <c r="BM91" i="2"/>
  <c r="BM79" i="2" s="1"/>
  <c r="BN91" i="2"/>
  <c r="BO91" i="2"/>
  <c r="BO76" i="2" s="1"/>
  <c r="BP91" i="2"/>
  <c r="BP79" i="2" s="1"/>
  <c r="BQ91" i="2"/>
  <c r="B5" i="1"/>
  <c r="Y5" i="3" s="1"/>
  <c r="D5" i="1"/>
  <c r="Y9" i="3" s="1"/>
  <c r="E5" i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V16" i="1"/>
  <c r="AA16" i="1"/>
  <c r="V17" i="1"/>
  <c r="V18" i="1"/>
  <c r="V19" i="1"/>
  <c r="V20" i="1"/>
  <c r="V21" i="1"/>
  <c r="AH21" i="1"/>
  <c r="V22" i="1"/>
  <c r="AH22" i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/>
  <c r="V399" i="1"/>
  <c r="W399" i="1"/>
  <c r="T400" i="1"/>
  <c r="U400" i="1" s="1"/>
  <c r="V400" i="1"/>
  <c r="T401" i="1"/>
  <c r="U401" i="1" s="1"/>
  <c r="V401" i="1"/>
  <c r="T402" i="1"/>
  <c r="U402" i="1" s="1"/>
  <c r="V402" i="1"/>
  <c r="W402" i="1"/>
  <c r="T403" i="1"/>
  <c r="U403" i="1" s="1"/>
  <c r="V403" i="1"/>
  <c r="T404" i="1"/>
  <c r="U404" i="1" s="1"/>
  <c r="V404" i="1"/>
  <c r="W404" i="1"/>
  <c r="T405" i="1"/>
  <c r="U405" i="1" s="1"/>
  <c r="V405" i="1"/>
  <c r="T406" i="1"/>
  <c r="U406" i="1" s="1"/>
  <c r="V406" i="1"/>
  <c r="T407" i="1"/>
  <c r="U407" i="1"/>
  <c r="V407" i="1"/>
  <c r="W407" i="1"/>
  <c r="T408" i="1"/>
  <c r="U408" i="1" s="1"/>
  <c r="V408" i="1"/>
  <c r="T409" i="1"/>
  <c r="U409" i="1" s="1"/>
  <c r="V409" i="1"/>
  <c r="T410" i="1"/>
  <c r="U410" i="1" s="1"/>
  <c r="V410" i="1"/>
  <c r="T411" i="1"/>
  <c r="U411" i="1"/>
  <c r="V411" i="1"/>
  <c r="W411" i="1"/>
  <c r="T412" i="1"/>
  <c r="U412" i="1" s="1"/>
  <c r="V412" i="1"/>
  <c r="W412" i="1"/>
  <c r="T413" i="1"/>
  <c r="V413" i="1"/>
  <c r="T414" i="1"/>
  <c r="U414" i="1" s="1"/>
  <c r="V414" i="1"/>
  <c r="T415" i="1"/>
  <c r="U415" i="1" s="1"/>
  <c r="V415" i="1"/>
  <c r="W415" i="1"/>
  <c r="T416" i="1"/>
  <c r="U416" i="1" s="1"/>
  <c r="V416" i="1"/>
  <c r="T417" i="1"/>
  <c r="U417" i="1" s="1"/>
  <c r="V417" i="1"/>
  <c r="T418" i="1"/>
  <c r="U418" i="1" s="1"/>
  <c r="V418" i="1"/>
  <c r="W418" i="1"/>
  <c r="T419" i="1"/>
  <c r="U419" i="1" s="1"/>
  <c r="V419" i="1"/>
  <c r="W419" i="1"/>
  <c r="T420" i="1"/>
  <c r="U420" i="1" s="1"/>
  <c r="V420" i="1"/>
  <c r="W420" i="1"/>
  <c r="T421" i="1"/>
  <c r="W421" i="1" s="1"/>
  <c r="U421" i="1"/>
  <c r="V421" i="1"/>
  <c r="T422" i="1"/>
  <c r="V422" i="1"/>
  <c r="T423" i="1"/>
  <c r="V423" i="1"/>
  <c r="T424" i="1"/>
  <c r="U424" i="1" s="1"/>
  <c r="V424" i="1"/>
  <c r="T425" i="1"/>
  <c r="U425" i="1"/>
  <c r="V425" i="1"/>
  <c r="W425" i="1"/>
  <c r="T426" i="1"/>
  <c r="U426" i="1" s="1"/>
  <c r="V426" i="1"/>
  <c r="T427" i="1"/>
  <c r="W427" i="1" s="1"/>
  <c r="U427" i="1"/>
  <c r="V427" i="1"/>
  <c r="T428" i="1"/>
  <c r="U428" i="1" s="1"/>
  <c r="V428" i="1"/>
  <c r="W428" i="1"/>
  <c r="T429" i="1"/>
  <c r="U429" i="1" s="1"/>
  <c r="V429" i="1"/>
  <c r="W429" i="1"/>
  <c r="T430" i="1"/>
  <c r="U430" i="1" s="1"/>
  <c r="V430" i="1"/>
  <c r="W430" i="1"/>
  <c r="T431" i="1"/>
  <c r="W431" i="1" s="1"/>
  <c r="U431" i="1"/>
  <c r="V431" i="1"/>
  <c r="T432" i="1"/>
  <c r="U432" i="1" s="1"/>
  <c r="V432" i="1"/>
  <c r="T433" i="1"/>
  <c r="U433" i="1"/>
  <c r="V433" i="1"/>
  <c r="W433" i="1"/>
  <c r="T434" i="1"/>
  <c r="U434" i="1" s="1"/>
  <c r="V434" i="1"/>
  <c r="W434" i="1"/>
  <c r="T435" i="1"/>
  <c r="U435" i="1" s="1"/>
  <c r="V435" i="1"/>
  <c r="W435" i="1"/>
  <c r="T436" i="1"/>
  <c r="U436" i="1" s="1"/>
  <c r="V436" i="1"/>
  <c r="T437" i="1"/>
  <c r="W437" i="1" s="1"/>
  <c r="U437" i="1"/>
  <c r="V437" i="1"/>
  <c r="T438" i="1"/>
  <c r="U438" i="1" s="1"/>
  <c r="V438" i="1"/>
  <c r="T439" i="1"/>
  <c r="U439" i="1" s="1"/>
  <c r="V439" i="1"/>
  <c r="W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U445" i="1"/>
  <c r="V445" i="1"/>
  <c r="T446" i="1"/>
  <c r="U446" i="1" s="1"/>
  <c r="V446" i="1"/>
  <c r="T447" i="1"/>
  <c r="U447" i="1" s="1"/>
  <c r="V447" i="1"/>
  <c r="W447" i="1"/>
  <c r="T448" i="1"/>
  <c r="U448" i="1" s="1"/>
  <c r="V448" i="1"/>
  <c r="T449" i="1"/>
  <c r="U449" i="1" s="1"/>
  <c r="V449" i="1"/>
  <c r="T450" i="1"/>
  <c r="U450" i="1" s="1"/>
  <c r="V450" i="1"/>
  <c r="W450" i="1"/>
  <c r="T451" i="1"/>
  <c r="U451" i="1"/>
  <c r="V451" i="1"/>
  <c r="W451" i="1"/>
  <c r="T452" i="1"/>
  <c r="V452" i="1"/>
  <c r="T453" i="1"/>
  <c r="V453" i="1"/>
  <c r="T454" i="1"/>
  <c r="U454" i="1" s="1"/>
  <c r="V454" i="1"/>
  <c r="W454" i="1"/>
  <c r="T455" i="1"/>
  <c r="U455" i="1"/>
  <c r="V455" i="1"/>
  <c r="W455" i="1"/>
  <c r="T456" i="1"/>
  <c r="U456" i="1" s="1"/>
  <c r="V456" i="1"/>
  <c r="T457" i="1"/>
  <c r="W457" i="1" s="1"/>
  <c r="U457" i="1"/>
  <c r="V457" i="1"/>
  <c r="T458" i="1"/>
  <c r="U458" i="1" s="1"/>
  <c r="V458" i="1"/>
  <c r="T459" i="1"/>
  <c r="U459" i="1"/>
  <c r="V459" i="1"/>
  <c r="W459" i="1"/>
  <c r="T460" i="1"/>
  <c r="U460" i="1" s="1"/>
  <c r="V460" i="1"/>
  <c r="W460" i="1"/>
  <c r="T461" i="1"/>
  <c r="U461" i="1" s="1"/>
  <c r="V461" i="1"/>
  <c r="W461" i="1"/>
  <c r="T462" i="1"/>
  <c r="U462" i="1" s="1"/>
  <c r="V462" i="1"/>
  <c r="T463" i="1"/>
  <c r="U463" i="1"/>
  <c r="V463" i="1"/>
  <c r="W463" i="1"/>
  <c r="T464" i="1"/>
  <c r="U464" i="1" s="1"/>
  <c r="V464" i="1"/>
  <c r="T465" i="1"/>
  <c r="U465" i="1" s="1"/>
  <c r="V465" i="1"/>
  <c r="W465" i="1"/>
  <c r="T466" i="1"/>
  <c r="U466" i="1" s="1"/>
  <c r="V466" i="1"/>
  <c r="W466" i="1"/>
  <c r="T467" i="1"/>
  <c r="W467" i="1" s="1"/>
  <c r="U467" i="1"/>
  <c r="V467" i="1"/>
  <c r="T468" i="1"/>
  <c r="V468" i="1"/>
  <c r="T469" i="1"/>
  <c r="V469" i="1"/>
  <c r="T470" i="1"/>
  <c r="U470" i="1" s="1"/>
  <c r="V470" i="1"/>
  <c r="T471" i="1"/>
  <c r="U471" i="1" s="1"/>
  <c r="V471" i="1"/>
  <c r="W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/>
  <c r="V477" i="1"/>
  <c r="W477" i="1"/>
  <c r="T478" i="1"/>
  <c r="U478" i="1" s="1"/>
  <c r="V478" i="1"/>
  <c r="W478" i="1"/>
  <c r="T479" i="1"/>
  <c r="U479" i="1"/>
  <c r="V479" i="1"/>
  <c r="T480" i="1"/>
  <c r="W480" i="1" s="1"/>
  <c r="U480" i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W493" i="1"/>
  <c r="T494" i="1"/>
  <c r="U494" i="1" s="1"/>
  <c r="V494" i="1"/>
  <c r="T495" i="1"/>
  <c r="U495" i="1" s="1"/>
  <c r="V495" i="1"/>
  <c r="W495" i="1"/>
  <c r="T496" i="1"/>
  <c r="U496" i="1" s="1"/>
  <c r="V496" i="1"/>
  <c r="T497" i="1"/>
  <c r="U497" i="1" s="1"/>
  <c r="V497" i="1"/>
  <c r="T498" i="1"/>
  <c r="U498" i="1" s="1"/>
  <c r="V498" i="1"/>
  <c r="W498" i="1"/>
  <c r="T499" i="1"/>
  <c r="V499" i="1"/>
  <c r="T500" i="1"/>
  <c r="U500" i="1" s="1"/>
  <c r="V500" i="1"/>
  <c r="W500" i="1"/>
  <c r="T501" i="1"/>
  <c r="U501" i="1" s="1"/>
  <c r="V501" i="1"/>
  <c r="T502" i="1"/>
  <c r="U502" i="1" s="1"/>
  <c r="V502" i="1"/>
  <c r="T503" i="1"/>
  <c r="U503" i="1" s="1"/>
  <c r="V503" i="1"/>
  <c r="W503" i="1"/>
  <c r="T504" i="1"/>
  <c r="U504" i="1" s="1"/>
  <c r="V504" i="1"/>
  <c r="W504" i="1"/>
  <c r="T505" i="1"/>
  <c r="U505" i="1" s="1"/>
  <c r="V505" i="1"/>
  <c r="W505" i="1"/>
  <c r="T506" i="1"/>
  <c r="V506" i="1"/>
  <c r="T507" i="1"/>
  <c r="U507" i="1" s="1"/>
  <c r="V507" i="1"/>
  <c r="T508" i="1"/>
  <c r="U508" i="1" s="1"/>
  <c r="V508" i="1"/>
  <c r="W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W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W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W523" i="1"/>
  <c r="T524" i="1"/>
  <c r="U524" i="1" s="1"/>
  <c r="V524" i="1"/>
  <c r="T525" i="1"/>
  <c r="U525" i="1" s="1"/>
  <c r="V525" i="1"/>
  <c r="W525" i="1"/>
  <c r="T526" i="1"/>
  <c r="V526" i="1"/>
  <c r="T527" i="1"/>
  <c r="U527" i="1" s="1"/>
  <c r="V527" i="1"/>
  <c r="T528" i="1"/>
  <c r="U528" i="1" s="1"/>
  <c r="V528" i="1"/>
  <c r="W528" i="1"/>
  <c r="T529" i="1"/>
  <c r="V529" i="1"/>
  <c r="T530" i="1"/>
  <c r="U530" i="1" s="1"/>
  <c r="V530" i="1"/>
  <c r="T531" i="1"/>
  <c r="V531" i="1"/>
  <c r="T532" i="1"/>
  <c r="U532" i="1"/>
  <c r="V532" i="1"/>
  <c r="W532" i="1"/>
  <c r="T533" i="1"/>
  <c r="U533" i="1" s="1"/>
  <c r="V533" i="1"/>
  <c r="T534" i="1"/>
  <c r="U534" i="1" s="1"/>
  <c r="V534" i="1"/>
  <c r="W534" i="1"/>
  <c r="T535" i="1"/>
  <c r="U535" i="1" s="1"/>
  <c r="V535" i="1"/>
  <c r="W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W539" i="1"/>
  <c r="T540" i="1"/>
  <c r="U540" i="1" s="1"/>
  <c r="V540" i="1"/>
  <c r="W540" i="1"/>
  <c r="T541" i="1"/>
  <c r="V541" i="1"/>
  <c r="T542" i="1"/>
  <c r="U542" i="1"/>
  <c r="V542" i="1"/>
  <c r="W542" i="1"/>
  <c r="T543" i="1"/>
  <c r="U543" i="1" s="1"/>
  <c r="V543" i="1"/>
  <c r="W543" i="1"/>
  <c r="T544" i="1"/>
  <c r="U544" i="1" s="1"/>
  <c r="V544" i="1"/>
  <c r="W544" i="1"/>
  <c r="T545" i="1"/>
  <c r="U545" i="1" s="1"/>
  <c r="V545" i="1"/>
  <c r="W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W549" i="1"/>
  <c r="T550" i="1"/>
  <c r="U550" i="1" s="1"/>
  <c r="V550" i="1"/>
  <c r="W550" i="1"/>
  <c r="T551" i="1"/>
  <c r="V551" i="1"/>
  <c r="T552" i="1"/>
  <c r="U552" i="1"/>
  <c r="V552" i="1"/>
  <c r="W552" i="1"/>
  <c r="T553" i="1"/>
  <c r="U553" i="1" s="1"/>
  <c r="V553" i="1"/>
  <c r="W553" i="1"/>
  <c r="T554" i="1"/>
  <c r="U554" i="1" s="1"/>
  <c r="V554" i="1"/>
  <c r="W554" i="1"/>
  <c r="T555" i="1"/>
  <c r="U555" i="1" s="1"/>
  <c r="V555" i="1"/>
  <c r="W555" i="1"/>
  <c r="T556" i="1"/>
  <c r="V556" i="1"/>
  <c r="T557" i="1"/>
  <c r="U557" i="1" s="1"/>
  <c r="V557" i="1"/>
  <c r="T558" i="1"/>
  <c r="U558" i="1" s="1"/>
  <c r="V558" i="1"/>
  <c r="W558" i="1"/>
  <c r="T559" i="1"/>
  <c r="V559" i="1"/>
  <c r="T560" i="1"/>
  <c r="V560" i="1"/>
  <c r="T561" i="1"/>
  <c r="U561" i="1" s="1"/>
  <c r="V561" i="1"/>
  <c r="T562" i="1"/>
  <c r="U562" i="1" s="1"/>
  <c r="V562" i="1"/>
  <c r="W562" i="1"/>
  <c r="T563" i="1"/>
  <c r="U563" i="1" s="1"/>
  <c r="V563" i="1"/>
  <c r="W563" i="1"/>
  <c r="T564" i="1"/>
  <c r="W564" i="1" s="1"/>
  <c r="U564" i="1"/>
  <c r="V564" i="1"/>
  <c r="T565" i="1"/>
  <c r="V565" i="1"/>
  <c r="T566" i="1"/>
  <c r="U566" i="1" s="1"/>
  <c r="V566" i="1"/>
  <c r="W566" i="1"/>
  <c r="T567" i="1"/>
  <c r="U567" i="1" s="1"/>
  <c r="V567" i="1"/>
  <c r="W567" i="1"/>
  <c r="T568" i="1"/>
  <c r="U568" i="1" s="1"/>
  <c r="V568" i="1"/>
  <c r="W568" i="1"/>
  <c r="T569" i="1"/>
  <c r="V569" i="1"/>
  <c r="T570" i="1"/>
  <c r="U570" i="1" s="1"/>
  <c r="V570" i="1"/>
  <c r="T571" i="1"/>
  <c r="U571" i="1" s="1"/>
  <c r="V571" i="1"/>
  <c r="W571" i="1"/>
  <c r="T572" i="1"/>
  <c r="V572" i="1"/>
  <c r="T573" i="1"/>
  <c r="V573" i="1"/>
  <c r="T574" i="1"/>
  <c r="U574" i="1" s="1"/>
  <c r="V574" i="1"/>
  <c r="T575" i="1"/>
  <c r="U575" i="1" s="1"/>
  <c r="V575" i="1"/>
  <c r="W575" i="1"/>
  <c r="T576" i="1"/>
  <c r="U576" i="1" s="1"/>
  <c r="V576" i="1"/>
  <c r="W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W581" i="1"/>
  <c r="T582" i="1"/>
  <c r="V582" i="1"/>
  <c r="T583" i="1"/>
  <c r="V583" i="1"/>
  <c r="T584" i="1"/>
  <c r="U584" i="1" s="1"/>
  <c r="V584" i="1"/>
  <c r="W584" i="1"/>
  <c r="T585" i="1"/>
  <c r="U585" i="1" s="1"/>
  <c r="V585" i="1"/>
  <c r="W585" i="1"/>
  <c r="T586" i="1"/>
  <c r="U586" i="1" s="1"/>
  <c r="V586" i="1"/>
  <c r="W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W590" i="1"/>
  <c r="T591" i="1"/>
  <c r="U591" i="1" s="1"/>
  <c r="V591" i="1"/>
  <c r="W591" i="1"/>
  <c r="T592" i="1"/>
  <c r="V592" i="1"/>
  <c r="T593" i="1"/>
  <c r="U593" i="1" s="1"/>
  <c r="V593" i="1"/>
  <c r="T594" i="1"/>
  <c r="U594" i="1" s="1"/>
  <c r="V594" i="1"/>
  <c r="W594" i="1"/>
  <c r="T595" i="1"/>
  <c r="U595" i="1" s="1"/>
  <c r="V595" i="1"/>
  <c r="T596" i="1"/>
  <c r="U596" i="1" s="1"/>
  <c r="V596" i="1"/>
  <c r="W596" i="1"/>
  <c r="T597" i="1"/>
  <c r="V597" i="1"/>
  <c r="T598" i="1"/>
  <c r="U598" i="1" s="1"/>
  <c r="V598" i="1"/>
  <c r="T599" i="1"/>
  <c r="U599" i="1" s="1"/>
  <c r="V599" i="1"/>
  <c r="W599" i="1"/>
  <c r="T600" i="1"/>
  <c r="V600" i="1"/>
  <c r="T601" i="1"/>
  <c r="V601" i="1"/>
  <c r="T602" i="1"/>
  <c r="U602" i="1" s="1"/>
  <c r="V602" i="1"/>
  <c r="W602" i="1"/>
  <c r="T603" i="1"/>
  <c r="U603" i="1" s="1"/>
  <c r="V603" i="1"/>
  <c r="W603" i="1"/>
  <c r="T604" i="1"/>
  <c r="U604" i="1" s="1"/>
  <c r="V604" i="1"/>
  <c r="W604" i="1"/>
  <c r="T605" i="1"/>
  <c r="V605" i="1"/>
  <c r="T606" i="1"/>
  <c r="U606" i="1" s="1"/>
  <c r="V606" i="1"/>
  <c r="T607" i="1"/>
  <c r="U607" i="1" s="1"/>
  <c r="V607" i="1"/>
  <c r="W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W612" i="1"/>
  <c r="T613" i="1"/>
  <c r="V613" i="1"/>
  <c r="T614" i="1"/>
  <c r="V614" i="1"/>
  <c r="T615" i="1"/>
  <c r="U615" i="1" s="1"/>
  <c r="V615" i="1"/>
  <c r="W615" i="1"/>
  <c r="T616" i="1"/>
  <c r="U616" i="1" s="1"/>
  <c r="V616" i="1"/>
  <c r="W616" i="1"/>
  <c r="T617" i="1"/>
  <c r="U617" i="1" s="1"/>
  <c r="V617" i="1"/>
  <c r="W617" i="1"/>
  <c r="T618" i="1"/>
  <c r="V618" i="1"/>
  <c r="T619" i="1"/>
  <c r="U619" i="1"/>
  <c r="V619" i="1"/>
  <c r="W619" i="1"/>
  <c r="T620" i="1"/>
  <c r="U620" i="1" s="1"/>
  <c r="V620" i="1"/>
  <c r="T621" i="1"/>
  <c r="U621" i="1" s="1"/>
  <c r="V621" i="1"/>
  <c r="W621" i="1"/>
  <c r="T622" i="1"/>
  <c r="U622" i="1" s="1"/>
  <c r="V622" i="1"/>
  <c r="W622" i="1"/>
  <c r="T623" i="1"/>
  <c r="V623" i="1"/>
  <c r="T624" i="1"/>
  <c r="U624" i="1" s="1"/>
  <c r="V624" i="1"/>
  <c r="T625" i="1"/>
  <c r="U625" i="1" s="1"/>
  <c r="V625" i="1"/>
  <c r="W625" i="1"/>
  <c r="T626" i="1"/>
  <c r="V626" i="1"/>
  <c r="T627" i="1"/>
  <c r="U627" i="1" s="1"/>
  <c r="V627" i="1"/>
  <c r="W627" i="1"/>
  <c r="T628" i="1"/>
  <c r="V628" i="1"/>
  <c r="T629" i="1"/>
  <c r="U629" i="1" s="1"/>
  <c r="V629" i="1"/>
  <c r="T630" i="1"/>
  <c r="U630" i="1" s="1"/>
  <c r="V630" i="1"/>
  <c r="W630" i="1"/>
  <c r="T631" i="1"/>
  <c r="V631" i="1"/>
  <c r="T632" i="1"/>
  <c r="V632" i="1"/>
  <c r="T633" i="1"/>
  <c r="U633" i="1" s="1"/>
  <c r="V633" i="1"/>
  <c r="T634" i="1"/>
  <c r="U634" i="1" s="1"/>
  <c r="V634" i="1"/>
  <c r="W634" i="1"/>
  <c r="T635" i="1"/>
  <c r="U635" i="1" s="1"/>
  <c r="V635" i="1"/>
  <c r="W635" i="1"/>
  <c r="T636" i="1"/>
  <c r="V636" i="1"/>
  <c r="T637" i="1"/>
  <c r="U637" i="1" s="1"/>
  <c r="V637" i="1"/>
  <c r="T638" i="1"/>
  <c r="U638" i="1" s="1"/>
  <c r="V638" i="1"/>
  <c r="W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W643" i="1"/>
  <c r="T644" i="1"/>
  <c r="V644" i="1"/>
  <c r="T645" i="1"/>
  <c r="V645" i="1"/>
  <c r="T646" i="1"/>
  <c r="U646" i="1" s="1"/>
  <c r="V646" i="1"/>
  <c r="T647" i="1"/>
  <c r="U647" i="1" s="1"/>
  <c r="V647" i="1"/>
  <c r="W647" i="1"/>
  <c r="T648" i="1"/>
  <c r="U648" i="1" s="1"/>
  <c r="V648" i="1"/>
  <c r="W648" i="1"/>
  <c r="T649" i="1"/>
  <c r="V649" i="1"/>
  <c r="T650" i="1"/>
  <c r="V650" i="1"/>
  <c r="T651" i="1"/>
  <c r="U651" i="1"/>
  <c r="V651" i="1"/>
  <c r="W651" i="1"/>
  <c r="T652" i="1"/>
  <c r="U652" i="1" s="1"/>
  <c r="V652" i="1"/>
  <c r="W652" i="1"/>
  <c r="T653" i="1"/>
  <c r="U653" i="1" s="1"/>
  <c r="V653" i="1"/>
  <c r="W653" i="1"/>
  <c r="T654" i="1"/>
  <c r="V654" i="1"/>
  <c r="T655" i="1"/>
  <c r="V655" i="1"/>
  <c r="T656" i="1"/>
  <c r="U656" i="1" s="1"/>
  <c r="V656" i="1"/>
  <c r="W656" i="1"/>
  <c r="T657" i="1"/>
  <c r="U657" i="1" s="1"/>
  <c r="V657" i="1"/>
  <c r="T658" i="1"/>
  <c r="U658" i="1" s="1"/>
  <c r="V658" i="1"/>
  <c r="W658" i="1"/>
  <c r="T659" i="1"/>
  <c r="W659" i="1" s="1"/>
  <c r="V659" i="1"/>
  <c r="T660" i="1"/>
  <c r="V660" i="1"/>
  <c r="T661" i="1"/>
  <c r="U661" i="1" s="1"/>
  <c r="V661" i="1"/>
  <c r="W661" i="1"/>
  <c r="T662" i="1"/>
  <c r="U662" i="1" s="1"/>
  <c r="V662" i="1"/>
  <c r="W662" i="1"/>
  <c r="T663" i="1"/>
  <c r="U663" i="1" s="1"/>
  <c r="V663" i="1"/>
  <c r="W663" i="1"/>
  <c r="T664" i="1"/>
  <c r="V664" i="1"/>
  <c r="T665" i="1"/>
  <c r="V665" i="1"/>
  <c r="T666" i="1"/>
  <c r="U666" i="1" s="1"/>
  <c r="V666" i="1"/>
  <c r="W666" i="1"/>
  <c r="T667" i="1"/>
  <c r="U667" i="1" s="1"/>
  <c r="V667" i="1"/>
  <c r="W667" i="1"/>
  <c r="T668" i="1"/>
  <c r="U668" i="1" s="1"/>
  <c r="V668" i="1"/>
  <c r="W668" i="1"/>
  <c r="T669" i="1"/>
  <c r="V669" i="1"/>
  <c r="T670" i="1"/>
  <c r="V670" i="1"/>
  <c r="T671" i="1"/>
  <c r="U671" i="1" s="1"/>
  <c r="V671" i="1"/>
  <c r="W671" i="1"/>
  <c r="T672" i="1"/>
  <c r="U672" i="1" s="1"/>
  <c r="V672" i="1"/>
  <c r="W672" i="1"/>
  <c r="T673" i="1"/>
  <c r="U673" i="1" s="1"/>
  <c r="V673" i="1"/>
  <c r="W673" i="1"/>
  <c r="T674" i="1"/>
  <c r="V674" i="1"/>
  <c r="T675" i="1"/>
  <c r="V675" i="1"/>
  <c r="T676" i="1"/>
  <c r="U676" i="1" s="1"/>
  <c r="V676" i="1"/>
  <c r="W676" i="1"/>
  <c r="T677" i="1"/>
  <c r="U677" i="1" s="1"/>
  <c r="V677" i="1"/>
  <c r="W677" i="1"/>
  <c r="T678" i="1"/>
  <c r="V678" i="1"/>
  <c r="T679" i="1"/>
  <c r="U679" i="1" s="1"/>
  <c r="V679" i="1"/>
  <c r="W679" i="1"/>
  <c r="T680" i="1"/>
  <c r="U680" i="1" s="1"/>
  <c r="V680" i="1"/>
  <c r="W680" i="1"/>
  <c r="T681" i="1"/>
  <c r="U681" i="1" s="1"/>
  <c r="V681" i="1"/>
  <c r="W681" i="1"/>
  <c r="T682" i="1"/>
  <c r="V682" i="1"/>
  <c r="T683" i="1"/>
  <c r="W683" i="1" s="1"/>
  <c r="V683" i="1"/>
  <c r="T684" i="1"/>
  <c r="U684" i="1" s="1"/>
  <c r="V684" i="1"/>
  <c r="W684" i="1"/>
  <c r="T685" i="1"/>
  <c r="U685" i="1" s="1"/>
  <c r="V685" i="1"/>
  <c r="W685" i="1"/>
  <c r="T686" i="1"/>
  <c r="U686" i="1" s="1"/>
  <c r="V686" i="1"/>
  <c r="W686" i="1"/>
  <c r="T687" i="1"/>
  <c r="V687" i="1"/>
  <c r="T688" i="1"/>
  <c r="V688" i="1"/>
  <c r="T689" i="1"/>
  <c r="U689" i="1" s="1"/>
  <c r="V689" i="1"/>
  <c r="W689" i="1"/>
  <c r="T690" i="1"/>
  <c r="U690" i="1" s="1"/>
  <c r="V690" i="1"/>
  <c r="W690" i="1"/>
  <c r="T691" i="1"/>
  <c r="U691" i="1" s="1"/>
  <c r="V691" i="1"/>
  <c r="W691" i="1"/>
  <c r="T692" i="1"/>
  <c r="V692" i="1"/>
  <c r="T693" i="1"/>
  <c r="V693" i="1"/>
  <c r="T694" i="1"/>
  <c r="U694" i="1" s="1"/>
  <c r="V694" i="1"/>
  <c r="W694" i="1"/>
  <c r="T695" i="1"/>
  <c r="U695" i="1" s="1"/>
  <c r="V695" i="1"/>
  <c r="W695" i="1"/>
  <c r="T696" i="1"/>
  <c r="V696" i="1"/>
  <c r="T697" i="1"/>
  <c r="U697" i="1" s="1"/>
  <c r="V697" i="1"/>
  <c r="W697" i="1"/>
  <c r="T698" i="1"/>
  <c r="U698" i="1" s="1"/>
  <c r="V698" i="1"/>
  <c r="W698" i="1"/>
  <c r="T699" i="1"/>
  <c r="U699" i="1" s="1"/>
  <c r="V699" i="1"/>
  <c r="W699" i="1"/>
  <c r="T700" i="1"/>
  <c r="V700" i="1"/>
  <c r="T701" i="1"/>
  <c r="V701" i="1"/>
  <c r="T702" i="1"/>
  <c r="U702" i="1" s="1"/>
  <c r="V702" i="1"/>
  <c r="W702" i="1"/>
  <c r="T703" i="1"/>
  <c r="U703" i="1" s="1"/>
  <c r="V703" i="1"/>
  <c r="W703" i="1"/>
  <c r="T704" i="1"/>
  <c r="V704" i="1"/>
  <c r="T705" i="1"/>
  <c r="U705" i="1" s="1"/>
  <c r="V705" i="1"/>
  <c r="T706" i="1"/>
  <c r="U706" i="1" s="1"/>
  <c r="V706" i="1"/>
  <c r="W706" i="1"/>
  <c r="T707" i="1"/>
  <c r="U707" i="1" s="1"/>
  <c r="V707" i="1"/>
  <c r="W707" i="1"/>
  <c r="T708" i="1"/>
  <c r="V708" i="1"/>
  <c r="T709" i="1"/>
  <c r="V709" i="1"/>
  <c r="T710" i="1"/>
  <c r="U710" i="1" s="1"/>
  <c r="V710" i="1"/>
  <c r="W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W714" i="1"/>
  <c r="T715" i="1"/>
  <c r="U715" i="1" s="1"/>
  <c r="V715" i="1"/>
  <c r="W715" i="1"/>
  <c r="T716" i="1"/>
  <c r="V716" i="1"/>
  <c r="T717" i="1"/>
  <c r="V717" i="1"/>
  <c r="T718" i="1"/>
  <c r="U718" i="1" s="1"/>
  <c r="V718" i="1"/>
  <c r="W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W722" i="1"/>
  <c r="T723" i="1"/>
  <c r="U723" i="1" s="1"/>
  <c r="V723" i="1"/>
  <c r="W723" i="1"/>
  <c r="T724" i="1"/>
  <c r="V724" i="1"/>
  <c r="T725" i="1"/>
  <c r="V725" i="1"/>
  <c r="T726" i="1"/>
  <c r="U726" i="1" s="1"/>
  <c r="V726" i="1"/>
  <c r="W726" i="1"/>
  <c r="T727" i="1"/>
  <c r="U727" i="1" s="1"/>
  <c r="V727" i="1"/>
  <c r="T728" i="1"/>
  <c r="V728" i="1"/>
  <c r="T729" i="1"/>
  <c r="U729" i="1" s="1"/>
  <c r="V729" i="1"/>
  <c r="W729" i="1"/>
  <c r="T730" i="1"/>
  <c r="U730" i="1" s="1"/>
  <c r="V730" i="1"/>
  <c r="W730" i="1"/>
  <c r="T731" i="1"/>
  <c r="U731" i="1" s="1"/>
  <c r="V731" i="1"/>
  <c r="W731" i="1"/>
  <c r="T732" i="1"/>
  <c r="V732" i="1"/>
  <c r="T733" i="1"/>
  <c r="V733" i="1"/>
  <c r="T734" i="1"/>
  <c r="U734" i="1" s="1"/>
  <c r="V734" i="1"/>
  <c r="W734" i="1"/>
  <c r="T735" i="1"/>
  <c r="U735" i="1" s="1"/>
  <c r="V735" i="1"/>
  <c r="W735" i="1"/>
  <c r="T736" i="1"/>
  <c r="V736" i="1"/>
  <c r="T737" i="1"/>
  <c r="U737" i="1" s="1"/>
  <c r="V737" i="1"/>
  <c r="W737" i="1"/>
  <c r="T738" i="1"/>
  <c r="U738" i="1" s="1"/>
  <c r="V738" i="1"/>
  <c r="W738" i="1"/>
  <c r="T739" i="1"/>
  <c r="U739" i="1" s="1"/>
  <c r="V739" i="1"/>
  <c r="W739" i="1"/>
  <c r="T740" i="1"/>
  <c r="V740" i="1"/>
  <c r="T741" i="1"/>
  <c r="V741" i="1"/>
  <c r="T742" i="1"/>
  <c r="U742" i="1" s="1"/>
  <c r="V742" i="1"/>
  <c r="W742" i="1"/>
  <c r="T743" i="1"/>
  <c r="U743" i="1" s="1"/>
  <c r="V743" i="1"/>
  <c r="W743" i="1"/>
  <c r="T744" i="1"/>
  <c r="U744" i="1" s="1"/>
  <c r="V744" i="1"/>
  <c r="W744" i="1"/>
  <c r="T745" i="1"/>
  <c r="U745" i="1" s="1"/>
  <c r="V745" i="1"/>
  <c r="T746" i="1"/>
  <c r="U746" i="1" s="1"/>
  <c r="V746" i="1"/>
  <c r="W746" i="1"/>
  <c r="T747" i="1"/>
  <c r="U747" i="1" s="1"/>
  <c r="V747" i="1"/>
  <c r="W747" i="1"/>
  <c r="T748" i="1"/>
  <c r="V748" i="1"/>
  <c r="T749" i="1"/>
  <c r="V749" i="1"/>
  <c r="T750" i="1"/>
  <c r="U750" i="1" s="1"/>
  <c r="V750" i="1"/>
  <c r="W750" i="1"/>
  <c r="T751" i="1"/>
  <c r="U751" i="1" s="1"/>
  <c r="V751" i="1"/>
  <c r="T752" i="1"/>
  <c r="U752" i="1" s="1"/>
  <c r="V752" i="1"/>
  <c r="T753" i="1"/>
  <c r="U753" i="1" s="1"/>
  <c r="V753" i="1"/>
  <c r="W753" i="1"/>
  <c r="T754" i="1"/>
  <c r="U754" i="1" s="1"/>
  <c r="V754" i="1"/>
  <c r="W754" i="1"/>
  <c r="T755" i="1"/>
  <c r="U755" i="1" s="1"/>
  <c r="V755" i="1"/>
  <c r="W755" i="1"/>
  <c r="T756" i="1"/>
  <c r="V756" i="1"/>
  <c r="T757" i="1"/>
  <c r="V757" i="1"/>
  <c r="T758" i="1"/>
  <c r="U758" i="1" s="1"/>
  <c r="V758" i="1"/>
  <c r="T759" i="1"/>
  <c r="U759" i="1" s="1"/>
  <c r="V759" i="1"/>
  <c r="W759" i="1"/>
  <c r="T760" i="1"/>
  <c r="U760" i="1" s="1"/>
  <c r="V760" i="1"/>
  <c r="W760" i="1"/>
  <c r="T761" i="1"/>
  <c r="U761" i="1" s="1"/>
  <c r="V761" i="1"/>
  <c r="W761" i="1"/>
  <c r="T762" i="1"/>
  <c r="U762" i="1" s="1"/>
  <c r="V762" i="1"/>
  <c r="W762" i="1"/>
  <c r="T763" i="1"/>
  <c r="U763" i="1" s="1"/>
  <c r="V763" i="1"/>
  <c r="W763" i="1"/>
  <c r="T764" i="1"/>
  <c r="V764" i="1"/>
  <c r="T765" i="1"/>
  <c r="V765" i="1"/>
  <c r="T766" i="1"/>
  <c r="U766" i="1" s="1"/>
  <c r="V766" i="1"/>
  <c r="W766" i="1"/>
  <c r="T767" i="1"/>
  <c r="U767" i="1" s="1"/>
  <c r="V767" i="1"/>
  <c r="W767" i="1"/>
  <c r="T768" i="1"/>
  <c r="U768" i="1" s="1"/>
  <c r="V768" i="1"/>
  <c r="W768" i="1"/>
  <c r="T769" i="1"/>
  <c r="U769" i="1" s="1"/>
  <c r="V769" i="1"/>
  <c r="W769" i="1"/>
  <c r="T770" i="1"/>
  <c r="U770" i="1" s="1"/>
  <c r="V770" i="1"/>
  <c r="W770" i="1"/>
  <c r="T771" i="1"/>
  <c r="U771" i="1" s="1"/>
  <c r="V771" i="1"/>
  <c r="W771" i="1"/>
  <c r="T772" i="1"/>
  <c r="V772" i="1"/>
  <c r="T773" i="1"/>
  <c r="V773" i="1"/>
  <c r="T774" i="1"/>
  <c r="U774" i="1" s="1"/>
  <c r="V774" i="1"/>
  <c r="W774" i="1"/>
  <c r="T775" i="1"/>
  <c r="U775" i="1" s="1"/>
  <c r="V775" i="1"/>
  <c r="W775" i="1"/>
  <c r="T776" i="1"/>
  <c r="U776" i="1" s="1"/>
  <c r="V776" i="1"/>
  <c r="W776" i="1"/>
  <c r="T777" i="1"/>
  <c r="U777" i="1" s="1"/>
  <c r="V777" i="1"/>
  <c r="T778" i="1"/>
  <c r="U778" i="1" s="1"/>
  <c r="V778" i="1"/>
  <c r="W778" i="1"/>
  <c r="T779" i="1"/>
  <c r="U779" i="1" s="1"/>
  <c r="V779" i="1"/>
  <c r="W779" i="1"/>
  <c r="T780" i="1"/>
  <c r="V780" i="1"/>
  <c r="T781" i="1"/>
  <c r="V781" i="1"/>
  <c r="T782" i="1"/>
  <c r="U782" i="1" s="1"/>
  <c r="V782" i="1"/>
  <c r="W782" i="1"/>
  <c r="T783" i="1"/>
  <c r="U783" i="1" s="1"/>
  <c r="V783" i="1"/>
  <c r="T784" i="1"/>
  <c r="U784" i="1" s="1"/>
  <c r="V784" i="1"/>
  <c r="T785" i="1"/>
  <c r="U785" i="1" s="1"/>
  <c r="V785" i="1"/>
  <c r="W785" i="1"/>
  <c r="T786" i="1"/>
  <c r="U786" i="1" s="1"/>
  <c r="V786" i="1"/>
  <c r="W786" i="1"/>
  <c r="T787" i="1"/>
  <c r="U787" i="1" s="1"/>
  <c r="V787" i="1"/>
  <c r="W787" i="1"/>
  <c r="T788" i="1"/>
  <c r="U788" i="1" s="1"/>
  <c r="V788" i="1"/>
  <c r="W788" i="1"/>
  <c r="T789" i="1"/>
  <c r="U789" i="1" s="1"/>
  <c r="V789" i="1"/>
  <c r="W789" i="1"/>
  <c r="T790" i="1"/>
  <c r="U790" i="1" s="1"/>
  <c r="V790" i="1"/>
  <c r="W790" i="1"/>
  <c r="T791" i="1"/>
  <c r="U791" i="1" s="1"/>
  <c r="V791" i="1"/>
  <c r="W791" i="1"/>
  <c r="T792" i="1"/>
  <c r="U792" i="1" s="1"/>
  <c r="V792" i="1"/>
  <c r="W792" i="1"/>
  <c r="T793" i="1"/>
  <c r="U793" i="1" s="1"/>
  <c r="V793" i="1"/>
  <c r="W793" i="1"/>
  <c r="T794" i="1"/>
  <c r="U794" i="1" s="1"/>
  <c r="V794" i="1"/>
  <c r="W794" i="1"/>
  <c r="T795" i="1"/>
  <c r="U795" i="1" s="1"/>
  <c r="V795" i="1"/>
  <c r="W795" i="1"/>
  <c r="T796" i="1"/>
  <c r="U796" i="1" s="1"/>
  <c r="V796" i="1"/>
  <c r="W796" i="1"/>
  <c r="T797" i="1"/>
  <c r="U797" i="1" s="1"/>
  <c r="V797" i="1"/>
  <c r="W797" i="1"/>
  <c r="T798" i="1"/>
  <c r="U798" i="1" s="1"/>
  <c r="V798" i="1"/>
  <c r="W798" i="1"/>
  <c r="T799" i="1"/>
  <c r="U799" i="1" s="1"/>
  <c r="V799" i="1"/>
  <c r="W799" i="1"/>
  <c r="T800" i="1"/>
  <c r="U800" i="1" s="1"/>
  <c r="V800" i="1"/>
  <c r="W800" i="1"/>
  <c r="T801" i="1"/>
  <c r="U801" i="1" s="1"/>
  <c r="V801" i="1"/>
  <c r="W801" i="1"/>
  <c r="T802" i="1"/>
  <c r="U802" i="1" s="1"/>
  <c r="V802" i="1"/>
  <c r="W802" i="1"/>
  <c r="T803" i="1"/>
  <c r="U803" i="1" s="1"/>
  <c r="V803" i="1"/>
  <c r="W803" i="1"/>
  <c r="T804" i="1"/>
  <c r="U804" i="1" s="1"/>
  <c r="V804" i="1"/>
  <c r="W804" i="1"/>
  <c r="T805" i="1"/>
  <c r="U805" i="1" s="1"/>
  <c r="V805" i="1"/>
  <c r="W805" i="1"/>
  <c r="T806" i="1"/>
  <c r="U806" i="1" s="1"/>
  <c r="V806" i="1"/>
  <c r="W806" i="1"/>
  <c r="T807" i="1"/>
  <c r="U807" i="1" s="1"/>
  <c r="V807" i="1"/>
  <c r="W807" i="1"/>
  <c r="T808" i="1"/>
  <c r="U808" i="1" s="1"/>
  <c r="V808" i="1"/>
  <c r="W808" i="1"/>
  <c r="T809" i="1"/>
  <c r="U809" i="1" s="1"/>
  <c r="V809" i="1"/>
  <c r="W809" i="1"/>
  <c r="T810" i="1"/>
  <c r="U810" i="1" s="1"/>
  <c r="V810" i="1"/>
  <c r="W810" i="1"/>
  <c r="T811" i="1"/>
  <c r="U811" i="1" s="1"/>
  <c r="V811" i="1"/>
  <c r="W811" i="1"/>
  <c r="T812" i="1"/>
  <c r="U812" i="1" s="1"/>
  <c r="V812" i="1"/>
  <c r="W812" i="1"/>
  <c r="T813" i="1"/>
  <c r="U813" i="1" s="1"/>
  <c r="V813" i="1"/>
  <c r="W813" i="1"/>
  <c r="T814" i="1"/>
  <c r="U814" i="1" s="1"/>
  <c r="V814" i="1"/>
  <c r="W814" i="1"/>
  <c r="T815" i="1"/>
  <c r="U815" i="1" s="1"/>
  <c r="V815" i="1"/>
  <c r="W815" i="1"/>
  <c r="T816" i="1"/>
  <c r="U816" i="1" s="1"/>
  <c r="V816" i="1"/>
  <c r="W816" i="1"/>
  <c r="T817" i="1"/>
  <c r="U817" i="1" s="1"/>
  <c r="V817" i="1"/>
  <c r="W817" i="1"/>
  <c r="T818" i="1"/>
  <c r="U818" i="1" s="1"/>
  <c r="V818" i="1"/>
  <c r="W818" i="1"/>
  <c r="T819" i="1"/>
  <c r="U819" i="1" s="1"/>
  <c r="V819" i="1"/>
  <c r="W819" i="1"/>
  <c r="T820" i="1"/>
  <c r="U820" i="1" s="1"/>
  <c r="V820" i="1"/>
  <c r="W820" i="1"/>
  <c r="T821" i="1"/>
  <c r="U821" i="1" s="1"/>
  <c r="V821" i="1"/>
  <c r="W821" i="1"/>
  <c r="T822" i="1"/>
  <c r="U822" i="1" s="1"/>
  <c r="V822" i="1"/>
  <c r="W822" i="1"/>
  <c r="T823" i="1"/>
  <c r="U823" i="1" s="1"/>
  <c r="V823" i="1"/>
  <c r="W823" i="1"/>
  <c r="T824" i="1"/>
  <c r="U824" i="1" s="1"/>
  <c r="V824" i="1"/>
  <c r="W824" i="1"/>
  <c r="T825" i="1"/>
  <c r="U825" i="1" s="1"/>
  <c r="V825" i="1"/>
  <c r="W825" i="1"/>
  <c r="T826" i="1"/>
  <c r="U826" i="1" s="1"/>
  <c r="V826" i="1"/>
  <c r="W826" i="1"/>
  <c r="T827" i="1"/>
  <c r="U827" i="1" s="1"/>
  <c r="V827" i="1"/>
  <c r="W827" i="1"/>
  <c r="T828" i="1"/>
  <c r="U828" i="1" s="1"/>
  <c r="V828" i="1"/>
  <c r="W828" i="1"/>
  <c r="T829" i="1"/>
  <c r="U829" i="1" s="1"/>
  <c r="V829" i="1"/>
  <c r="W829" i="1"/>
  <c r="T830" i="1"/>
  <c r="U830" i="1" s="1"/>
  <c r="V830" i="1"/>
  <c r="W830" i="1"/>
  <c r="T831" i="1"/>
  <c r="U831" i="1" s="1"/>
  <c r="V831" i="1"/>
  <c r="W831" i="1"/>
  <c r="T832" i="1"/>
  <c r="U832" i="1" s="1"/>
  <c r="V832" i="1"/>
  <c r="W832" i="1"/>
  <c r="T833" i="1"/>
  <c r="U833" i="1" s="1"/>
  <c r="V833" i="1"/>
  <c r="W833" i="1"/>
  <c r="T834" i="1"/>
  <c r="U834" i="1" s="1"/>
  <c r="V834" i="1"/>
  <c r="W834" i="1"/>
  <c r="T835" i="1"/>
  <c r="U835" i="1" s="1"/>
  <c r="V835" i="1"/>
  <c r="W835" i="1"/>
  <c r="T836" i="1"/>
  <c r="U836" i="1" s="1"/>
  <c r="V836" i="1"/>
  <c r="W836" i="1"/>
  <c r="T837" i="1"/>
  <c r="U837" i="1" s="1"/>
  <c r="V837" i="1"/>
  <c r="W837" i="1"/>
  <c r="T838" i="1"/>
  <c r="U838" i="1" s="1"/>
  <c r="V838" i="1"/>
  <c r="W838" i="1"/>
  <c r="T839" i="1"/>
  <c r="U839" i="1" s="1"/>
  <c r="V839" i="1"/>
  <c r="W839" i="1"/>
  <c r="T840" i="1"/>
  <c r="U840" i="1" s="1"/>
  <c r="V840" i="1"/>
  <c r="W840" i="1"/>
  <c r="T841" i="1"/>
  <c r="U841" i="1" s="1"/>
  <c r="V841" i="1"/>
  <c r="W841" i="1"/>
  <c r="T842" i="1"/>
  <c r="U842" i="1" s="1"/>
  <c r="V842" i="1"/>
  <c r="W842" i="1"/>
  <c r="T843" i="1"/>
  <c r="U843" i="1" s="1"/>
  <c r="V843" i="1"/>
  <c r="W843" i="1"/>
  <c r="T844" i="1"/>
  <c r="U844" i="1" s="1"/>
  <c r="V844" i="1"/>
  <c r="W844" i="1"/>
  <c r="T845" i="1"/>
  <c r="U845" i="1" s="1"/>
  <c r="V845" i="1"/>
  <c r="W845" i="1"/>
  <c r="T846" i="1"/>
  <c r="U846" i="1" s="1"/>
  <c r="V846" i="1"/>
  <c r="W846" i="1"/>
  <c r="T847" i="1"/>
  <c r="U847" i="1" s="1"/>
  <c r="V847" i="1"/>
  <c r="W847" i="1"/>
  <c r="T848" i="1"/>
  <c r="U848" i="1" s="1"/>
  <c r="V848" i="1"/>
  <c r="W848" i="1"/>
  <c r="T849" i="1"/>
  <c r="U849" i="1" s="1"/>
  <c r="V849" i="1"/>
  <c r="W849" i="1"/>
  <c r="T850" i="1"/>
  <c r="U850" i="1" s="1"/>
  <c r="V850" i="1"/>
  <c r="W850" i="1"/>
  <c r="T851" i="1"/>
  <c r="U851" i="1" s="1"/>
  <c r="V851" i="1"/>
  <c r="W851" i="1"/>
  <c r="T852" i="1"/>
  <c r="U852" i="1" s="1"/>
  <c r="V852" i="1"/>
  <c r="W852" i="1"/>
  <c r="T853" i="1"/>
  <c r="U853" i="1" s="1"/>
  <c r="V853" i="1"/>
  <c r="W853" i="1"/>
  <c r="T854" i="1"/>
  <c r="U854" i="1" s="1"/>
  <c r="V854" i="1"/>
  <c r="W854" i="1"/>
  <c r="T855" i="1"/>
  <c r="U855" i="1" s="1"/>
  <c r="V855" i="1"/>
  <c r="W855" i="1"/>
  <c r="T856" i="1"/>
  <c r="U856" i="1" s="1"/>
  <c r="V856" i="1"/>
  <c r="W856" i="1"/>
  <c r="T857" i="1"/>
  <c r="U857" i="1" s="1"/>
  <c r="V857" i="1"/>
  <c r="W857" i="1"/>
  <c r="T858" i="1"/>
  <c r="U858" i="1" s="1"/>
  <c r="V858" i="1"/>
  <c r="W858" i="1"/>
  <c r="T859" i="1"/>
  <c r="U859" i="1" s="1"/>
  <c r="V859" i="1"/>
  <c r="W859" i="1"/>
  <c r="T860" i="1"/>
  <c r="U860" i="1" s="1"/>
  <c r="V860" i="1"/>
  <c r="W860" i="1"/>
  <c r="T861" i="1"/>
  <c r="U861" i="1" s="1"/>
  <c r="V861" i="1"/>
  <c r="W861" i="1"/>
  <c r="T862" i="1"/>
  <c r="U862" i="1" s="1"/>
  <c r="V862" i="1"/>
  <c r="W862" i="1"/>
  <c r="T863" i="1"/>
  <c r="U863" i="1" s="1"/>
  <c r="V863" i="1"/>
  <c r="W863" i="1"/>
  <c r="T864" i="1"/>
  <c r="U864" i="1" s="1"/>
  <c r="V864" i="1"/>
  <c r="W864" i="1"/>
  <c r="T865" i="1"/>
  <c r="U865" i="1" s="1"/>
  <c r="V865" i="1"/>
  <c r="W865" i="1"/>
  <c r="T866" i="1"/>
  <c r="U866" i="1" s="1"/>
  <c r="V866" i="1"/>
  <c r="W866" i="1"/>
  <c r="T867" i="1"/>
  <c r="U867" i="1" s="1"/>
  <c r="V867" i="1"/>
  <c r="W867" i="1"/>
  <c r="T868" i="1"/>
  <c r="U868" i="1"/>
  <c r="V868" i="1"/>
  <c r="W868" i="1"/>
  <c r="T869" i="1"/>
  <c r="U869" i="1" s="1"/>
  <c r="V869" i="1"/>
  <c r="W869" i="1"/>
  <c r="T870" i="1"/>
  <c r="U870" i="1" s="1"/>
  <c r="V870" i="1"/>
  <c r="W870" i="1"/>
  <c r="T871" i="1"/>
  <c r="U871" i="1" s="1"/>
  <c r="V871" i="1"/>
  <c r="W871" i="1"/>
  <c r="T872" i="1"/>
  <c r="U872" i="1" s="1"/>
  <c r="V872" i="1"/>
  <c r="W872" i="1"/>
  <c r="T873" i="1"/>
  <c r="U873" i="1" s="1"/>
  <c r="V873" i="1"/>
  <c r="W873" i="1"/>
  <c r="T874" i="1"/>
  <c r="U874" i="1" s="1"/>
  <c r="V874" i="1"/>
  <c r="W874" i="1"/>
  <c r="T875" i="1"/>
  <c r="U875" i="1" s="1"/>
  <c r="V875" i="1"/>
  <c r="W875" i="1"/>
  <c r="T876" i="1"/>
  <c r="U876" i="1" s="1"/>
  <c r="V876" i="1"/>
  <c r="W876" i="1"/>
  <c r="T877" i="1"/>
  <c r="U877" i="1" s="1"/>
  <c r="V877" i="1"/>
  <c r="W877" i="1"/>
  <c r="T878" i="1"/>
  <c r="U878" i="1"/>
  <c r="V878" i="1"/>
  <c r="W878" i="1"/>
  <c r="T879" i="1"/>
  <c r="U879" i="1" s="1"/>
  <c r="V879" i="1"/>
  <c r="W879" i="1"/>
  <c r="T880" i="1"/>
  <c r="U880" i="1" s="1"/>
  <c r="V880" i="1"/>
  <c r="W880" i="1"/>
  <c r="T881" i="1"/>
  <c r="U881" i="1" s="1"/>
  <c r="V881" i="1"/>
  <c r="W881" i="1"/>
  <c r="T882" i="1"/>
  <c r="U882" i="1" s="1"/>
  <c r="V882" i="1"/>
  <c r="W882" i="1"/>
  <c r="T883" i="1"/>
  <c r="U883" i="1" s="1"/>
  <c r="V883" i="1"/>
  <c r="W883" i="1"/>
  <c r="T884" i="1"/>
  <c r="U884" i="1"/>
  <c r="V884" i="1"/>
  <c r="W884" i="1"/>
  <c r="T885" i="1"/>
  <c r="U885" i="1" s="1"/>
  <c r="V885" i="1"/>
  <c r="W885" i="1"/>
  <c r="T886" i="1"/>
  <c r="U886" i="1" s="1"/>
  <c r="V886" i="1"/>
  <c r="W886" i="1"/>
  <c r="T887" i="1"/>
  <c r="U887" i="1" s="1"/>
  <c r="V887" i="1"/>
  <c r="W887" i="1"/>
  <c r="T888" i="1"/>
  <c r="U888" i="1"/>
  <c r="V888" i="1"/>
  <c r="W888" i="1"/>
  <c r="T889" i="1"/>
  <c r="U889" i="1" s="1"/>
  <c r="V889" i="1"/>
  <c r="W889" i="1"/>
  <c r="T890" i="1"/>
  <c r="U890" i="1" s="1"/>
  <c r="V890" i="1"/>
  <c r="W890" i="1"/>
  <c r="T891" i="1"/>
  <c r="U891" i="1" s="1"/>
  <c r="V891" i="1"/>
  <c r="W891" i="1"/>
  <c r="T892" i="1"/>
  <c r="U892" i="1" s="1"/>
  <c r="V892" i="1"/>
  <c r="W892" i="1"/>
  <c r="T893" i="1"/>
  <c r="U893" i="1" s="1"/>
  <c r="V893" i="1"/>
  <c r="W893" i="1"/>
  <c r="T894" i="1"/>
  <c r="U894" i="1"/>
  <c r="V894" i="1"/>
  <c r="W894" i="1"/>
  <c r="T895" i="1"/>
  <c r="U895" i="1" s="1"/>
  <c r="V895" i="1"/>
  <c r="W895" i="1"/>
  <c r="T896" i="1"/>
  <c r="U896" i="1" s="1"/>
  <c r="V896" i="1"/>
  <c r="W896" i="1"/>
  <c r="T897" i="1"/>
  <c r="U897" i="1" s="1"/>
  <c r="V897" i="1"/>
  <c r="W897" i="1"/>
  <c r="T898" i="1"/>
  <c r="U898" i="1" s="1"/>
  <c r="V898" i="1"/>
  <c r="W898" i="1"/>
  <c r="T899" i="1"/>
  <c r="U899" i="1" s="1"/>
  <c r="V899" i="1"/>
  <c r="W899" i="1"/>
  <c r="T900" i="1"/>
  <c r="U900" i="1"/>
  <c r="V900" i="1"/>
  <c r="W900" i="1"/>
  <c r="T901" i="1"/>
  <c r="U901" i="1" s="1"/>
  <c r="V901" i="1"/>
  <c r="W901" i="1"/>
  <c r="T902" i="1"/>
  <c r="U902" i="1" s="1"/>
  <c r="V902" i="1"/>
  <c r="W902" i="1"/>
  <c r="T903" i="1"/>
  <c r="U903" i="1" s="1"/>
  <c r="V903" i="1"/>
  <c r="W903" i="1"/>
  <c r="T904" i="1"/>
  <c r="U904" i="1"/>
  <c r="V904" i="1"/>
  <c r="W904" i="1"/>
  <c r="T905" i="1"/>
  <c r="U905" i="1" s="1"/>
  <c r="V905" i="1"/>
  <c r="W905" i="1"/>
  <c r="T906" i="1"/>
  <c r="U906" i="1" s="1"/>
  <c r="V906" i="1"/>
  <c r="W906" i="1"/>
  <c r="T907" i="1"/>
  <c r="U907" i="1" s="1"/>
  <c r="V907" i="1"/>
  <c r="W907" i="1"/>
  <c r="T908" i="1"/>
  <c r="U908" i="1" s="1"/>
  <c r="V908" i="1"/>
  <c r="W908" i="1"/>
  <c r="T909" i="1"/>
  <c r="U909" i="1" s="1"/>
  <c r="V909" i="1"/>
  <c r="W909" i="1"/>
  <c r="T910" i="1"/>
  <c r="U910" i="1"/>
  <c r="V910" i="1"/>
  <c r="W910" i="1"/>
  <c r="T911" i="1"/>
  <c r="U911" i="1" s="1"/>
  <c r="V911" i="1"/>
  <c r="W911" i="1"/>
  <c r="T912" i="1"/>
  <c r="U912" i="1" s="1"/>
  <c r="V912" i="1"/>
  <c r="W912" i="1"/>
  <c r="T913" i="1"/>
  <c r="U913" i="1" s="1"/>
  <c r="V913" i="1"/>
  <c r="W913" i="1"/>
  <c r="T914" i="1"/>
  <c r="U914" i="1" s="1"/>
  <c r="V914" i="1"/>
  <c r="W914" i="1"/>
  <c r="T915" i="1"/>
  <c r="U915" i="1" s="1"/>
  <c r="V915" i="1"/>
  <c r="W915" i="1"/>
  <c r="T916" i="1"/>
  <c r="U916" i="1" s="1"/>
  <c r="V916" i="1"/>
  <c r="W916" i="1"/>
  <c r="T917" i="1"/>
  <c r="U917" i="1" s="1"/>
  <c r="V917" i="1"/>
  <c r="W917" i="1"/>
  <c r="T918" i="1"/>
  <c r="U918" i="1" s="1"/>
  <c r="V918" i="1"/>
  <c r="W918" i="1"/>
  <c r="T919" i="1"/>
  <c r="U919" i="1" s="1"/>
  <c r="V919" i="1"/>
  <c r="W919" i="1"/>
  <c r="T920" i="1"/>
  <c r="U920" i="1"/>
  <c r="V920" i="1"/>
  <c r="W920" i="1"/>
  <c r="T921" i="1"/>
  <c r="U921" i="1" s="1"/>
  <c r="V921" i="1"/>
  <c r="W921" i="1"/>
  <c r="T922" i="1"/>
  <c r="U922" i="1" s="1"/>
  <c r="V922" i="1"/>
  <c r="W922" i="1"/>
  <c r="T923" i="1"/>
  <c r="U923" i="1" s="1"/>
  <c r="V923" i="1"/>
  <c r="W923" i="1"/>
  <c r="T924" i="1"/>
  <c r="U924" i="1" s="1"/>
  <c r="V924" i="1"/>
  <c r="W924" i="1"/>
  <c r="T925" i="1"/>
  <c r="U925" i="1" s="1"/>
  <c r="V925" i="1"/>
  <c r="W925" i="1"/>
  <c r="T926" i="1"/>
  <c r="U926" i="1" s="1"/>
  <c r="V926" i="1"/>
  <c r="W926" i="1"/>
  <c r="T927" i="1"/>
  <c r="U927" i="1" s="1"/>
  <c r="V927" i="1"/>
  <c r="W927" i="1"/>
  <c r="T928" i="1"/>
  <c r="U928" i="1" s="1"/>
  <c r="V928" i="1"/>
  <c r="W928" i="1"/>
  <c r="T929" i="1"/>
  <c r="U929" i="1" s="1"/>
  <c r="V929" i="1"/>
  <c r="W929" i="1"/>
  <c r="T930" i="1"/>
  <c r="U930" i="1" s="1"/>
  <c r="V930" i="1"/>
  <c r="W930" i="1"/>
  <c r="T931" i="1"/>
  <c r="U931" i="1" s="1"/>
  <c r="V931" i="1"/>
  <c r="W931" i="1"/>
  <c r="T932" i="1"/>
  <c r="U932" i="1"/>
  <c r="V932" i="1"/>
  <c r="W932" i="1"/>
  <c r="T933" i="1"/>
  <c r="U933" i="1" s="1"/>
  <c r="V933" i="1"/>
  <c r="W933" i="1"/>
  <c r="T934" i="1"/>
  <c r="U934" i="1" s="1"/>
  <c r="V934" i="1"/>
  <c r="W934" i="1"/>
  <c r="T935" i="1"/>
  <c r="U935" i="1" s="1"/>
  <c r="V935" i="1"/>
  <c r="W935" i="1"/>
  <c r="T936" i="1"/>
  <c r="U936" i="1" s="1"/>
  <c r="V936" i="1"/>
  <c r="W936" i="1"/>
  <c r="T937" i="1"/>
  <c r="U937" i="1" s="1"/>
  <c r="V937" i="1"/>
  <c r="W937" i="1"/>
  <c r="T938" i="1"/>
  <c r="U938" i="1" s="1"/>
  <c r="V938" i="1"/>
  <c r="W938" i="1"/>
  <c r="T939" i="1"/>
  <c r="U939" i="1" s="1"/>
  <c r="V939" i="1"/>
  <c r="W939" i="1"/>
  <c r="T940" i="1"/>
  <c r="U940" i="1" s="1"/>
  <c r="V940" i="1"/>
  <c r="W940" i="1"/>
  <c r="T941" i="1"/>
  <c r="U941" i="1" s="1"/>
  <c r="V941" i="1"/>
  <c r="W941" i="1"/>
  <c r="T942" i="1"/>
  <c r="U942" i="1"/>
  <c r="V942" i="1"/>
  <c r="W942" i="1"/>
  <c r="T943" i="1"/>
  <c r="U943" i="1" s="1"/>
  <c r="V943" i="1"/>
  <c r="W943" i="1"/>
  <c r="T944" i="1"/>
  <c r="U944" i="1" s="1"/>
  <c r="V944" i="1"/>
  <c r="W944" i="1"/>
  <c r="T945" i="1"/>
  <c r="U945" i="1" s="1"/>
  <c r="V945" i="1"/>
  <c r="W945" i="1"/>
  <c r="T946" i="1"/>
  <c r="U946" i="1" s="1"/>
  <c r="V946" i="1"/>
  <c r="W946" i="1"/>
  <c r="T947" i="1"/>
  <c r="U947" i="1" s="1"/>
  <c r="V947" i="1"/>
  <c r="W947" i="1"/>
  <c r="T948" i="1"/>
  <c r="U948" i="1" s="1"/>
  <c r="V948" i="1"/>
  <c r="W948" i="1"/>
  <c r="T949" i="1"/>
  <c r="U949" i="1" s="1"/>
  <c r="V949" i="1"/>
  <c r="W949" i="1"/>
  <c r="T950" i="1"/>
  <c r="U950" i="1" s="1"/>
  <c r="V950" i="1"/>
  <c r="W950" i="1"/>
  <c r="T951" i="1"/>
  <c r="U951" i="1" s="1"/>
  <c r="V951" i="1"/>
  <c r="W951" i="1"/>
  <c r="T952" i="1"/>
  <c r="U952" i="1"/>
  <c r="V952" i="1"/>
  <c r="W952" i="1"/>
  <c r="T953" i="1"/>
  <c r="U953" i="1" s="1"/>
  <c r="V953" i="1"/>
  <c r="W953" i="1"/>
  <c r="T954" i="1"/>
  <c r="U954" i="1" s="1"/>
  <c r="V954" i="1"/>
  <c r="W954" i="1"/>
  <c r="T955" i="1"/>
  <c r="U955" i="1" s="1"/>
  <c r="V955" i="1"/>
  <c r="W955" i="1"/>
  <c r="T956" i="1"/>
  <c r="U956" i="1" s="1"/>
  <c r="V956" i="1"/>
  <c r="W956" i="1"/>
  <c r="T957" i="1"/>
  <c r="U957" i="1" s="1"/>
  <c r="V957" i="1"/>
  <c r="W957" i="1"/>
  <c r="T958" i="1"/>
  <c r="U958" i="1" s="1"/>
  <c r="V958" i="1"/>
  <c r="W958" i="1"/>
  <c r="T959" i="1"/>
  <c r="U959" i="1" s="1"/>
  <c r="V959" i="1"/>
  <c r="W959" i="1"/>
  <c r="T960" i="1"/>
  <c r="U960" i="1" s="1"/>
  <c r="V960" i="1"/>
  <c r="W960" i="1"/>
  <c r="T961" i="1"/>
  <c r="U961" i="1" s="1"/>
  <c r="V961" i="1"/>
  <c r="W961" i="1"/>
  <c r="T962" i="1"/>
  <c r="U962" i="1" s="1"/>
  <c r="V962" i="1"/>
  <c r="W962" i="1"/>
  <c r="T963" i="1"/>
  <c r="U963" i="1" s="1"/>
  <c r="V963" i="1"/>
  <c r="W963" i="1"/>
  <c r="T964" i="1"/>
  <c r="U964" i="1"/>
  <c r="V964" i="1"/>
  <c r="W964" i="1"/>
  <c r="T965" i="1"/>
  <c r="U965" i="1" s="1"/>
  <c r="V965" i="1"/>
  <c r="W965" i="1"/>
  <c r="T966" i="1"/>
  <c r="U966" i="1" s="1"/>
  <c r="V966" i="1"/>
  <c r="W966" i="1"/>
  <c r="T967" i="1"/>
  <c r="U967" i="1" s="1"/>
  <c r="V967" i="1"/>
  <c r="W967" i="1"/>
  <c r="T968" i="1"/>
  <c r="U968" i="1" s="1"/>
  <c r="V968" i="1"/>
  <c r="W968" i="1"/>
  <c r="T969" i="1"/>
  <c r="U969" i="1" s="1"/>
  <c r="V969" i="1"/>
  <c r="W969" i="1"/>
  <c r="T970" i="1"/>
  <c r="U970" i="1" s="1"/>
  <c r="V970" i="1"/>
  <c r="W970" i="1"/>
  <c r="T971" i="1"/>
  <c r="U971" i="1" s="1"/>
  <c r="V971" i="1"/>
  <c r="W971" i="1"/>
  <c r="T972" i="1"/>
  <c r="U972" i="1" s="1"/>
  <c r="V972" i="1"/>
  <c r="W972" i="1"/>
  <c r="T973" i="1"/>
  <c r="U973" i="1" s="1"/>
  <c r="V973" i="1"/>
  <c r="W973" i="1"/>
  <c r="T974" i="1"/>
  <c r="U974" i="1"/>
  <c r="V974" i="1"/>
  <c r="W974" i="1"/>
  <c r="T975" i="1"/>
  <c r="U975" i="1" s="1"/>
  <c r="V975" i="1"/>
  <c r="W975" i="1"/>
  <c r="T976" i="1"/>
  <c r="U976" i="1" s="1"/>
  <c r="V976" i="1"/>
  <c r="W976" i="1"/>
  <c r="T977" i="1"/>
  <c r="U977" i="1" s="1"/>
  <c r="V977" i="1"/>
  <c r="W977" i="1"/>
  <c r="T978" i="1"/>
  <c r="U978" i="1" s="1"/>
  <c r="V978" i="1"/>
  <c r="W978" i="1"/>
  <c r="T979" i="1"/>
  <c r="U979" i="1" s="1"/>
  <c r="V979" i="1"/>
  <c r="W979" i="1"/>
  <c r="T980" i="1"/>
  <c r="U980" i="1" s="1"/>
  <c r="V980" i="1"/>
  <c r="W980" i="1"/>
  <c r="T981" i="1"/>
  <c r="U981" i="1" s="1"/>
  <c r="V981" i="1"/>
  <c r="W981" i="1"/>
  <c r="T982" i="1"/>
  <c r="U982" i="1" s="1"/>
  <c r="V982" i="1"/>
  <c r="W982" i="1"/>
  <c r="T983" i="1"/>
  <c r="U983" i="1" s="1"/>
  <c r="V983" i="1"/>
  <c r="W983" i="1"/>
  <c r="T984" i="1"/>
  <c r="U984" i="1"/>
  <c r="V984" i="1"/>
  <c r="W984" i="1"/>
  <c r="T985" i="1"/>
  <c r="U985" i="1" s="1"/>
  <c r="V985" i="1"/>
  <c r="W985" i="1"/>
  <c r="T986" i="1"/>
  <c r="U986" i="1" s="1"/>
  <c r="V986" i="1"/>
  <c r="W986" i="1"/>
  <c r="T987" i="1"/>
  <c r="U987" i="1" s="1"/>
  <c r="V987" i="1"/>
  <c r="W987" i="1"/>
  <c r="T988" i="1"/>
  <c r="U988" i="1" s="1"/>
  <c r="V988" i="1"/>
  <c r="W988" i="1"/>
  <c r="T989" i="1"/>
  <c r="U989" i="1" s="1"/>
  <c r="V989" i="1"/>
  <c r="W989" i="1"/>
  <c r="T990" i="1"/>
  <c r="U990" i="1" s="1"/>
  <c r="V990" i="1"/>
  <c r="W990" i="1"/>
  <c r="T991" i="1"/>
  <c r="U991" i="1" s="1"/>
  <c r="V991" i="1"/>
  <c r="W991" i="1"/>
  <c r="T992" i="1"/>
  <c r="U992" i="1" s="1"/>
  <c r="V992" i="1"/>
  <c r="W992" i="1"/>
  <c r="T993" i="1"/>
  <c r="U993" i="1" s="1"/>
  <c r="V993" i="1"/>
  <c r="W993" i="1"/>
  <c r="T994" i="1"/>
  <c r="U994" i="1" s="1"/>
  <c r="V994" i="1"/>
  <c r="W994" i="1"/>
  <c r="T995" i="1"/>
  <c r="U995" i="1" s="1"/>
  <c r="V995" i="1"/>
  <c r="W995" i="1"/>
  <c r="T996" i="1"/>
  <c r="U996" i="1"/>
  <c r="V996" i="1"/>
  <c r="W996" i="1"/>
  <c r="T997" i="1"/>
  <c r="U997" i="1" s="1"/>
  <c r="V997" i="1"/>
  <c r="W997" i="1"/>
  <c r="T998" i="1"/>
  <c r="U998" i="1" s="1"/>
  <c r="V998" i="1"/>
  <c r="W998" i="1"/>
  <c r="T999" i="1"/>
  <c r="U999" i="1" s="1"/>
  <c r="V999" i="1"/>
  <c r="W999" i="1"/>
  <c r="T1000" i="1"/>
  <c r="U1000" i="1" s="1"/>
  <c r="V1000" i="1"/>
  <c r="W1000" i="1"/>
  <c r="T1001" i="1"/>
  <c r="U1001" i="1" s="1"/>
  <c r="V1001" i="1"/>
  <c r="W1001" i="1"/>
  <c r="T1002" i="1"/>
  <c r="U1002" i="1"/>
  <c r="V1002" i="1"/>
  <c r="W1002" i="1"/>
  <c r="T1003" i="1"/>
  <c r="U1003" i="1" s="1"/>
  <c r="V1003" i="1"/>
  <c r="W1003" i="1"/>
  <c r="T1004" i="1"/>
  <c r="U1004" i="1"/>
  <c r="V1004" i="1"/>
  <c r="W1004" i="1"/>
  <c r="T1005" i="1"/>
  <c r="U1005" i="1" s="1"/>
  <c r="V1005" i="1"/>
  <c r="W1005" i="1"/>
  <c r="T1006" i="1"/>
  <c r="U1006" i="1"/>
  <c r="V1006" i="1"/>
  <c r="W1006" i="1"/>
  <c r="T1007" i="1"/>
  <c r="U1007" i="1" s="1"/>
  <c r="V1007" i="1"/>
  <c r="W1007" i="1"/>
  <c r="T1008" i="1"/>
  <c r="V1008" i="1"/>
  <c r="W1008" i="1"/>
  <c r="T1009" i="1"/>
  <c r="U1009" i="1" s="1"/>
  <c r="V1009" i="1"/>
  <c r="W1009" i="1"/>
  <c r="T1010" i="1"/>
  <c r="U1010" i="1" s="1"/>
  <c r="V1010" i="1"/>
  <c r="W1010" i="1"/>
  <c r="T1011" i="1"/>
  <c r="U1011" i="1" s="1"/>
  <c r="V1011" i="1"/>
  <c r="W1011" i="1"/>
  <c r="T1012" i="1"/>
  <c r="U1012" i="1" s="1"/>
  <c r="V1012" i="1"/>
  <c r="W1012" i="1"/>
  <c r="T1013" i="1"/>
  <c r="U1013" i="1" s="1"/>
  <c r="V1013" i="1"/>
  <c r="W1013" i="1"/>
  <c r="T1014" i="1"/>
  <c r="U1014" i="1" s="1"/>
  <c r="V1014" i="1"/>
  <c r="W1014" i="1"/>
  <c r="T1015" i="1"/>
  <c r="U1015" i="1" s="1"/>
  <c r="V1015" i="1"/>
  <c r="W1015" i="1"/>
  <c r="T1016" i="1"/>
  <c r="U1016" i="1" s="1"/>
  <c r="V1016" i="1"/>
  <c r="W1016" i="1"/>
  <c r="T1017" i="1"/>
  <c r="U1017" i="1" s="1"/>
  <c r="V1017" i="1"/>
  <c r="W1017" i="1"/>
  <c r="T1018" i="1"/>
  <c r="U1018" i="1" s="1"/>
  <c r="V1018" i="1"/>
  <c r="W1018" i="1"/>
  <c r="T1019" i="1"/>
  <c r="U1019" i="1" s="1"/>
  <c r="V1019" i="1"/>
  <c r="W1019" i="1"/>
  <c r="T1020" i="1"/>
  <c r="U1020" i="1" s="1"/>
  <c r="V1020" i="1"/>
  <c r="W1020" i="1"/>
  <c r="T1021" i="1"/>
  <c r="U1021" i="1" s="1"/>
  <c r="V1021" i="1"/>
  <c r="W1021" i="1"/>
  <c r="T1022" i="1"/>
  <c r="U1022" i="1" s="1"/>
  <c r="V1022" i="1"/>
  <c r="W1022" i="1"/>
  <c r="T1023" i="1"/>
  <c r="U1023" i="1" s="1"/>
  <c r="V1023" i="1"/>
  <c r="W1023" i="1"/>
  <c r="T1024" i="1"/>
  <c r="U1024" i="1" s="1"/>
  <c r="V1024" i="1"/>
  <c r="W1024" i="1"/>
  <c r="T1025" i="1"/>
  <c r="U1025" i="1" s="1"/>
  <c r="V1025" i="1"/>
  <c r="W1025" i="1"/>
  <c r="T1026" i="1"/>
  <c r="U1026" i="1" s="1"/>
  <c r="V1026" i="1"/>
  <c r="W1026" i="1"/>
  <c r="T1027" i="1"/>
  <c r="U1027" i="1" s="1"/>
  <c r="V1027" i="1"/>
  <c r="W1027" i="1"/>
  <c r="T1028" i="1"/>
  <c r="U1028" i="1" s="1"/>
  <c r="V1028" i="1"/>
  <c r="W1028" i="1"/>
  <c r="T1029" i="1"/>
  <c r="U1029" i="1" s="1"/>
  <c r="V1029" i="1"/>
  <c r="W1029" i="1"/>
  <c r="T1030" i="1"/>
  <c r="U1030" i="1" s="1"/>
  <c r="V1030" i="1"/>
  <c r="W1030" i="1"/>
  <c r="T1031" i="1"/>
  <c r="U1031" i="1" s="1"/>
  <c r="V1031" i="1"/>
  <c r="W1031" i="1"/>
  <c r="T1032" i="1"/>
  <c r="U1032" i="1" s="1"/>
  <c r="V1032" i="1"/>
  <c r="W1032" i="1"/>
  <c r="T1033" i="1"/>
  <c r="U1033" i="1" s="1"/>
  <c r="V1033" i="1"/>
  <c r="W1033" i="1"/>
  <c r="T1034" i="1"/>
  <c r="U1034" i="1" s="1"/>
  <c r="V1034" i="1"/>
  <c r="W1034" i="1"/>
  <c r="T1035" i="1"/>
  <c r="U1035" i="1" s="1"/>
  <c r="V1035" i="1"/>
  <c r="W1035" i="1"/>
  <c r="T1036" i="1"/>
  <c r="U1036" i="1" s="1"/>
  <c r="V1036" i="1"/>
  <c r="W1036" i="1"/>
  <c r="T1037" i="1"/>
  <c r="U1037" i="1" s="1"/>
  <c r="V1037" i="1"/>
  <c r="W1037" i="1"/>
  <c r="T1038" i="1"/>
  <c r="U1038" i="1" s="1"/>
  <c r="V1038" i="1"/>
  <c r="W1038" i="1"/>
  <c r="T1039" i="1"/>
  <c r="U1039" i="1" s="1"/>
  <c r="V1039" i="1"/>
  <c r="W1039" i="1"/>
  <c r="T1040" i="1"/>
  <c r="U1040" i="1" s="1"/>
  <c r="V1040" i="1"/>
  <c r="W1040" i="1"/>
  <c r="T1041" i="1"/>
  <c r="U1041" i="1" s="1"/>
  <c r="V1041" i="1"/>
  <c r="W1041" i="1"/>
  <c r="T1042" i="1"/>
  <c r="U1042" i="1" s="1"/>
  <c r="V1042" i="1"/>
  <c r="W1042" i="1"/>
  <c r="T1043" i="1"/>
  <c r="U1043" i="1" s="1"/>
  <c r="V1043" i="1"/>
  <c r="W1043" i="1"/>
  <c r="T1044" i="1"/>
  <c r="U1044" i="1" s="1"/>
  <c r="V1044" i="1"/>
  <c r="W1044" i="1"/>
  <c r="T1045" i="1"/>
  <c r="U1045" i="1" s="1"/>
  <c r="V1045" i="1"/>
  <c r="W1045" i="1"/>
  <c r="T1046" i="1"/>
  <c r="U1046" i="1" s="1"/>
  <c r="V1046" i="1"/>
  <c r="W1046" i="1"/>
  <c r="T1047" i="1"/>
  <c r="U1047" i="1" s="1"/>
  <c r="V1047" i="1"/>
  <c r="W1047" i="1"/>
  <c r="T1048" i="1"/>
  <c r="U1048" i="1" s="1"/>
  <c r="V1048" i="1"/>
  <c r="W1048" i="1"/>
  <c r="T1049" i="1"/>
  <c r="U1049" i="1" s="1"/>
  <c r="V1049" i="1"/>
  <c r="W1049" i="1"/>
  <c r="T1050" i="1"/>
  <c r="U1050" i="1" s="1"/>
  <c r="V1050" i="1"/>
  <c r="W1050" i="1"/>
  <c r="T1051" i="1"/>
  <c r="U1051" i="1" s="1"/>
  <c r="V1051" i="1"/>
  <c r="W1051" i="1"/>
  <c r="T1052" i="1"/>
  <c r="U1052" i="1" s="1"/>
  <c r="V1052" i="1"/>
  <c r="W1052" i="1"/>
  <c r="T1053" i="1"/>
  <c r="U1053" i="1" s="1"/>
  <c r="V1053" i="1"/>
  <c r="W1053" i="1"/>
  <c r="T1054" i="1"/>
  <c r="U1054" i="1" s="1"/>
  <c r="V1054" i="1"/>
  <c r="W1054" i="1"/>
  <c r="T1055" i="1"/>
  <c r="U1055" i="1" s="1"/>
  <c r="V1055" i="1"/>
  <c r="W1055" i="1"/>
  <c r="T1056" i="1"/>
  <c r="U1056" i="1" s="1"/>
  <c r="V1056" i="1"/>
  <c r="W1056" i="1"/>
  <c r="T1057" i="1"/>
  <c r="U1057" i="1" s="1"/>
  <c r="V1057" i="1"/>
  <c r="W1057" i="1"/>
  <c r="T1058" i="1"/>
  <c r="U1058" i="1" s="1"/>
  <c r="V1058" i="1"/>
  <c r="W1058" i="1"/>
  <c r="T1059" i="1"/>
  <c r="U1059" i="1" s="1"/>
  <c r="V1059" i="1"/>
  <c r="W1059" i="1"/>
  <c r="T1060" i="1"/>
  <c r="U1060" i="1" s="1"/>
  <c r="V1060" i="1"/>
  <c r="W1060" i="1"/>
  <c r="T1061" i="1"/>
  <c r="U1061" i="1" s="1"/>
  <c r="V1061" i="1"/>
  <c r="W1061" i="1"/>
  <c r="T1062" i="1"/>
  <c r="U1062" i="1" s="1"/>
  <c r="V1062" i="1"/>
  <c r="W1062" i="1"/>
  <c r="T1063" i="1"/>
  <c r="U1063" i="1" s="1"/>
  <c r="V1063" i="1"/>
  <c r="W1063" i="1"/>
  <c r="T1064" i="1"/>
  <c r="U1064" i="1" s="1"/>
  <c r="V1064" i="1"/>
  <c r="W1064" i="1"/>
  <c r="T1065" i="1"/>
  <c r="U1065" i="1" s="1"/>
  <c r="V1065" i="1"/>
  <c r="W1065" i="1"/>
  <c r="T1066" i="1"/>
  <c r="U1066" i="1" s="1"/>
  <c r="V1066" i="1"/>
  <c r="W1066" i="1"/>
  <c r="T1067" i="1"/>
  <c r="U1067" i="1" s="1"/>
  <c r="V1067" i="1"/>
  <c r="W1067" i="1"/>
  <c r="T1068" i="1"/>
  <c r="U1068" i="1" s="1"/>
  <c r="V1068" i="1"/>
  <c r="W1068" i="1"/>
  <c r="T1069" i="1"/>
  <c r="U1069" i="1" s="1"/>
  <c r="V1069" i="1"/>
  <c r="W1069" i="1"/>
  <c r="T1070" i="1"/>
  <c r="U1070" i="1" s="1"/>
  <c r="V1070" i="1"/>
  <c r="W1070" i="1"/>
  <c r="T1071" i="1"/>
  <c r="U1071" i="1" s="1"/>
  <c r="V1071" i="1"/>
  <c r="W1071" i="1"/>
  <c r="T1072" i="1"/>
  <c r="U1072" i="1" s="1"/>
  <c r="V1072" i="1"/>
  <c r="W1072" i="1"/>
  <c r="T1073" i="1"/>
  <c r="U1073" i="1" s="1"/>
  <c r="V1073" i="1"/>
  <c r="W1073" i="1"/>
  <c r="T1074" i="1"/>
  <c r="U1074" i="1" s="1"/>
  <c r="V1074" i="1"/>
  <c r="W1074" i="1"/>
  <c r="T1075" i="1"/>
  <c r="U1075" i="1" s="1"/>
  <c r="V1075" i="1"/>
  <c r="W1075" i="1"/>
  <c r="T1076" i="1"/>
  <c r="U1076" i="1" s="1"/>
  <c r="V1076" i="1"/>
  <c r="W1076" i="1"/>
  <c r="T1077" i="1"/>
  <c r="U1077" i="1" s="1"/>
  <c r="V1077" i="1"/>
  <c r="W1077" i="1"/>
  <c r="T1078" i="1"/>
  <c r="U1078" i="1" s="1"/>
  <c r="V1078" i="1"/>
  <c r="W1078" i="1"/>
  <c r="T1079" i="1"/>
  <c r="U1079" i="1" s="1"/>
  <c r="V1079" i="1"/>
  <c r="W1079" i="1"/>
  <c r="T1080" i="1"/>
  <c r="U1080" i="1" s="1"/>
  <c r="V1080" i="1"/>
  <c r="W1080" i="1"/>
  <c r="T1081" i="1"/>
  <c r="U1081" i="1" s="1"/>
  <c r="V1081" i="1"/>
  <c r="W1081" i="1"/>
  <c r="T1082" i="1"/>
  <c r="U1082" i="1" s="1"/>
  <c r="V1082" i="1"/>
  <c r="W1082" i="1"/>
  <c r="T1083" i="1"/>
  <c r="U1083" i="1" s="1"/>
  <c r="V1083" i="1"/>
  <c r="W1083" i="1"/>
  <c r="T1084" i="1"/>
  <c r="U1084" i="1" s="1"/>
  <c r="V1084" i="1"/>
  <c r="W1084" i="1"/>
  <c r="T1085" i="1"/>
  <c r="U1085" i="1" s="1"/>
  <c r="V1085" i="1"/>
  <c r="W1085" i="1"/>
  <c r="T1086" i="1"/>
  <c r="U1086" i="1" s="1"/>
  <c r="V1086" i="1"/>
  <c r="W1086" i="1"/>
  <c r="T1087" i="1"/>
  <c r="U1087" i="1" s="1"/>
  <c r="V1087" i="1"/>
  <c r="W1087" i="1"/>
  <c r="T1088" i="1"/>
  <c r="U1088" i="1" s="1"/>
  <c r="V1088" i="1"/>
  <c r="W1088" i="1"/>
  <c r="T1089" i="1"/>
  <c r="U1089" i="1" s="1"/>
  <c r="V1089" i="1"/>
  <c r="W1089" i="1"/>
  <c r="T1090" i="1"/>
  <c r="U1090" i="1" s="1"/>
  <c r="V1090" i="1"/>
  <c r="W1090" i="1"/>
  <c r="T1091" i="1"/>
  <c r="U1091" i="1" s="1"/>
  <c r="V1091" i="1"/>
  <c r="W1091" i="1"/>
  <c r="T1092" i="1"/>
  <c r="U1092" i="1" s="1"/>
  <c r="V1092" i="1"/>
  <c r="W1092" i="1"/>
  <c r="T1093" i="1"/>
  <c r="U1093" i="1" s="1"/>
  <c r="V1093" i="1"/>
  <c r="W1093" i="1"/>
  <c r="T1094" i="1"/>
  <c r="U1094" i="1" s="1"/>
  <c r="V1094" i="1"/>
  <c r="W1094" i="1"/>
  <c r="T1095" i="1"/>
  <c r="U1095" i="1" s="1"/>
  <c r="V1095" i="1"/>
  <c r="W1095" i="1"/>
  <c r="T1096" i="1"/>
  <c r="U1096" i="1" s="1"/>
  <c r="V1096" i="1"/>
  <c r="W1096" i="1"/>
  <c r="T1097" i="1"/>
  <c r="U1097" i="1" s="1"/>
  <c r="V1097" i="1"/>
  <c r="W1097" i="1"/>
  <c r="T1098" i="1"/>
  <c r="U1098" i="1" s="1"/>
  <c r="V1098" i="1"/>
  <c r="W1098" i="1"/>
  <c r="T1099" i="1"/>
  <c r="U1099" i="1" s="1"/>
  <c r="V1099" i="1"/>
  <c r="W1099" i="1"/>
  <c r="T1100" i="1"/>
  <c r="U1100" i="1" s="1"/>
  <c r="V1100" i="1"/>
  <c r="W1100" i="1"/>
  <c r="T1101" i="1"/>
  <c r="U1101" i="1" s="1"/>
  <c r="V1101" i="1"/>
  <c r="W1101" i="1"/>
  <c r="T1102" i="1"/>
  <c r="U1102" i="1" s="1"/>
  <c r="V1102" i="1"/>
  <c r="W1102" i="1"/>
  <c r="T1103" i="1"/>
  <c r="U1103" i="1" s="1"/>
  <c r="V1103" i="1"/>
  <c r="W1103" i="1"/>
  <c r="T1104" i="1"/>
  <c r="U1104" i="1" s="1"/>
  <c r="V1104" i="1"/>
  <c r="W1104" i="1"/>
  <c r="T1105" i="1"/>
  <c r="U1105" i="1" s="1"/>
  <c r="V1105" i="1"/>
  <c r="W1105" i="1"/>
  <c r="T1106" i="1"/>
  <c r="U1106" i="1" s="1"/>
  <c r="V1106" i="1"/>
  <c r="W1106" i="1"/>
  <c r="T1107" i="1"/>
  <c r="U1107" i="1" s="1"/>
  <c r="V1107" i="1"/>
  <c r="W1107" i="1"/>
  <c r="T1108" i="1"/>
  <c r="U1108" i="1" s="1"/>
  <c r="V1108" i="1"/>
  <c r="W1108" i="1"/>
  <c r="T1109" i="1"/>
  <c r="U1109" i="1" s="1"/>
  <c r="V1109" i="1"/>
  <c r="W1109" i="1"/>
  <c r="T1110" i="1"/>
  <c r="U1110" i="1" s="1"/>
  <c r="V1110" i="1"/>
  <c r="W1110" i="1"/>
  <c r="T1111" i="1"/>
  <c r="U1111" i="1" s="1"/>
  <c r="V1111" i="1"/>
  <c r="W1111" i="1"/>
  <c r="T1112" i="1"/>
  <c r="U1112" i="1" s="1"/>
  <c r="V1112" i="1"/>
  <c r="W1112" i="1"/>
  <c r="T1113" i="1"/>
  <c r="U1113" i="1" s="1"/>
  <c r="V1113" i="1"/>
  <c r="W1113" i="1"/>
  <c r="T1114" i="1"/>
  <c r="U1114" i="1" s="1"/>
  <c r="V1114" i="1"/>
  <c r="W1114" i="1"/>
  <c r="T1115" i="1"/>
  <c r="U1115" i="1" s="1"/>
  <c r="V1115" i="1"/>
  <c r="W1115" i="1"/>
  <c r="T1116" i="1"/>
  <c r="U1116" i="1" s="1"/>
  <c r="V1116" i="1"/>
  <c r="W1116" i="1"/>
  <c r="T1117" i="1"/>
  <c r="U1117" i="1" s="1"/>
  <c r="V1117" i="1"/>
  <c r="W1117" i="1"/>
  <c r="T1118" i="1"/>
  <c r="U1118" i="1" s="1"/>
  <c r="V1118" i="1"/>
  <c r="W1118" i="1"/>
  <c r="T1119" i="1"/>
  <c r="U1119" i="1" s="1"/>
  <c r="V1119" i="1"/>
  <c r="W1119" i="1"/>
  <c r="T1120" i="1"/>
  <c r="U1120" i="1" s="1"/>
  <c r="V1120" i="1"/>
  <c r="W1120" i="1"/>
  <c r="T1121" i="1"/>
  <c r="U1121" i="1" s="1"/>
  <c r="V1121" i="1"/>
  <c r="W1121" i="1"/>
  <c r="T1122" i="1"/>
  <c r="U1122" i="1" s="1"/>
  <c r="V1122" i="1"/>
  <c r="W1122" i="1"/>
  <c r="T1123" i="1"/>
  <c r="U1123" i="1" s="1"/>
  <c r="V1123" i="1"/>
  <c r="W1123" i="1"/>
  <c r="T1124" i="1"/>
  <c r="U1124" i="1" s="1"/>
  <c r="V1124" i="1"/>
  <c r="W1124" i="1"/>
  <c r="T1125" i="1"/>
  <c r="U1125" i="1" s="1"/>
  <c r="V1125" i="1"/>
  <c r="W1125" i="1"/>
  <c r="T1126" i="1"/>
  <c r="U1126" i="1" s="1"/>
  <c r="V1126" i="1"/>
  <c r="W1126" i="1"/>
  <c r="T1127" i="1"/>
  <c r="U1127" i="1" s="1"/>
  <c r="V1127" i="1"/>
  <c r="W1127" i="1"/>
  <c r="T1128" i="1"/>
  <c r="U1128" i="1" s="1"/>
  <c r="V1128" i="1"/>
  <c r="W1128" i="1"/>
  <c r="T1129" i="1"/>
  <c r="U1129" i="1" s="1"/>
  <c r="V1129" i="1"/>
  <c r="W1129" i="1"/>
  <c r="T1130" i="1"/>
  <c r="U1130" i="1" s="1"/>
  <c r="V1130" i="1"/>
  <c r="W1130" i="1"/>
  <c r="T1131" i="1"/>
  <c r="U1131" i="1" s="1"/>
  <c r="V1131" i="1"/>
  <c r="W1131" i="1"/>
  <c r="T1132" i="1"/>
  <c r="U1132" i="1" s="1"/>
  <c r="V1132" i="1"/>
  <c r="W1132" i="1"/>
  <c r="T1133" i="1"/>
  <c r="U1133" i="1" s="1"/>
  <c r="V1133" i="1"/>
  <c r="W1133" i="1"/>
  <c r="T1134" i="1"/>
  <c r="U1134" i="1" s="1"/>
  <c r="V1134" i="1"/>
  <c r="W1134" i="1"/>
  <c r="T1135" i="1"/>
  <c r="U1135" i="1" s="1"/>
  <c r="V1135" i="1"/>
  <c r="W1135" i="1"/>
  <c r="T1136" i="1"/>
  <c r="U1136" i="1" s="1"/>
  <c r="V1136" i="1"/>
  <c r="W1136" i="1"/>
  <c r="T1137" i="1"/>
  <c r="U1137" i="1" s="1"/>
  <c r="V1137" i="1"/>
  <c r="W1137" i="1"/>
  <c r="T1138" i="1"/>
  <c r="U1138" i="1" s="1"/>
  <c r="V1138" i="1"/>
  <c r="W1138" i="1"/>
  <c r="T1139" i="1"/>
  <c r="U1139" i="1" s="1"/>
  <c r="V1139" i="1"/>
  <c r="W1139" i="1"/>
  <c r="T1140" i="1"/>
  <c r="U1140" i="1" s="1"/>
  <c r="V1140" i="1"/>
  <c r="W1140" i="1"/>
  <c r="T1141" i="1"/>
  <c r="U1141" i="1" s="1"/>
  <c r="V1141" i="1"/>
  <c r="W1141" i="1"/>
  <c r="T1142" i="1"/>
  <c r="U1142" i="1" s="1"/>
  <c r="V1142" i="1"/>
  <c r="W1142" i="1"/>
  <c r="T1143" i="1"/>
  <c r="U1143" i="1" s="1"/>
  <c r="V1143" i="1"/>
  <c r="W1143" i="1"/>
  <c r="T1144" i="1"/>
  <c r="U1144" i="1" s="1"/>
  <c r="V1144" i="1"/>
  <c r="W1144" i="1"/>
  <c r="T1145" i="1"/>
  <c r="U1145" i="1" s="1"/>
  <c r="V1145" i="1"/>
  <c r="W1145" i="1"/>
  <c r="T1146" i="1"/>
  <c r="U1146" i="1" s="1"/>
  <c r="V1146" i="1"/>
  <c r="W1146" i="1"/>
  <c r="T1147" i="1"/>
  <c r="U1147" i="1" s="1"/>
  <c r="V1147" i="1"/>
  <c r="W1147" i="1"/>
  <c r="T1148" i="1"/>
  <c r="U1148" i="1" s="1"/>
  <c r="V1148" i="1"/>
  <c r="W1148" i="1"/>
  <c r="T1149" i="1"/>
  <c r="U1149" i="1" s="1"/>
  <c r="V1149" i="1"/>
  <c r="W1149" i="1"/>
  <c r="T1150" i="1"/>
  <c r="U1150" i="1" s="1"/>
  <c r="V1150" i="1"/>
  <c r="W1150" i="1"/>
  <c r="T1151" i="1"/>
  <c r="U1151" i="1" s="1"/>
  <c r="V1151" i="1"/>
  <c r="W1151" i="1"/>
  <c r="T1152" i="1"/>
  <c r="U1152" i="1" s="1"/>
  <c r="V1152" i="1"/>
  <c r="W1152" i="1"/>
  <c r="T1153" i="1"/>
  <c r="U1153" i="1" s="1"/>
  <c r="V1153" i="1"/>
  <c r="W1153" i="1"/>
  <c r="T1154" i="1"/>
  <c r="U1154" i="1" s="1"/>
  <c r="V1154" i="1"/>
  <c r="W1154" i="1"/>
  <c r="T1155" i="1"/>
  <c r="U1155" i="1" s="1"/>
  <c r="V1155" i="1"/>
  <c r="W1155" i="1"/>
  <c r="T1156" i="1"/>
  <c r="U1156" i="1" s="1"/>
  <c r="V1156" i="1"/>
  <c r="W1156" i="1"/>
  <c r="T1157" i="1"/>
  <c r="U1157" i="1" s="1"/>
  <c r="V1157" i="1"/>
  <c r="W1157" i="1"/>
  <c r="T1158" i="1"/>
  <c r="U1158" i="1" s="1"/>
  <c r="V1158" i="1"/>
  <c r="W1158" i="1"/>
  <c r="T1159" i="1"/>
  <c r="U1159" i="1" s="1"/>
  <c r="V1159" i="1"/>
  <c r="W1159" i="1"/>
  <c r="T1160" i="1"/>
  <c r="U1160" i="1" s="1"/>
  <c r="V1160" i="1"/>
  <c r="W1160" i="1"/>
  <c r="T1161" i="1"/>
  <c r="U1161" i="1" s="1"/>
  <c r="V1161" i="1"/>
  <c r="W1161" i="1"/>
  <c r="T1162" i="1"/>
  <c r="U1162" i="1" s="1"/>
  <c r="V1162" i="1"/>
  <c r="W1162" i="1"/>
  <c r="T1163" i="1"/>
  <c r="U1163" i="1" s="1"/>
  <c r="V1163" i="1"/>
  <c r="W1163" i="1"/>
  <c r="T1164" i="1"/>
  <c r="U1164" i="1" s="1"/>
  <c r="V1164" i="1"/>
  <c r="W1164" i="1"/>
  <c r="T1165" i="1"/>
  <c r="U1165" i="1" s="1"/>
  <c r="V1165" i="1"/>
  <c r="W1165" i="1"/>
  <c r="T1166" i="1"/>
  <c r="U1166" i="1" s="1"/>
  <c r="V1166" i="1"/>
  <c r="W1166" i="1"/>
  <c r="T1167" i="1"/>
  <c r="U1167" i="1" s="1"/>
  <c r="V1167" i="1"/>
  <c r="W1167" i="1"/>
  <c r="T1168" i="1"/>
  <c r="U1168" i="1" s="1"/>
  <c r="V1168" i="1"/>
  <c r="W1168" i="1"/>
  <c r="T1169" i="1"/>
  <c r="U1169" i="1" s="1"/>
  <c r="V1169" i="1"/>
  <c r="W1169" i="1"/>
  <c r="T1170" i="1"/>
  <c r="U1170" i="1" s="1"/>
  <c r="V1170" i="1"/>
  <c r="W1170" i="1"/>
  <c r="T1171" i="1"/>
  <c r="U1171" i="1" s="1"/>
  <c r="V1171" i="1"/>
  <c r="W1171" i="1"/>
  <c r="T1172" i="1"/>
  <c r="U1172" i="1" s="1"/>
  <c r="V1172" i="1"/>
  <c r="W1172" i="1"/>
  <c r="T1173" i="1"/>
  <c r="U1173" i="1" s="1"/>
  <c r="V1173" i="1"/>
  <c r="W1173" i="1"/>
  <c r="T1174" i="1"/>
  <c r="U1174" i="1" s="1"/>
  <c r="V1174" i="1"/>
  <c r="W1174" i="1"/>
  <c r="T1175" i="1"/>
  <c r="U1175" i="1" s="1"/>
  <c r="V1175" i="1"/>
  <c r="W1175" i="1"/>
  <c r="T1176" i="1"/>
  <c r="U1176" i="1" s="1"/>
  <c r="V1176" i="1"/>
  <c r="W1176" i="1"/>
  <c r="T1177" i="1"/>
  <c r="U1177" i="1" s="1"/>
  <c r="V1177" i="1"/>
  <c r="W1177" i="1"/>
  <c r="T1178" i="1"/>
  <c r="U1178" i="1" s="1"/>
  <c r="V1178" i="1"/>
  <c r="W1178" i="1"/>
  <c r="T1179" i="1"/>
  <c r="U1179" i="1" s="1"/>
  <c r="V1179" i="1"/>
  <c r="W1179" i="1"/>
  <c r="T1180" i="1"/>
  <c r="U1180" i="1" s="1"/>
  <c r="V1180" i="1"/>
  <c r="W1180" i="1"/>
  <c r="T1181" i="1"/>
  <c r="U1181" i="1" s="1"/>
  <c r="V1181" i="1"/>
  <c r="W1181" i="1"/>
  <c r="T1182" i="1"/>
  <c r="U1182" i="1" s="1"/>
  <c r="V1182" i="1"/>
  <c r="W1182" i="1"/>
  <c r="T1183" i="1"/>
  <c r="U1183" i="1" s="1"/>
  <c r="V1183" i="1"/>
  <c r="W1183" i="1"/>
  <c r="T1184" i="1"/>
  <c r="U1184" i="1" s="1"/>
  <c r="V1184" i="1"/>
  <c r="W1184" i="1"/>
  <c r="T1185" i="1"/>
  <c r="U1185" i="1" s="1"/>
  <c r="V1185" i="1"/>
  <c r="W1185" i="1"/>
  <c r="T1186" i="1"/>
  <c r="U1186" i="1" s="1"/>
  <c r="V1186" i="1"/>
  <c r="W1186" i="1"/>
  <c r="T1187" i="1"/>
  <c r="U1187" i="1" s="1"/>
  <c r="V1187" i="1"/>
  <c r="W1187" i="1"/>
  <c r="T1188" i="1"/>
  <c r="U1188" i="1" s="1"/>
  <c r="V1188" i="1"/>
  <c r="W1188" i="1"/>
  <c r="T1189" i="1"/>
  <c r="U1189" i="1" s="1"/>
  <c r="V1189" i="1"/>
  <c r="W1189" i="1"/>
  <c r="T1190" i="1"/>
  <c r="U1190" i="1" s="1"/>
  <c r="V1190" i="1"/>
  <c r="W1190" i="1"/>
  <c r="T1191" i="1"/>
  <c r="U1191" i="1" s="1"/>
  <c r="V1191" i="1"/>
  <c r="W1191" i="1"/>
  <c r="T1192" i="1"/>
  <c r="U1192" i="1" s="1"/>
  <c r="V1192" i="1"/>
  <c r="W1192" i="1"/>
  <c r="T1193" i="1"/>
  <c r="U1193" i="1" s="1"/>
  <c r="V1193" i="1"/>
  <c r="W1193" i="1"/>
  <c r="T1194" i="1"/>
  <c r="U1194" i="1" s="1"/>
  <c r="V1194" i="1"/>
  <c r="W1194" i="1"/>
  <c r="T1195" i="1"/>
  <c r="U1195" i="1" s="1"/>
  <c r="V1195" i="1"/>
  <c r="W1195" i="1"/>
  <c r="T1196" i="1"/>
  <c r="U1196" i="1" s="1"/>
  <c r="V1196" i="1"/>
  <c r="W1196" i="1"/>
  <c r="T1197" i="1"/>
  <c r="U1197" i="1" s="1"/>
  <c r="V1197" i="1"/>
  <c r="W1197" i="1"/>
  <c r="T1198" i="1"/>
  <c r="U1198" i="1" s="1"/>
  <c r="V1198" i="1"/>
  <c r="W1198" i="1"/>
  <c r="T1199" i="1"/>
  <c r="U1199" i="1" s="1"/>
  <c r="V1199" i="1"/>
  <c r="W1199" i="1"/>
  <c r="T1200" i="1"/>
  <c r="U1200" i="1" s="1"/>
  <c r="V1200" i="1"/>
  <c r="W1200" i="1"/>
  <c r="T1201" i="1"/>
  <c r="U1201" i="1" s="1"/>
  <c r="V1201" i="1"/>
  <c r="W1201" i="1"/>
  <c r="T1202" i="1"/>
  <c r="U1202" i="1" s="1"/>
  <c r="V1202" i="1"/>
  <c r="W1202" i="1"/>
  <c r="T1203" i="1"/>
  <c r="U1203" i="1" s="1"/>
  <c r="V1203" i="1"/>
  <c r="W1203" i="1"/>
  <c r="T1204" i="1"/>
  <c r="U1204" i="1" s="1"/>
  <c r="V1204" i="1"/>
  <c r="W1204" i="1"/>
  <c r="T1205" i="1"/>
  <c r="U1205" i="1" s="1"/>
  <c r="V1205" i="1"/>
  <c r="W1205" i="1"/>
  <c r="T1206" i="1"/>
  <c r="U1206" i="1" s="1"/>
  <c r="V1206" i="1"/>
  <c r="W1206" i="1"/>
  <c r="T1207" i="1"/>
  <c r="U1207" i="1" s="1"/>
  <c r="V1207" i="1"/>
  <c r="W1207" i="1"/>
  <c r="T1208" i="1"/>
  <c r="U1208" i="1" s="1"/>
  <c r="V1208" i="1"/>
  <c r="W1208" i="1"/>
  <c r="T1209" i="1"/>
  <c r="U1209" i="1" s="1"/>
  <c r="V1209" i="1"/>
  <c r="W1209" i="1"/>
  <c r="T1210" i="1"/>
  <c r="U1210" i="1" s="1"/>
  <c r="V1210" i="1"/>
  <c r="W1210" i="1"/>
  <c r="T1211" i="1"/>
  <c r="U1211" i="1" s="1"/>
  <c r="V1211" i="1"/>
  <c r="W1211" i="1"/>
  <c r="T1212" i="1"/>
  <c r="U1212" i="1" s="1"/>
  <c r="V1212" i="1"/>
  <c r="W1212" i="1"/>
  <c r="T1213" i="1"/>
  <c r="U1213" i="1" s="1"/>
  <c r="V1213" i="1"/>
  <c r="W1213" i="1"/>
  <c r="T1214" i="1"/>
  <c r="U1214" i="1" s="1"/>
  <c r="V1214" i="1"/>
  <c r="W1214" i="1"/>
  <c r="T1215" i="1"/>
  <c r="U1215" i="1" s="1"/>
  <c r="V1215" i="1"/>
  <c r="W1215" i="1"/>
  <c r="T1216" i="1"/>
  <c r="U1216" i="1" s="1"/>
  <c r="V1216" i="1"/>
  <c r="W1216" i="1"/>
  <c r="T1217" i="1"/>
  <c r="U1217" i="1" s="1"/>
  <c r="V1217" i="1"/>
  <c r="W1217" i="1"/>
  <c r="T1218" i="1"/>
  <c r="U1218" i="1" s="1"/>
  <c r="V1218" i="1"/>
  <c r="W1218" i="1"/>
  <c r="T1219" i="1"/>
  <c r="U1219" i="1" s="1"/>
  <c r="V1219" i="1"/>
  <c r="W1219" i="1"/>
  <c r="T1220" i="1"/>
  <c r="U1220" i="1" s="1"/>
  <c r="V1220" i="1"/>
  <c r="W1220" i="1"/>
  <c r="T1221" i="1"/>
  <c r="U1221" i="1" s="1"/>
  <c r="V1221" i="1"/>
  <c r="W1221" i="1"/>
  <c r="T1222" i="1"/>
  <c r="U1222" i="1" s="1"/>
  <c r="V1222" i="1"/>
  <c r="W1222" i="1"/>
  <c r="T1223" i="1"/>
  <c r="U1223" i="1" s="1"/>
  <c r="V1223" i="1"/>
  <c r="W1223" i="1"/>
  <c r="T1224" i="1"/>
  <c r="U1224" i="1" s="1"/>
  <c r="V1224" i="1"/>
  <c r="W1224" i="1"/>
  <c r="T1225" i="1"/>
  <c r="U1225" i="1" s="1"/>
  <c r="V1225" i="1"/>
  <c r="W1225" i="1"/>
  <c r="T1226" i="1"/>
  <c r="U1226" i="1" s="1"/>
  <c r="V1226" i="1"/>
  <c r="W1226" i="1"/>
  <c r="T1227" i="1"/>
  <c r="U1227" i="1" s="1"/>
  <c r="V1227" i="1"/>
  <c r="W1227" i="1"/>
  <c r="T1228" i="1"/>
  <c r="U1228" i="1" s="1"/>
  <c r="V1228" i="1"/>
  <c r="W1228" i="1"/>
  <c r="T1229" i="1"/>
  <c r="U1229" i="1" s="1"/>
  <c r="V1229" i="1"/>
  <c r="W1229" i="1"/>
  <c r="T1230" i="1"/>
  <c r="U1230" i="1" s="1"/>
  <c r="V1230" i="1"/>
  <c r="W1230" i="1"/>
  <c r="T1231" i="1"/>
  <c r="U1231" i="1" s="1"/>
  <c r="V1231" i="1"/>
  <c r="W1231" i="1"/>
  <c r="T1232" i="1"/>
  <c r="U1232" i="1" s="1"/>
  <c r="V1232" i="1"/>
  <c r="W1232" i="1"/>
  <c r="T1233" i="1"/>
  <c r="U1233" i="1" s="1"/>
  <c r="V1233" i="1"/>
  <c r="W1233" i="1"/>
  <c r="T1234" i="1"/>
  <c r="U1234" i="1" s="1"/>
  <c r="V1234" i="1"/>
  <c r="W1234" i="1"/>
  <c r="T1235" i="1"/>
  <c r="U1235" i="1" s="1"/>
  <c r="V1235" i="1"/>
  <c r="W1235" i="1"/>
  <c r="T1236" i="1"/>
  <c r="U1236" i="1" s="1"/>
  <c r="V1236" i="1"/>
  <c r="W1236" i="1"/>
  <c r="T1237" i="1"/>
  <c r="U1237" i="1" s="1"/>
  <c r="V1237" i="1"/>
  <c r="W1237" i="1"/>
  <c r="T1238" i="1"/>
  <c r="U1238" i="1" s="1"/>
  <c r="V1238" i="1"/>
  <c r="W1238" i="1"/>
  <c r="T1239" i="1"/>
  <c r="U1239" i="1" s="1"/>
  <c r="V1239" i="1"/>
  <c r="W1239" i="1"/>
  <c r="T1240" i="1"/>
  <c r="U1240" i="1" s="1"/>
  <c r="V1240" i="1"/>
  <c r="W1240" i="1"/>
  <c r="T1241" i="1"/>
  <c r="U1241" i="1" s="1"/>
  <c r="V1241" i="1"/>
  <c r="W1241" i="1"/>
  <c r="T1242" i="1"/>
  <c r="U1242" i="1" s="1"/>
  <c r="V1242" i="1"/>
  <c r="W1242" i="1"/>
  <c r="T1243" i="1"/>
  <c r="U1243" i="1" s="1"/>
  <c r="V1243" i="1"/>
  <c r="W1243" i="1"/>
  <c r="T1244" i="1"/>
  <c r="U1244" i="1" s="1"/>
  <c r="V1244" i="1"/>
  <c r="W1244" i="1"/>
  <c r="T1245" i="1"/>
  <c r="U1245" i="1" s="1"/>
  <c r="V1245" i="1"/>
  <c r="W1245" i="1"/>
  <c r="T1246" i="1"/>
  <c r="U1246" i="1" s="1"/>
  <c r="V1246" i="1"/>
  <c r="W1246" i="1"/>
  <c r="T1247" i="1"/>
  <c r="U1247" i="1" s="1"/>
  <c r="V1247" i="1"/>
  <c r="W1247" i="1"/>
  <c r="T1248" i="1"/>
  <c r="U1248" i="1" s="1"/>
  <c r="V1248" i="1"/>
  <c r="W1248" i="1"/>
  <c r="T1249" i="1"/>
  <c r="U1249" i="1" s="1"/>
  <c r="V1249" i="1"/>
  <c r="W1249" i="1"/>
  <c r="T1250" i="1"/>
  <c r="U1250" i="1" s="1"/>
  <c r="V1250" i="1"/>
  <c r="W1250" i="1"/>
  <c r="T1251" i="1"/>
  <c r="U1251" i="1" s="1"/>
  <c r="V1251" i="1"/>
  <c r="W1251" i="1"/>
  <c r="T1252" i="1"/>
  <c r="U1252" i="1" s="1"/>
  <c r="V1252" i="1"/>
  <c r="W1252" i="1"/>
  <c r="T1253" i="1"/>
  <c r="U1253" i="1" s="1"/>
  <c r="V1253" i="1"/>
  <c r="W1253" i="1"/>
  <c r="T1254" i="1"/>
  <c r="U1254" i="1" s="1"/>
  <c r="V1254" i="1"/>
  <c r="W1254" i="1"/>
  <c r="T1255" i="1"/>
  <c r="U1255" i="1" s="1"/>
  <c r="V1255" i="1"/>
  <c r="W1255" i="1"/>
  <c r="T1256" i="1"/>
  <c r="U1256" i="1" s="1"/>
  <c r="V1256" i="1"/>
  <c r="W1256" i="1"/>
  <c r="T1257" i="1"/>
  <c r="U1257" i="1" s="1"/>
  <c r="V1257" i="1"/>
  <c r="W1257" i="1"/>
  <c r="T1258" i="1"/>
  <c r="U1258" i="1" s="1"/>
  <c r="V1258" i="1"/>
  <c r="W1258" i="1"/>
  <c r="T1259" i="1"/>
  <c r="U1259" i="1" s="1"/>
  <c r="V1259" i="1"/>
  <c r="W1259" i="1"/>
  <c r="T1260" i="1"/>
  <c r="U1260" i="1" s="1"/>
  <c r="V1260" i="1"/>
  <c r="W1260" i="1"/>
  <c r="T1261" i="1"/>
  <c r="U1261" i="1" s="1"/>
  <c r="V1261" i="1"/>
  <c r="W1261" i="1"/>
  <c r="T1262" i="1"/>
  <c r="U1262" i="1" s="1"/>
  <c r="V1262" i="1"/>
  <c r="W1262" i="1"/>
  <c r="T1263" i="1"/>
  <c r="U1263" i="1" s="1"/>
  <c r="V1263" i="1"/>
  <c r="W1263" i="1"/>
  <c r="T1264" i="1"/>
  <c r="U1264" i="1" s="1"/>
  <c r="V1264" i="1"/>
  <c r="W1264" i="1"/>
  <c r="T1265" i="1"/>
  <c r="U1265" i="1" s="1"/>
  <c r="V1265" i="1"/>
  <c r="W1265" i="1"/>
  <c r="T1266" i="1"/>
  <c r="U1266" i="1" s="1"/>
  <c r="V1266" i="1"/>
  <c r="W1266" i="1"/>
  <c r="T1267" i="1"/>
  <c r="U1267" i="1" s="1"/>
  <c r="V1267" i="1"/>
  <c r="W1267" i="1"/>
  <c r="T1268" i="1"/>
  <c r="U1268" i="1" s="1"/>
  <c r="V1268" i="1"/>
  <c r="W1268" i="1"/>
  <c r="T1269" i="1"/>
  <c r="U1269" i="1" s="1"/>
  <c r="V1269" i="1"/>
  <c r="W1269" i="1"/>
  <c r="T1270" i="1"/>
  <c r="U1270" i="1" s="1"/>
  <c r="V1270" i="1"/>
  <c r="W1270" i="1"/>
  <c r="T1271" i="1"/>
  <c r="U1271" i="1" s="1"/>
  <c r="V1271" i="1"/>
  <c r="W1271" i="1"/>
  <c r="T1272" i="1"/>
  <c r="U1272" i="1" s="1"/>
  <c r="V1272" i="1"/>
  <c r="W1272" i="1"/>
  <c r="T1273" i="1"/>
  <c r="U1273" i="1" s="1"/>
  <c r="V1273" i="1"/>
  <c r="W1273" i="1"/>
  <c r="T1274" i="1"/>
  <c r="U1274" i="1" s="1"/>
  <c r="V1274" i="1"/>
  <c r="W1274" i="1"/>
  <c r="T1275" i="1"/>
  <c r="U1275" i="1" s="1"/>
  <c r="V1275" i="1"/>
  <c r="W1275" i="1"/>
  <c r="T1276" i="1"/>
  <c r="U1276" i="1" s="1"/>
  <c r="V1276" i="1"/>
  <c r="W1276" i="1"/>
  <c r="T1277" i="1"/>
  <c r="U1277" i="1" s="1"/>
  <c r="V1277" i="1"/>
  <c r="W1277" i="1"/>
  <c r="T1278" i="1"/>
  <c r="U1278" i="1" s="1"/>
  <c r="V1278" i="1"/>
  <c r="W1278" i="1"/>
  <c r="T1279" i="1"/>
  <c r="U1279" i="1" s="1"/>
  <c r="V1279" i="1"/>
  <c r="W1279" i="1"/>
  <c r="T1280" i="1"/>
  <c r="U1280" i="1" s="1"/>
  <c r="V1280" i="1"/>
  <c r="W1280" i="1"/>
  <c r="T1281" i="1"/>
  <c r="U1281" i="1" s="1"/>
  <c r="V1281" i="1"/>
  <c r="W1281" i="1"/>
  <c r="T1282" i="1"/>
  <c r="U1282" i="1" s="1"/>
  <c r="V1282" i="1"/>
  <c r="W1282" i="1"/>
  <c r="T1283" i="1"/>
  <c r="U1283" i="1" s="1"/>
  <c r="V1283" i="1"/>
  <c r="W1283" i="1"/>
  <c r="T1284" i="1"/>
  <c r="U1284" i="1" s="1"/>
  <c r="V1284" i="1"/>
  <c r="W1284" i="1"/>
  <c r="T1285" i="1"/>
  <c r="U1285" i="1" s="1"/>
  <c r="V1285" i="1"/>
  <c r="W1285" i="1"/>
  <c r="T1286" i="1"/>
  <c r="U1286" i="1" s="1"/>
  <c r="V1286" i="1"/>
  <c r="W1286" i="1"/>
  <c r="T1287" i="1"/>
  <c r="U1287" i="1" s="1"/>
  <c r="V1287" i="1"/>
  <c r="W1287" i="1"/>
  <c r="T1288" i="1"/>
  <c r="U1288" i="1" s="1"/>
  <c r="V1288" i="1"/>
  <c r="W1288" i="1"/>
  <c r="T1289" i="1"/>
  <c r="U1289" i="1" s="1"/>
  <c r="V1289" i="1"/>
  <c r="W1289" i="1"/>
  <c r="T1290" i="1"/>
  <c r="U1290" i="1" s="1"/>
  <c r="V1290" i="1"/>
  <c r="W1290" i="1"/>
  <c r="T1291" i="1"/>
  <c r="U1291" i="1" s="1"/>
  <c r="V1291" i="1"/>
  <c r="W1291" i="1"/>
  <c r="T1292" i="1"/>
  <c r="U1292" i="1" s="1"/>
  <c r="V1292" i="1"/>
  <c r="W1292" i="1"/>
  <c r="T1293" i="1"/>
  <c r="U1293" i="1" s="1"/>
  <c r="V1293" i="1"/>
  <c r="W1293" i="1"/>
  <c r="T1294" i="1"/>
  <c r="U1294" i="1" s="1"/>
  <c r="V1294" i="1"/>
  <c r="W1294" i="1"/>
  <c r="T1295" i="1"/>
  <c r="U1295" i="1" s="1"/>
  <c r="V1295" i="1"/>
  <c r="W1295" i="1"/>
  <c r="T1296" i="1"/>
  <c r="U1296" i="1" s="1"/>
  <c r="V1296" i="1"/>
  <c r="W1296" i="1"/>
  <c r="T1297" i="1"/>
  <c r="U1297" i="1" s="1"/>
  <c r="V1297" i="1"/>
  <c r="W1297" i="1"/>
  <c r="T1298" i="1"/>
  <c r="U1298" i="1" s="1"/>
  <c r="V1298" i="1"/>
  <c r="W1298" i="1"/>
  <c r="T1299" i="1"/>
  <c r="U1299" i="1" s="1"/>
  <c r="V1299" i="1"/>
  <c r="W1299" i="1"/>
  <c r="T1300" i="1"/>
  <c r="U1300" i="1" s="1"/>
  <c r="V1300" i="1"/>
  <c r="W1300" i="1"/>
  <c r="T1301" i="1"/>
  <c r="U1301" i="1" s="1"/>
  <c r="V1301" i="1"/>
  <c r="W1301" i="1"/>
  <c r="T1302" i="1"/>
  <c r="U1302" i="1" s="1"/>
  <c r="V1302" i="1"/>
  <c r="W1302" i="1"/>
  <c r="T1303" i="1"/>
  <c r="U1303" i="1" s="1"/>
  <c r="V1303" i="1"/>
  <c r="W1303" i="1"/>
  <c r="T1304" i="1"/>
  <c r="U1304" i="1" s="1"/>
  <c r="V1304" i="1"/>
  <c r="W1304" i="1"/>
  <c r="T1305" i="1"/>
  <c r="U1305" i="1" s="1"/>
  <c r="V1305" i="1"/>
  <c r="W1305" i="1"/>
  <c r="T1306" i="1"/>
  <c r="U1306" i="1" s="1"/>
  <c r="V1306" i="1"/>
  <c r="W1306" i="1"/>
  <c r="T1307" i="1"/>
  <c r="U1307" i="1" s="1"/>
  <c r="V1307" i="1"/>
  <c r="W1307" i="1"/>
  <c r="T1308" i="1"/>
  <c r="U1308" i="1" s="1"/>
  <c r="V1308" i="1"/>
  <c r="W1308" i="1"/>
  <c r="T1309" i="1"/>
  <c r="U1309" i="1" s="1"/>
  <c r="V1309" i="1"/>
  <c r="W1309" i="1"/>
  <c r="T1310" i="1"/>
  <c r="U1310" i="1" s="1"/>
  <c r="V1310" i="1"/>
  <c r="W1310" i="1"/>
  <c r="T1311" i="1"/>
  <c r="U1311" i="1" s="1"/>
  <c r="V1311" i="1"/>
  <c r="W1311" i="1"/>
  <c r="T1312" i="1"/>
  <c r="U1312" i="1" s="1"/>
  <c r="V1312" i="1"/>
  <c r="W1312" i="1"/>
  <c r="T1313" i="1"/>
  <c r="U1313" i="1" s="1"/>
  <c r="V1313" i="1"/>
  <c r="W1313" i="1"/>
  <c r="T1314" i="1"/>
  <c r="U1314" i="1" s="1"/>
  <c r="V1314" i="1"/>
  <c r="W1314" i="1"/>
  <c r="T1315" i="1"/>
  <c r="U1315" i="1" s="1"/>
  <c r="V1315" i="1"/>
  <c r="W1315" i="1"/>
  <c r="T1316" i="1"/>
  <c r="U1316" i="1" s="1"/>
  <c r="V1316" i="1"/>
  <c r="W1316" i="1"/>
  <c r="T1317" i="1"/>
  <c r="U1317" i="1" s="1"/>
  <c r="V1317" i="1"/>
  <c r="W1317" i="1"/>
  <c r="T1318" i="1"/>
  <c r="U1318" i="1" s="1"/>
  <c r="V1318" i="1"/>
  <c r="W1318" i="1"/>
  <c r="T1319" i="1"/>
  <c r="U1319" i="1" s="1"/>
  <c r="V1319" i="1"/>
  <c r="W1319" i="1"/>
  <c r="T1320" i="1"/>
  <c r="U1320" i="1" s="1"/>
  <c r="V1320" i="1"/>
  <c r="W1320" i="1"/>
  <c r="T1321" i="1"/>
  <c r="U1321" i="1" s="1"/>
  <c r="V1321" i="1"/>
  <c r="W1321" i="1"/>
  <c r="T1322" i="1"/>
  <c r="U1322" i="1" s="1"/>
  <c r="V1322" i="1"/>
  <c r="W1322" i="1"/>
  <c r="T1323" i="1"/>
  <c r="U1323" i="1" s="1"/>
  <c r="V1323" i="1"/>
  <c r="W1323" i="1"/>
  <c r="T1324" i="1"/>
  <c r="U1324" i="1" s="1"/>
  <c r="V1324" i="1"/>
  <c r="W1324" i="1"/>
  <c r="T1325" i="1"/>
  <c r="U1325" i="1" s="1"/>
  <c r="V1325" i="1"/>
  <c r="W1325" i="1"/>
  <c r="T1326" i="1"/>
  <c r="U1326" i="1" s="1"/>
  <c r="V1326" i="1"/>
  <c r="W1326" i="1"/>
  <c r="T1327" i="1"/>
  <c r="U1327" i="1" s="1"/>
  <c r="V1327" i="1"/>
  <c r="W1327" i="1"/>
  <c r="T1328" i="1"/>
  <c r="U1328" i="1" s="1"/>
  <c r="V1328" i="1"/>
  <c r="W1328" i="1"/>
  <c r="T1329" i="1"/>
  <c r="U1329" i="1" s="1"/>
  <c r="V1329" i="1"/>
  <c r="W1329" i="1"/>
  <c r="T1330" i="1"/>
  <c r="U1330" i="1" s="1"/>
  <c r="V1330" i="1"/>
  <c r="W1330" i="1"/>
  <c r="T1331" i="1"/>
  <c r="U1331" i="1"/>
  <c r="W1331" i="1"/>
  <c r="T1332" i="1"/>
  <c r="U1332" i="1"/>
  <c r="V1332" i="1"/>
  <c r="W1332" i="1"/>
  <c r="T1333" i="1"/>
  <c r="U1333" i="1" s="1"/>
  <c r="V1333" i="1"/>
  <c r="W1333" i="1"/>
  <c r="T1334" i="1"/>
  <c r="V1334" i="1"/>
  <c r="W1334" i="1"/>
  <c r="T1335" i="1"/>
  <c r="V1335" i="1"/>
  <c r="W1335" i="1"/>
  <c r="T1336" i="1"/>
  <c r="V1336" i="1"/>
  <c r="W1336" i="1"/>
  <c r="T1337" i="1"/>
  <c r="V1337" i="1"/>
  <c r="W1337" i="1"/>
  <c r="T1338" i="1"/>
  <c r="V1338" i="1"/>
  <c r="W1338" i="1"/>
  <c r="T1339" i="1"/>
  <c r="V1339" i="1"/>
  <c r="W1339" i="1"/>
  <c r="T1340" i="1"/>
  <c r="V1340" i="1"/>
  <c r="W1340" i="1"/>
  <c r="T1341" i="1"/>
  <c r="V1341" i="1"/>
  <c r="W1341" i="1"/>
  <c r="T1342" i="1"/>
  <c r="V1342" i="1"/>
  <c r="W1342" i="1"/>
  <c r="T1343" i="1"/>
  <c r="V1343" i="1"/>
  <c r="W1343" i="1"/>
  <c r="T1344" i="1"/>
  <c r="V1344" i="1"/>
  <c r="W1344" i="1"/>
  <c r="T1345" i="1"/>
  <c r="V1345" i="1"/>
  <c r="W1345" i="1"/>
  <c r="T1346" i="1"/>
  <c r="V1346" i="1"/>
  <c r="W1346" i="1"/>
  <c r="T1347" i="1"/>
  <c r="V1347" i="1"/>
  <c r="W1347" i="1"/>
  <c r="T1348" i="1"/>
  <c r="V1348" i="1"/>
  <c r="W1348" i="1"/>
  <c r="T1349" i="1"/>
  <c r="V1349" i="1"/>
  <c r="W1349" i="1"/>
  <c r="T1350" i="1"/>
  <c r="V1350" i="1"/>
  <c r="W1350" i="1"/>
  <c r="T1351" i="1"/>
  <c r="V1351" i="1"/>
  <c r="W1351" i="1"/>
  <c r="T1352" i="1"/>
  <c r="V1352" i="1"/>
  <c r="W1352" i="1"/>
  <c r="T1353" i="1"/>
  <c r="V1353" i="1"/>
  <c r="W1353" i="1"/>
  <c r="T1354" i="1"/>
  <c r="V1354" i="1"/>
  <c r="W1354" i="1"/>
  <c r="T1355" i="1"/>
  <c r="V1355" i="1"/>
  <c r="W1355" i="1"/>
  <c r="T1356" i="1"/>
  <c r="V1356" i="1"/>
  <c r="W1356" i="1"/>
  <c r="T1357" i="1"/>
  <c r="V1357" i="1"/>
  <c r="W1357" i="1"/>
  <c r="T1358" i="1"/>
  <c r="V1358" i="1"/>
  <c r="W1358" i="1"/>
  <c r="T1359" i="1"/>
  <c r="V1359" i="1"/>
  <c r="W1359" i="1"/>
  <c r="T1360" i="1"/>
  <c r="V1360" i="1"/>
  <c r="W1360" i="1"/>
  <c r="T1361" i="1"/>
  <c r="V1361" i="1"/>
  <c r="W1361" i="1"/>
  <c r="T1362" i="1"/>
  <c r="V1362" i="1"/>
  <c r="W1362" i="1"/>
  <c r="T1363" i="1"/>
  <c r="V1363" i="1"/>
  <c r="W1363" i="1"/>
  <c r="T1364" i="1"/>
  <c r="V1364" i="1"/>
  <c r="W1364" i="1"/>
  <c r="T1365" i="1"/>
  <c r="V1365" i="1"/>
  <c r="W1365" i="1"/>
  <c r="T1366" i="1"/>
  <c r="V1366" i="1"/>
  <c r="W1366" i="1"/>
  <c r="T1367" i="1"/>
  <c r="V1367" i="1"/>
  <c r="W1367" i="1"/>
  <c r="T1368" i="1"/>
  <c r="V1368" i="1"/>
  <c r="W1368" i="1"/>
  <c r="T1369" i="1"/>
  <c r="V1369" i="1"/>
  <c r="W1369" i="1"/>
  <c r="T1370" i="1"/>
  <c r="V1370" i="1"/>
  <c r="W1370" i="1"/>
  <c r="T1371" i="1"/>
  <c r="V1371" i="1"/>
  <c r="W1371" i="1"/>
  <c r="T1372" i="1"/>
  <c r="V1372" i="1"/>
  <c r="W1372" i="1"/>
  <c r="T1373" i="1"/>
  <c r="V1373" i="1"/>
  <c r="W1373" i="1"/>
  <c r="T1374" i="1"/>
  <c r="V1374" i="1"/>
  <c r="W1374" i="1"/>
  <c r="T1375" i="1"/>
  <c r="V1375" i="1"/>
  <c r="W1375" i="1"/>
  <c r="T1376" i="1"/>
  <c r="V1376" i="1"/>
  <c r="W1376" i="1"/>
  <c r="T1377" i="1"/>
  <c r="V1377" i="1"/>
  <c r="W1377" i="1"/>
  <c r="T1378" i="1"/>
  <c r="V1378" i="1"/>
  <c r="W1378" i="1"/>
  <c r="T1379" i="1"/>
  <c r="V1379" i="1"/>
  <c r="W1379" i="1"/>
  <c r="T1380" i="1"/>
  <c r="V1380" i="1"/>
  <c r="W1380" i="1"/>
  <c r="T1381" i="1"/>
  <c r="V1381" i="1"/>
  <c r="W1381" i="1"/>
  <c r="T1382" i="1"/>
  <c r="V1382" i="1"/>
  <c r="W1382" i="1"/>
  <c r="T1383" i="1"/>
  <c r="V1383" i="1"/>
  <c r="W1383" i="1"/>
  <c r="T1384" i="1"/>
  <c r="V1384" i="1"/>
  <c r="W1384" i="1"/>
  <c r="T1385" i="1"/>
  <c r="V1385" i="1"/>
  <c r="W1385" i="1"/>
  <c r="T1386" i="1"/>
  <c r="V1386" i="1"/>
  <c r="W1386" i="1"/>
  <c r="T1387" i="1"/>
  <c r="V1387" i="1"/>
  <c r="W1387" i="1"/>
  <c r="T1388" i="1"/>
  <c r="V1388" i="1"/>
  <c r="W1388" i="1"/>
  <c r="T1389" i="1"/>
  <c r="V1389" i="1"/>
  <c r="W1389" i="1"/>
  <c r="T1390" i="1"/>
  <c r="V1390" i="1"/>
  <c r="W1390" i="1"/>
  <c r="T1391" i="1"/>
  <c r="V1391" i="1"/>
  <c r="W1391" i="1"/>
  <c r="T1392" i="1"/>
  <c r="V1392" i="1"/>
  <c r="W1392" i="1"/>
  <c r="T1393" i="1"/>
  <c r="V1393" i="1"/>
  <c r="W1393" i="1"/>
  <c r="T1394" i="1"/>
  <c r="V1394" i="1"/>
  <c r="W1394" i="1"/>
  <c r="T1395" i="1"/>
  <c r="V1395" i="1"/>
  <c r="W1395" i="1"/>
  <c r="T1396" i="1"/>
  <c r="V1396" i="1"/>
  <c r="W1396" i="1"/>
  <c r="T1397" i="1"/>
  <c r="V1397" i="1"/>
  <c r="W1397" i="1"/>
  <c r="T1398" i="1"/>
  <c r="V1398" i="1"/>
  <c r="W1398" i="1"/>
  <c r="T1399" i="1"/>
  <c r="V1399" i="1"/>
  <c r="W1399" i="1"/>
  <c r="T1400" i="1"/>
  <c r="V1400" i="1"/>
  <c r="W1400" i="1"/>
  <c r="T1401" i="1"/>
  <c r="V1401" i="1"/>
  <c r="W1401" i="1"/>
  <c r="T1402" i="1"/>
  <c r="V1402" i="1"/>
  <c r="W1402" i="1"/>
  <c r="T1403" i="1"/>
  <c r="V1403" i="1"/>
  <c r="W1403" i="1"/>
  <c r="T1404" i="1"/>
  <c r="V1404" i="1"/>
  <c r="W1404" i="1"/>
  <c r="T1405" i="1"/>
  <c r="V1405" i="1"/>
  <c r="W1405" i="1"/>
  <c r="T1406" i="1"/>
  <c r="V1406" i="1"/>
  <c r="W1406" i="1"/>
  <c r="T1407" i="1"/>
  <c r="V1407" i="1"/>
  <c r="W1407" i="1"/>
  <c r="T1408" i="1"/>
  <c r="V1408" i="1"/>
  <c r="W1408" i="1"/>
  <c r="T1409" i="1"/>
  <c r="V1409" i="1"/>
  <c r="W1409" i="1"/>
  <c r="T1410" i="1"/>
  <c r="V1410" i="1"/>
  <c r="W1410" i="1"/>
  <c r="T1411" i="1"/>
  <c r="V1411" i="1"/>
  <c r="W1411" i="1"/>
  <c r="T1412" i="1"/>
  <c r="V1412" i="1"/>
  <c r="W1412" i="1"/>
  <c r="T1413" i="1"/>
  <c r="V1413" i="1"/>
  <c r="W1413" i="1"/>
  <c r="T1414" i="1"/>
  <c r="V1414" i="1"/>
  <c r="W1414" i="1"/>
  <c r="T1415" i="1"/>
  <c r="V1415" i="1"/>
  <c r="W1415" i="1"/>
  <c r="T1416" i="1"/>
  <c r="V1416" i="1"/>
  <c r="W1416" i="1"/>
  <c r="T1417" i="1"/>
  <c r="V1417" i="1"/>
  <c r="W1417" i="1"/>
  <c r="T1418" i="1"/>
  <c r="V1418" i="1"/>
  <c r="W1418" i="1"/>
  <c r="T1419" i="1"/>
  <c r="V1419" i="1"/>
  <c r="W1419" i="1"/>
  <c r="T1420" i="1"/>
  <c r="V1420" i="1"/>
  <c r="W1420" i="1"/>
  <c r="T1421" i="1"/>
  <c r="V1421" i="1"/>
  <c r="W1421" i="1"/>
  <c r="T1422" i="1"/>
  <c r="V1422" i="1"/>
  <c r="W1422" i="1"/>
  <c r="T1423" i="1"/>
  <c r="V1423" i="1"/>
  <c r="W1423" i="1"/>
  <c r="T1424" i="1"/>
  <c r="V1424" i="1"/>
  <c r="W1424" i="1"/>
  <c r="T1425" i="1"/>
  <c r="V1425" i="1"/>
  <c r="W1425" i="1"/>
  <c r="T1426" i="1"/>
  <c r="V1426" i="1"/>
  <c r="W1426" i="1"/>
  <c r="T1427" i="1"/>
  <c r="V1427" i="1"/>
  <c r="W1427" i="1"/>
  <c r="T1428" i="1"/>
  <c r="V1428" i="1"/>
  <c r="W1428" i="1"/>
  <c r="T1429" i="1"/>
  <c r="V1429" i="1"/>
  <c r="W1429" i="1"/>
  <c r="T1430" i="1"/>
  <c r="V1430" i="1"/>
  <c r="W1430" i="1"/>
  <c r="T1431" i="1"/>
  <c r="V1431" i="1"/>
  <c r="W1431" i="1"/>
  <c r="T1432" i="1"/>
  <c r="V1432" i="1"/>
  <c r="W1432" i="1"/>
  <c r="T1433" i="1"/>
  <c r="V1433" i="1"/>
  <c r="W1433" i="1"/>
  <c r="T1434" i="1"/>
  <c r="V1434" i="1"/>
  <c r="W1434" i="1"/>
  <c r="T1435" i="1"/>
  <c r="V1435" i="1"/>
  <c r="W1435" i="1"/>
  <c r="T1436" i="1"/>
  <c r="V1436" i="1"/>
  <c r="W1436" i="1"/>
  <c r="T1437" i="1"/>
  <c r="V1437" i="1"/>
  <c r="W1437" i="1"/>
  <c r="T1438" i="1"/>
  <c r="V1438" i="1"/>
  <c r="W1438" i="1"/>
  <c r="T1439" i="1"/>
  <c r="V1439" i="1"/>
  <c r="W1439" i="1"/>
  <c r="T1440" i="1"/>
  <c r="V1440" i="1"/>
  <c r="W1440" i="1"/>
  <c r="T1441" i="1"/>
  <c r="V1441" i="1"/>
  <c r="W1441" i="1"/>
  <c r="T1442" i="1"/>
  <c r="V1442" i="1"/>
  <c r="W1442" i="1"/>
  <c r="T1443" i="1"/>
  <c r="V1443" i="1"/>
  <c r="W1443" i="1"/>
  <c r="T1444" i="1"/>
  <c r="V1444" i="1"/>
  <c r="W1444" i="1"/>
  <c r="T1445" i="1"/>
  <c r="V1445" i="1"/>
  <c r="W1445" i="1"/>
  <c r="T1446" i="1"/>
  <c r="V1446" i="1"/>
  <c r="W1446" i="1"/>
  <c r="T1447" i="1"/>
  <c r="V1447" i="1"/>
  <c r="W1447" i="1"/>
  <c r="T1448" i="1"/>
  <c r="V1448" i="1"/>
  <c r="W1448" i="1"/>
  <c r="C3" i="5"/>
  <c r="U732" i="1" l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V5" i="1" s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AG9" i="2"/>
  <c r="W482" i="1"/>
  <c r="U482" i="1"/>
  <c r="W414" i="1"/>
  <c r="U481" i="1"/>
  <c r="W481" i="1"/>
  <c r="W464" i="1"/>
  <c r="W448" i="1"/>
  <c r="W432" i="1"/>
  <c r="W416" i="1"/>
  <c r="W400" i="1"/>
  <c r="X9" i="2"/>
  <c r="V4" i="3"/>
  <c r="V6" i="3" s="1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R5" i="1" s="1"/>
  <c r="AG7" i="1" s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C2" i="5"/>
  <c r="E3" i="5"/>
  <c r="E2" i="5"/>
  <c r="D2" i="5"/>
  <c r="D3" i="5"/>
  <c r="R5" i="2" l="1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X17" i="2" l="1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</commentList>
</comments>
</file>

<file path=xl/sharedStrings.xml><?xml version="1.0" encoding="utf-8"?>
<sst xmlns="http://schemas.openxmlformats.org/spreadsheetml/2006/main" count="428" uniqueCount="244">
  <si>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</si>
  <si>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</si>
  <si>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</si>
  <si>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</si>
  <si>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</si>
  <si>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</si>
  <si>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</si>
  <si>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</si>
  <si>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</si>
  <si>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</si>
  <si>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</si>
  <si>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</si>
  <si>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</si>
  <si>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</si>
  <si>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</si>
  <si>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</si>
  <si>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</si>
  <si>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</si>
  <si>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</si>
  <si>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</si>
  <si>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</si>
  <si>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</si>
  <si>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</si>
  <si>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</si>
  <si>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</si>
  <si>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</si>
  <si>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</si>
  <si>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</si>
  <si>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</si>
  <si>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</si>
  <si>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20251121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</si>
  <si>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</si>
  <si>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</si>
  <si>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</si>
  <si>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</si>
  <si>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</si>
  <si>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</si>
  <si>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</si>
  <si>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</si>
  <si>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</si>
  <si>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</si>
  <si>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</si>
  <si>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</si>
  <si>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</si>
  <si>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</si>
  <si>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</si>
  <si>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</si>
  <si>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</si>
  <si>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</si>
  <si>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</si>
  <si>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</si>
  <si>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</si>
  <si>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</si>
  <si>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</si>
  <si>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</si>
  <si>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</si>
  <si>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</si>
  <si>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</si>
  <si>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</si>
  <si>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</si>
  <si>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</si>
  <si>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</si>
  <si>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</si>
  <si>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</si>
  <si>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</si>
  <si>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</si>
  <si>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</si>
  <si>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</si>
  <si>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</si>
  <si>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</si>
  <si>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</si>
  <si>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</si>
  <si>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</si>
  <si>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</si>
  <si>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</si>
  <si>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</si>
  <si>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</si>
  <si>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</si>
  <si>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</si>
  <si>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</si>
  <si>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</si>
  <si>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</si>
  <si>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</si>
  <si>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</si>
  <si>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</si>
  <si>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</si>
  <si>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</si>
  <si>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</si>
  <si>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</si>
  <si>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</si>
  <si>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</si>
  <si>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</si>
  <si>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</si>
  <si>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</si>
  <si>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</si>
  <si>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</si>
  <si>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</si>
  <si>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</si>
  <si>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</si>
  <si>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</si>
  <si>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</si>
  <si>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</si>
  <si>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</si>
  <si>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</si>
  <si>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</si>
  <si>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</si>
  <si>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</si>
  <si>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</si>
  <si>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</si>
  <si>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</si>
  <si>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</si>
  <si>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</si>
  <si>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</si>
  <si>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</si>
  <si>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</si>
  <si>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</si>
  <si>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</si>
  <si>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</si>
  <si>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</si>
  <si>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</si>
  <si>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</si>
  <si>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</si>
  <si>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</si>
  <si>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</si>
  <si>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</si>
  <si>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</si>
  <si>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</si>
  <si>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</si>
  <si>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</si>
  <si>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</si>
  <si>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</si>
  <si>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</si>
  <si>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</si>
  <si>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</si>
  <si>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</si>
  <si>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</si>
  <si>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</si>
  <si>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</si>
  <si>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</si>
  <si>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</si>
  <si>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</si>
  <si>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</si>
  <si>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</si>
  <si>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</si>
  <si>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</si>
  <si>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</si>
  <si>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</si>
  <si>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</si>
  <si>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</si>
  <si>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</si>
  <si>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</si>
  <si>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</si>
  <si>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</si>
  <si>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</si>
  <si>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</si>
  <si>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</si>
  <si>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</si>
  <si>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</si>
  <si>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</si>
  <si>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</si>
  <si>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</si>
  <si>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</si>
  <si>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</si>
  <si>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</si>
  <si>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</si>
  <si>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</si>
  <si>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</si>
  <si>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</si>
  <si>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</si>
  <si>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</si>
  <si>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</si>
  <si>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</si>
  <si>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</si>
  <si>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</si>
  <si>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</si>
  <si>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</si>
  <si>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</si>
  <si>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</si>
  <si>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</si>
  <si>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</si>
  <si>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</si>
  <si>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</si>
  <si>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</si>
  <si>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</si>
  <si>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</si>
  <si>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</si>
  <si>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</si>
  <si>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</si>
  <si>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</si>
  <si>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</si>
  <si>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</si>
  <si>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</si>
  <si>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</si>
  <si>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</si>
  <si>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Webcams : Embarcdère ou Plage de la Terrière</t>
  </si>
  <si>
    <t>Conditions météo au moment du relevé</t>
  </si>
  <si>
    <t xml:space="preserve">Coucher : </t>
  </si>
  <si>
    <t>Essais</t>
  </si>
  <si>
    <t xml:space="preserve">           Du lever au coucher du soleil : 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</si>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</sst>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1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171" fontId="2" fillId="9" borderId="18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2" fillId="9" borderId="33" xfId="0" applyFont="1" applyFill="1" applyBorder="1"/>
    <xf numFmtId="175" fontId="2" fillId="9" borderId="0" xfId="0" applyNumberFormat="1" applyFont="1" applyFill="1"/>
    <xf numFmtId="0" fontId="2" fillId="9" borderId="0" xfId="0" applyFont="1" applyFill="1"/>
    <xf numFmtId="0" fontId="2" fillId="9" borderId="0" xfId="0" applyFont="1" applyFill="1" applyAlignment="1">
      <alignment horizontal="left" indent="1"/>
    </xf>
    <xf numFmtId="0" fontId="2" fillId="9" borderId="34" xfId="0" applyFont="1" applyFill="1" applyBorder="1"/>
    <xf numFmtId="0" fontId="0" fillId="23" borderId="0" xfId="0" applyFill="1"/>
    <xf numFmtId="0" fontId="2" fillId="9" borderId="35" xfId="0" applyFont="1" applyFill="1" applyBorder="1"/>
    <xf numFmtId="175" fontId="30" fillId="9" borderId="0" xfId="0" applyNumberFormat="1" applyFont="1" applyFill="1"/>
    <xf numFmtId="0" fontId="30" fillId="9" borderId="0" xfId="0" applyFont="1" applyFill="1"/>
    <xf numFmtId="178" fontId="30" fillId="9" borderId="0" xfId="0" applyNumberFormat="1" applyFont="1" applyFill="1"/>
    <xf numFmtId="175" fontId="33" fillId="9" borderId="0" xfId="2" applyNumberFormat="1" applyFont="1" applyFill="1"/>
    <xf numFmtId="0" fontId="30" fillId="9" borderId="0" xfId="0" applyFont="1" applyFill="1" applyAlignment="1">
      <alignment horizontal="left" indent="1"/>
    </xf>
    <xf numFmtId="0" fontId="0" fillId="12" borderId="0" xfId="0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5" fontId="2" fillId="9" borderId="38" xfId="0" applyNumberFormat="1" applyFont="1" applyFill="1" applyBorder="1" applyAlignment="1">
      <alignment horizontal="center" vertical="center"/>
    </xf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69" fontId="2" fillId="9" borderId="38" xfId="0" applyNumberFormat="1" applyFont="1" applyFill="1" applyBorder="1" applyAlignment="1">
      <alignment horizontal="center" vertical="center"/>
    </xf>
    <xf numFmtId="171" fontId="2" fillId="9" borderId="38" xfId="0" applyNumberFormat="1" applyFont="1" applyFill="1" applyBorder="1" applyAlignment="1">
      <alignment horizontal="center" vertical="center"/>
    </xf>
    <xf numFmtId="173" fontId="2" fillId="9" borderId="0" xfId="0" applyNumberFormat="1" applyFont="1" applyFill="1"/>
    <xf numFmtId="173" fontId="2" fillId="9" borderId="38" xfId="0" applyNumberFormat="1" applyFont="1" applyFill="1" applyBorder="1" applyAlignment="1">
      <alignment horizontal="center" vertical="center"/>
    </xf>
    <xf numFmtId="175" fontId="34" fillId="9" borderId="38" xfId="2" applyNumberFormat="1" applyFont="1" applyFill="1" applyBorder="1" applyAlignment="1">
      <alignment horizontal="center" vertical="center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69" fontId="2" fillId="9" borderId="0" xfId="0" applyNumberFormat="1" applyFont="1" applyFill="1"/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12" borderId="33" xfId="0" applyFill="1" applyBorder="1"/>
    <xf numFmtId="0" fontId="0" fillId="24" borderId="42" xfId="0" applyFill="1" applyBorder="1"/>
    <xf numFmtId="0" fontId="2" fillId="12" borderId="0" xfId="2" applyFill="1"/>
    <xf numFmtId="179" fontId="2" fillId="12" borderId="39" xfId="0" applyNumberFormat="1" applyFont="1" applyFill="1" applyBorder="1" applyAlignment="1">
      <alignment horizontal="center" vertical="center"/>
    </xf>
    <xf numFmtId="0" fontId="2" fillId="12" borderId="40" xfId="0" applyFont="1" applyFill="1" applyBorder="1" applyAlignment="1">
      <alignment horizontal="left" vertical="center" indent="1"/>
    </xf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175" fontId="2" fillId="9" borderId="0" xfId="2" applyNumberFormat="1" applyFill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0" fontId="0" fillId="9" borderId="33" xfId="0" applyFill="1" applyBorder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0" fontId="0" fillId="9" borderId="34" xfId="0" applyFill="1" applyBorder="1"/>
    <xf numFmtId="0" fontId="0" fillId="9" borderId="35" xfId="0" applyFill="1" applyBorder="1"/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0" fontId="7" fillId="9" borderId="0" xfId="0" applyFont="1" applyFill="1"/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0" fontId="37" fillId="9" borderId="0" xfId="0" applyFont="1" applyFill="1" applyAlignment="1">
      <alignment horizontal="center"/>
    </xf>
    <xf numFmtId="16" fontId="2" fillId="9" borderId="0" xfId="0" quotePrefix="1" applyNumberFormat="1" applyFont="1" applyFill="1" applyAlignment="1">
      <alignment horizontal="center"/>
    </xf>
    <xf numFmtId="0" fontId="2" fillId="9" borderId="50" xfId="0" applyFont="1" applyFill="1" applyBorder="1" applyAlignment="1">
      <alignment horizontal="center"/>
    </xf>
    <xf numFmtId="14" fontId="17" fillId="9" borderId="50" xfId="0" applyNumberFormat="1" applyFont="1" applyFill="1" applyBorder="1" applyAlignment="1">
      <alignment horizontal="left" vertical="center" indent="1"/>
    </xf>
    <xf numFmtId="16" fontId="21" fillId="9" borderId="0" xfId="0" quotePrefix="1" applyNumberFormat="1" applyFont="1" applyFill="1" applyAlignment="1">
      <alignment horizontal="center"/>
    </xf>
    <xf numFmtId="185" fontId="21" fillId="9" borderId="0" xfId="0" applyNumberFormat="1" applyFont="1" applyFill="1" applyAlignment="1">
      <alignment horizontal="center"/>
    </xf>
    <xf numFmtId="171" fontId="21" fillId="9" borderId="0" xfId="0" applyNumberFormat="1" applyFont="1" applyFill="1" applyAlignment="1">
      <alignment horizontal="center"/>
    </xf>
    <xf numFmtId="173" fontId="21" fillId="9" borderId="0" xfId="0" applyNumberFormat="1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16" fontId="22" fillId="9" borderId="0" xfId="2" quotePrefix="1" applyNumberFormat="1" applyFont="1" applyFill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" fontId="39" fillId="9" borderId="0" xfId="1" applyNumberFormat="1" applyFont="1" applyFill="1" applyBorder="1" applyAlignment="1" applyProtection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68" fontId="5" fillId="9" borderId="0" xfId="0" applyNumberFormat="1" applyFont="1" applyFill="1" applyAlignment="1">
      <alignment horizontal="center"/>
    </xf>
    <xf numFmtId="0" fontId="0" fillId="9" borderId="50" xfId="0" applyFill="1" applyBorder="1"/>
    <xf numFmtId="184" fontId="40" fillId="9" borderId="53" xfId="0" applyNumberFormat="1" applyFont="1" applyFill="1" applyBorder="1" applyAlignment="1">
      <alignment horizontal="center"/>
    </xf>
    <xf numFmtId="169" fontId="5" fillId="9" borderId="0" xfId="0" applyNumberFormat="1" applyFont="1" applyFill="1" applyAlignment="1">
      <alignment horizontal="center"/>
    </xf>
    <xf numFmtId="185" fontId="17" fillId="9" borderId="0" xfId="0" applyNumberFormat="1" applyFont="1" applyFill="1" applyAlignment="1">
      <alignment horizontal="center"/>
    </xf>
    <xf numFmtId="184" fontId="17" fillId="9" borderId="0" xfId="0" applyNumberFormat="1" applyFont="1" applyFill="1" applyAlignment="1">
      <alignment horizontal="center"/>
    </xf>
    <xf numFmtId="184" fontId="41" fillId="9" borderId="0" xfId="0" applyNumberFormat="1" applyFont="1" applyFill="1" applyAlignment="1">
      <alignment horizontal="center" vertical="center"/>
    </xf>
    <xf numFmtId="184" fontId="41" fillId="9" borderId="0" xfId="0" applyNumberFormat="1" applyFont="1" applyFill="1" applyAlignment="1">
      <alignment horizontal="center"/>
    </xf>
    <xf numFmtId="0" fontId="0" fillId="9" borderId="53" xfId="0" applyFill="1" applyBorder="1"/>
    <xf numFmtId="184" fontId="39" fillId="9" borderId="53" xfId="1" applyNumberFormat="1" applyFont="1" applyFill="1" applyBorder="1" applyAlignment="1" applyProtection="1">
      <alignment horizontal="centerContinuous"/>
    </xf>
    <xf numFmtId="1" fontId="41" fillId="9" borderId="0" xfId="0" applyNumberFormat="1" applyFont="1" applyFill="1" applyAlignment="1">
      <alignment horizontal="center"/>
    </xf>
    <xf numFmtId="184" fontId="41" fillId="9" borderId="53" xfId="0" applyNumberFormat="1" applyFont="1" applyFill="1" applyBorder="1" applyAlignment="1">
      <alignment horizontal="center"/>
    </xf>
    <xf numFmtId="0" fontId="7" fillId="9" borderId="50" xfId="0" applyFont="1" applyFill="1" applyBorder="1"/>
    <xf numFmtId="0" fontId="40" fillId="9" borderId="54" xfId="0" applyFont="1" applyFill="1" applyBorder="1" applyAlignment="1">
      <alignment horizontal="center" vertic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69" fontId="5" fillId="0" borderId="38" xfId="0" applyNumberFormat="1" applyFont="1" applyBorder="1" applyAlignment="1">
      <alignment horizontal="center"/>
    </xf>
    <xf numFmtId="0" fontId="0" fillId="9" borderId="0" xfId="0" applyFill="1" applyAlignment="1">
      <alignment horizontal="center"/>
    </xf>
    <xf numFmtId="0" fontId="0" fillId="9" borderId="35" xfId="0" applyFill="1" applyBorder="1" applyAlignment="1">
      <alignment horizontal="centerContinuous"/>
    </xf>
    <xf numFmtId="0" fontId="0" fillId="9" borderId="57" xfId="0" applyFill="1" applyBorder="1"/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0" fontId="0" fillId="9" borderId="61" xfId="0" applyFill="1" applyBorder="1"/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9" borderId="0" xfId="0" applyFont="1" applyFill="1" applyAlignment="1">
      <alignment horizontal="center"/>
    </xf>
    <xf numFmtId="1" fontId="2" fillId="9" borderId="50" xfId="0" applyNumberFormat="1" applyFont="1" applyFill="1" applyBorder="1" applyAlignment="1">
      <alignment horizontal="center" vertical="center"/>
    </xf>
    <xf numFmtId="184" fontId="42" fillId="9" borderId="0" xfId="0" applyNumberFormat="1" applyFont="1" applyFill="1" applyAlignment="1">
      <alignment horizontal="center"/>
    </xf>
    <xf numFmtId="0" fontId="0" fillId="9" borderId="62" xfId="0" applyFill="1" applyBorder="1"/>
    <xf numFmtId="185" fontId="40" fillId="9" borderId="63" xfId="0" applyNumberFormat="1" applyFont="1" applyFill="1" applyBorder="1" applyAlignment="1">
      <alignment horizontal="centerContinuous"/>
    </xf>
    <xf numFmtId="0" fontId="0" fillId="9" borderId="63" xfId="0" applyFill="1" applyBorder="1"/>
    <xf numFmtId="184" fontId="40" fillId="9" borderId="63" xfId="0" applyNumberFormat="1" applyFont="1" applyFill="1" applyBorder="1" applyAlignment="1">
      <alignment horizontal="centerContinuous"/>
    </xf>
    <xf numFmtId="1" fontId="2" fillId="9" borderId="64" xfId="0" applyNumberFormat="1" applyFont="1" applyFill="1" applyBorder="1" applyAlignment="1">
      <alignment horizontal="center" vertical="center"/>
    </xf>
    <xf numFmtId="0" fontId="0" fillId="9" borderId="64" xfId="0" applyFill="1" applyBorder="1" applyAlignment="1">
      <alignment horizontal="left" indent="1"/>
    </xf>
    <xf numFmtId="0" fontId="0" fillId="9" borderId="65" xfId="0" applyFill="1" applyBorder="1"/>
    <xf numFmtId="184" fontId="30" fillId="9" borderId="63" xfId="0" applyNumberFormat="1" applyFont="1" applyFill="1" applyBorder="1" applyAlignment="1">
      <alignment horizontal="center" vertical="center"/>
    </xf>
    <xf numFmtId="0" fontId="0" fillId="9" borderId="64" xfId="0" applyFill="1" applyBorder="1"/>
    <xf numFmtId="1" fontId="2" fillId="9" borderId="64" xfId="1" applyNumberFormat="1" applyFont="1" applyFill="1" applyBorder="1" applyAlignment="1" applyProtection="1">
      <alignment horizontal="center" vertical="center"/>
    </xf>
    <xf numFmtId="184" fontId="30" fillId="9" borderId="64" xfId="0" applyNumberFormat="1" applyFont="1" applyFill="1" applyBorder="1" applyAlignment="1">
      <alignment horizontal="center" vertical="center"/>
    </xf>
    <xf numFmtId="1" fontId="30" fillId="9" borderId="63" xfId="0" applyNumberFormat="1" applyFont="1" applyFill="1" applyBorder="1" applyAlignment="1">
      <alignment horizontal="center" vertical="center"/>
    </xf>
    <xf numFmtId="0" fontId="7" fillId="9" borderId="64" xfId="0" applyFont="1" applyFill="1" applyBorder="1" applyAlignment="1">
      <alignment horizontal="left" indent="1"/>
    </xf>
    <xf numFmtId="0" fontId="0" fillId="9" borderId="54" xfId="0" applyFill="1" applyBorder="1" applyAlignment="1">
      <alignment vertical="center"/>
    </xf>
    <xf numFmtId="0" fontId="2" fillId="8" borderId="38" xfId="0" applyFont="1" applyFill="1" applyBorder="1" applyAlignment="1">
      <alignment horizontal="center" vertical="center"/>
    </xf>
    <xf numFmtId="0" fontId="0" fillId="9" borderId="34" xfId="0" applyFill="1" applyBorder="1" applyAlignment="1">
      <alignment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0" fillId="9" borderId="34" xfId="0" applyFill="1" applyBorder="1" applyAlignment="1">
      <alignment horizontal="center"/>
    </xf>
    <xf numFmtId="0" fontId="32" fillId="23" borderId="0" xfId="0" applyFont="1" applyFill="1"/>
    <xf numFmtId="169" fontId="32" fillId="23" borderId="0" xfId="0" applyNumberFormat="1" applyFont="1" applyFill="1" applyAlignment="1">
      <alignment horizontal="left"/>
    </xf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0" fillId="9" borderId="70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0" fontId="32" fillId="32" borderId="0" xfId="0" applyFont="1" applyFill="1" applyAlignment="1">
      <alignment horizontal="left" indent="3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62</c:v>
                </c:pt>
                <c:pt idx="1">
                  <c:v>4</c:v>
                </c:pt>
                <c:pt idx="2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7.9</c:v>
                </c:pt>
                <c:pt idx="1">
                  <c:v>1.5</c:v>
                </c:pt>
                <c:pt idx="2">
                  <c:v>50.6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-1.2</c:v>
                </c:pt>
                <c:pt idx="1">
                  <c:v>1.5</c:v>
                </c:pt>
                <c:pt idx="2">
                  <c:v>59.7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243</c:v>
                </c:pt>
                <c:pt idx="1">
                  <c:v>30</c:v>
                </c:pt>
                <c:pt idx="2">
                  <c:v>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3</c:v>
                </c:pt>
                <c:pt idx="2">
                  <c:v>140.1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7.5672727272727283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15.599999999999998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81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82</c:v>
                </c:pt>
                <c:pt idx="23">
                  <c:v>82</c:v>
                </c:pt>
                <c:pt idx="24">
                  <c:v>82</c:v>
                </c:pt>
                <c:pt idx="25">
                  <c:v>82</c:v>
                </c:pt>
                <c:pt idx="26">
                  <c:v>82</c:v>
                </c:pt>
                <c:pt idx="27">
                  <c:v>82</c:v>
                </c:pt>
                <c:pt idx="28">
                  <c:v>82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81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82</c:v>
                </c:pt>
                <c:pt idx="68">
                  <c:v>82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82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82</c:v>
                </c:pt>
                <c:pt idx="100">
                  <c:v>82</c:v>
                </c:pt>
                <c:pt idx="101">
                  <c:v>82</c:v>
                </c:pt>
                <c:pt idx="102">
                  <c:v>82</c:v>
                </c:pt>
                <c:pt idx="103">
                  <c:v>82</c:v>
                </c:pt>
                <c:pt idx="104">
                  <c:v>82</c:v>
                </c:pt>
                <c:pt idx="105">
                  <c:v>82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84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87</c:v>
                </c:pt>
                <c:pt idx="197">
                  <c:v>86</c:v>
                </c:pt>
                <c:pt idx="198">
                  <c:v>87</c:v>
                </c:pt>
                <c:pt idx="199">
                  <c:v>87</c:v>
                </c:pt>
                <c:pt idx="200">
                  <c:v>87</c:v>
                </c:pt>
                <c:pt idx="201">
                  <c:v>87</c:v>
                </c:pt>
                <c:pt idx="202">
                  <c:v>87</c:v>
                </c:pt>
                <c:pt idx="203">
                  <c:v>87</c:v>
                </c:pt>
                <c:pt idx="204">
                  <c:v>87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91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90</c:v>
                </c:pt>
                <c:pt idx="474">
                  <c:v>90</c:v>
                </c:pt>
                <c:pt idx="475">
                  <c:v>91</c:v>
                </c:pt>
                <c:pt idx="476">
                  <c:v>90</c:v>
                </c:pt>
                <c:pt idx="477">
                  <c:v>90</c:v>
                </c:pt>
                <c:pt idx="478">
                  <c:v>91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88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86</c:v>
                </c:pt>
                <c:pt idx="532">
                  <c:v>87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86</c:v>
                </c:pt>
                <c:pt idx="539">
                  <c:v>86</c:v>
                </c:pt>
                <c:pt idx="540">
                  <c:v>86</c:v>
                </c:pt>
                <c:pt idx="541">
                  <c:v>86</c:v>
                </c:pt>
                <c:pt idx="542">
                  <c:v>86</c:v>
                </c:pt>
                <c:pt idx="543">
                  <c:v>86</c:v>
                </c:pt>
                <c:pt idx="544">
                  <c:v>86</c:v>
                </c:pt>
                <c:pt idx="545">
                  <c:v>86</c:v>
                </c:pt>
                <c:pt idx="546">
                  <c:v>86</c:v>
                </c:pt>
                <c:pt idx="547">
                  <c:v>86</c:v>
                </c:pt>
                <c:pt idx="548">
                  <c:v>86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85</c:v>
                </c:pt>
                <c:pt idx="553">
                  <c:v>85</c:v>
                </c:pt>
                <c:pt idx="554">
                  <c:v>85</c:v>
                </c:pt>
                <c:pt idx="555">
                  <c:v>85</c:v>
                </c:pt>
                <c:pt idx="556">
                  <c:v>85</c:v>
                </c:pt>
                <c:pt idx="557">
                  <c:v>85</c:v>
                </c:pt>
                <c:pt idx="558">
                  <c:v>85</c:v>
                </c:pt>
                <c:pt idx="559">
                  <c:v>85</c:v>
                </c:pt>
                <c:pt idx="560">
                  <c:v>85</c:v>
                </c:pt>
                <c:pt idx="561">
                  <c:v>85</c:v>
                </c:pt>
                <c:pt idx="562">
                  <c:v>84</c:v>
                </c:pt>
                <c:pt idx="563">
                  <c:v>84</c:v>
                </c:pt>
                <c:pt idx="564">
                  <c:v>84</c:v>
                </c:pt>
                <c:pt idx="565">
                  <c:v>84</c:v>
                </c:pt>
                <c:pt idx="566">
                  <c:v>84</c:v>
                </c:pt>
                <c:pt idx="567">
                  <c:v>83</c:v>
                </c:pt>
                <c:pt idx="568">
                  <c:v>83</c:v>
                </c:pt>
                <c:pt idx="569">
                  <c:v>83</c:v>
                </c:pt>
                <c:pt idx="570">
                  <c:v>83</c:v>
                </c:pt>
                <c:pt idx="571">
                  <c:v>83</c:v>
                </c:pt>
                <c:pt idx="572">
                  <c:v>82</c:v>
                </c:pt>
                <c:pt idx="573">
                  <c:v>82</c:v>
                </c:pt>
                <c:pt idx="574">
                  <c:v>82</c:v>
                </c:pt>
                <c:pt idx="575">
                  <c:v>81</c:v>
                </c:pt>
                <c:pt idx="576">
                  <c:v>81</c:v>
                </c:pt>
                <c:pt idx="577">
                  <c:v>81</c:v>
                </c:pt>
                <c:pt idx="578">
                  <c:v>80</c:v>
                </c:pt>
                <c:pt idx="579">
                  <c:v>80</c:v>
                </c:pt>
                <c:pt idx="580">
                  <c:v>80</c:v>
                </c:pt>
                <c:pt idx="581">
                  <c:v>80</c:v>
                </c:pt>
                <c:pt idx="582">
                  <c:v>80</c:v>
                </c:pt>
                <c:pt idx="583">
                  <c:v>80</c:v>
                </c:pt>
                <c:pt idx="584">
                  <c:v>80</c:v>
                </c:pt>
                <c:pt idx="585">
                  <c:v>79</c:v>
                </c:pt>
                <c:pt idx="586">
                  <c:v>79</c:v>
                </c:pt>
                <c:pt idx="587">
                  <c:v>79</c:v>
                </c:pt>
                <c:pt idx="588">
                  <c:v>79</c:v>
                </c:pt>
                <c:pt idx="589">
                  <c:v>79</c:v>
                </c:pt>
                <c:pt idx="590">
                  <c:v>79</c:v>
                </c:pt>
                <c:pt idx="591">
                  <c:v>79</c:v>
                </c:pt>
                <c:pt idx="592">
                  <c:v>79</c:v>
                </c:pt>
                <c:pt idx="593">
                  <c:v>79</c:v>
                </c:pt>
                <c:pt idx="594">
                  <c:v>79</c:v>
                </c:pt>
                <c:pt idx="595">
                  <c:v>79</c:v>
                </c:pt>
                <c:pt idx="596">
                  <c:v>79</c:v>
                </c:pt>
                <c:pt idx="597">
                  <c:v>79</c:v>
                </c:pt>
                <c:pt idx="598">
                  <c:v>80</c:v>
                </c:pt>
                <c:pt idx="599">
                  <c:v>80</c:v>
                </c:pt>
                <c:pt idx="600">
                  <c:v>80</c:v>
                </c:pt>
                <c:pt idx="601">
                  <c:v>80</c:v>
                </c:pt>
                <c:pt idx="602">
                  <c:v>80</c:v>
                </c:pt>
                <c:pt idx="603">
                  <c:v>80</c:v>
                </c:pt>
                <c:pt idx="604">
                  <c:v>80</c:v>
                </c:pt>
                <c:pt idx="605">
                  <c:v>79</c:v>
                </c:pt>
                <c:pt idx="606">
                  <c:v>79</c:v>
                </c:pt>
                <c:pt idx="607">
                  <c:v>79</c:v>
                </c:pt>
                <c:pt idx="608">
                  <c:v>79</c:v>
                </c:pt>
                <c:pt idx="609">
                  <c:v>79</c:v>
                </c:pt>
                <c:pt idx="610">
                  <c:v>78</c:v>
                </c:pt>
                <c:pt idx="611">
                  <c:v>78</c:v>
                </c:pt>
                <c:pt idx="612">
                  <c:v>78</c:v>
                </c:pt>
                <c:pt idx="613">
                  <c:v>78</c:v>
                </c:pt>
                <c:pt idx="614">
                  <c:v>77</c:v>
                </c:pt>
                <c:pt idx="615">
                  <c:v>77</c:v>
                </c:pt>
                <c:pt idx="616">
                  <c:v>77</c:v>
                </c:pt>
                <c:pt idx="617">
                  <c:v>76</c:v>
                </c:pt>
                <c:pt idx="618">
                  <c:v>76</c:v>
                </c:pt>
                <c:pt idx="619">
                  <c:v>76</c:v>
                </c:pt>
                <c:pt idx="620">
                  <c:v>75</c:v>
                </c:pt>
                <c:pt idx="621">
                  <c:v>75</c:v>
                </c:pt>
                <c:pt idx="622">
                  <c:v>75</c:v>
                </c:pt>
                <c:pt idx="623">
                  <c:v>75</c:v>
                </c:pt>
                <c:pt idx="624">
                  <c:v>75</c:v>
                </c:pt>
                <c:pt idx="625">
                  <c:v>75</c:v>
                </c:pt>
                <c:pt idx="626">
                  <c:v>75</c:v>
                </c:pt>
                <c:pt idx="627">
                  <c:v>74</c:v>
                </c:pt>
                <c:pt idx="628">
                  <c:v>74</c:v>
                </c:pt>
                <c:pt idx="629">
                  <c:v>74</c:v>
                </c:pt>
                <c:pt idx="630">
                  <c:v>74</c:v>
                </c:pt>
                <c:pt idx="631">
                  <c:v>74</c:v>
                </c:pt>
                <c:pt idx="632">
                  <c:v>74</c:v>
                </c:pt>
                <c:pt idx="633">
                  <c:v>74</c:v>
                </c:pt>
                <c:pt idx="634">
                  <c:v>74</c:v>
                </c:pt>
                <c:pt idx="635">
                  <c:v>73</c:v>
                </c:pt>
                <c:pt idx="636">
                  <c:v>73</c:v>
                </c:pt>
                <c:pt idx="637">
                  <c:v>73</c:v>
                </c:pt>
                <c:pt idx="638">
                  <c:v>73</c:v>
                </c:pt>
                <c:pt idx="639">
                  <c:v>73</c:v>
                </c:pt>
                <c:pt idx="640">
                  <c:v>73</c:v>
                </c:pt>
                <c:pt idx="641">
                  <c:v>73</c:v>
                </c:pt>
                <c:pt idx="642">
                  <c:v>72</c:v>
                </c:pt>
                <c:pt idx="643">
                  <c:v>72</c:v>
                </c:pt>
                <c:pt idx="644">
                  <c:v>71</c:v>
                </c:pt>
                <c:pt idx="645">
                  <c:v>71</c:v>
                </c:pt>
                <c:pt idx="646">
                  <c:v>72</c:v>
                </c:pt>
                <c:pt idx="647">
                  <c:v>72</c:v>
                </c:pt>
                <c:pt idx="648">
                  <c:v>71</c:v>
                </c:pt>
                <c:pt idx="649">
                  <c:v>71</c:v>
                </c:pt>
                <c:pt idx="650">
                  <c:v>71</c:v>
                </c:pt>
                <c:pt idx="651">
                  <c:v>71</c:v>
                </c:pt>
                <c:pt idx="652">
                  <c:v>71</c:v>
                </c:pt>
                <c:pt idx="653">
                  <c:v>70</c:v>
                </c:pt>
                <c:pt idx="654">
                  <c:v>70</c:v>
                </c:pt>
                <c:pt idx="655">
                  <c:v>70</c:v>
                </c:pt>
                <c:pt idx="656">
                  <c:v>70</c:v>
                </c:pt>
                <c:pt idx="657">
                  <c:v>70</c:v>
                </c:pt>
                <c:pt idx="658">
                  <c:v>70</c:v>
                </c:pt>
                <c:pt idx="659">
                  <c:v>70</c:v>
                </c:pt>
                <c:pt idx="660">
                  <c:v>69</c:v>
                </c:pt>
                <c:pt idx="661">
                  <c:v>69</c:v>
                </c:pt>
                <c:pt idx="662">
                  <c:v>69</c:v>
                </c:pt>
                <c:pt idx="663">
                  <c:v>69</c:v>
                </c:pt>
                <c:pt idx="664">
                  <c:v>69</c:v>
                </c:pt>
                <c:pt idx="665">
                  <c:v>70</c:v>
                </c:pt>
                <c:pt idx="666">
                  <c:v>70</c:v>
                </c:pt>
                <c:pt idx="667">
                  <c:v>70</c:v>
                </c:pt>
                <c:pt idx="668">
                  <c:v>70</c:v>
                </c:pt>
                <c:pt idx="669">
                  <c:v>70</c:v>
                </c:pt>
                <c:pt idx="670">
                  <c:v>69</c:v>
                </c:pt>
                <c:pt idx="671">
                  <c:v>70</c:v>
                </c:pt>
                <c:pt idx="672">
                  <c:v>70</c:v>
                </c:pt>
                <c:pt idx="673">
                  <c:v>70</c:v>
                </c:pt>
                <c:pt idx="674">
                  <c:v>69</c:v>
                </c:pt>
                <c:pt idx="675">
                  <c:v>69</c:v>
                </c:pt>
                <c:pt idx="676">
                  <c:v>69</c:v>
                </c:pt>
                <c:pt idx="677">
                  <c:v>69</c:v>
                </c:pt>
                <c:pt idx="678">
                  <c:v>69</c:v>
                </c:pt>
                <c:pt idx="679">
                  <c:v>68</c:v>
                </c:pt>
                <c:pt idx="680">
                  <c:v>68</c:v>
                </c:pt>
                <c:pt idx="681">
                  <c:v>68</c:v>
                </c:pt>
                <c:pt idx="682">
                  <c:v>67</c:v>
                </c:pt>
                <c:pt idx="683">
                  <c:v>67</c:v>
                </c:pt>
                <c:pt idx="684">
                  <c:v>67</c:v>
                </c:pt>
                <c:pt idx="685">
                  <c:v>67</c:v>
                </c:pt>
                <c:pt idx="686">
                  <c:v>67</c:v>
                </c:pt>
                <c:pt idx="687">
                  <c:v>67</c:v>
                </c:pt>
                <c:pt idx="688">
                  <c:v>67</c:v>
                </c:pt>
                <c:pt idx="689">
                  <c:v>67</c:v>
                </c:pt>
                <c:pt idx="690">
                  <c:v>67</c:v>
                </c:pt>
                <c:pt idx="691">
                  <c:v>68</c:v>
                </c:pt>
                <c:pt idx="692">
                  <c:v>67</c:v>
                </c:pt>
                <c:pt idx="693">
                  <c:v>67</c:v>
                </c:pt>
                <c:pt idx="694">
                  <c:v>66</c:v>
                </c:pt>
                <c:pt idx="695">
                  <c:v>66</c:v>
                </c:pt>
                <c:pt idx="696">
                  <c:v>67</c:v>
                </c:pt>
                <c:pt idx="697">
                  <c:v>67</c:v>
                </c:pt>
                <c:pt idx="698">
                  <c:v>67</c:v>
                </c:pt>
                <c:pt idx="699">
                  <c:v>67</c:v>
                </c:pt>
                <c:pt idx="700">
                  <c:v>67</c:v>
                </c:pt>
                <c:pt idx="701">
                  <c:v>67</c:v>
                </c:pt>
                <c:pt idx="702">
                  <c:v>68</c:v>
                </c:pt>
                <c:pt idx="703">
                  <c:v>67</c:v>
                </c:pt>
                <c:pt idx="704">
                  <c:v>66</c:v>
                </c:pt>
                <c:pt idx="705">
                  <c:v>66</c:v>
                </c:pt>
                <c:pt idx="706">
                  <c:v>65</c:v>
                </c:pt>
                <c:pt idx="707">
                  <c:v>67</c:v>
                </c:pt>
                <c:pt idx="708">
                  <c:v>65</c:v>
                </c:pt>
                <c:pt idx="709">
                  <c:v>65</c:v>
                </c:pt>
                <c:pt idx="710">
                  <c:v>64</c:v>
                </c:pt>
                <c:pt idx="711">
                  <c:v>65</c:v>
                </c:pt>
                <c:pt idx="712">
                  <c:v>65</c:v>
                </c:pt>
                <c:pt idx="713">
                  <c:v>65</c:v>
                </c:pt>
                <c:pt idx="714">
                  <c:v>66</c:v>
                </c:pt>
                <c:pt idx="715">
                  <c:v>65</c:v>
                </c:pt>
                <c:pt idx="716">
                  <c:v>65</c:v>
                </c:pt>
                <c:pt idx="717">
                  <c:v>65</c:v>
                </c:pt>
                <c:pt idx="718">
                  <c:v>64</c:v>
                </c:pt>
                <c:pt idx="719">
                  <c:v>64</c:v>
                </c:pt>
                <c:pt idx="720">
                  <c:v>65</c:v>
                </c:pt>
                <c:pt idx="721">
                  <c:v>65</c:v>
                </c:pt>
                <c:pt idx="722">
                  <c:v>64</c:v>
                </c:pt>
                <c:pt idx="723">
                  <c:v>64</c:v>
                </c:pt>
                <c:pt idx="724">
                  <c:v>64</c:v>
                </c:pt>
                <c:pt idx="725">
                  <c:v>64</c:v>
                </c:pt>
                <c:pt idx="726">
                  <c:v>64</c:v>
                </c:pt>
                <c:pt idx="727">
                  <c:v>64</c:v>
                </c:pt>
                <c:pt idx="728">
                  <c:v>64</c:v>
                </c:pt>
                <c:pt idx="729">
                  <c:v>64</c:v>
                </c:pt>
                <c:pt idx="730">
                  <c:v>64</c:v>
                </c:pt>
                <c:pt idx="731">
                  <c:v>64</c:v>
                </c:pt>
                <c:pt idx="732">
                  <c:v>64</c:v>
                </c:pt>
                <c:pt idx="733">
                  <c:v>63</c:v>
                </c:pt>
                <c:pt idx="734">
                  <c:v>63</c:v>
                </c:pt>
                <c:pt idx="735">
                  <c:v>64</c:v>
                </c:pt>
                <c:pt idx="736">
                  <c:v>63</c:v>
                </c:pt>
                <c:pt idx="737">
                  <c:v>63</c:v>
                </c:pt>
                <c:pt idx="738">
                  <c:v>64</c:v>
                </c:pt>
                <c:pt idx="739">
                  <c:v>64</c:v>
                </c:pt>
                <c:pt idx="740">
                  <c:v>63</c:v>
                </c:pt>
                <c:pt idx="741">
                  <c:v>63</c:v>
                </c:pt>
                <c:pt idx="742">
                  <c:v>64</c:v>
                </c:pt>
                <c:pt idx="743">
                  <c:v>64</c:v>
                </c:pt>
                <c:pt idx="744">
                  <c:v>65</c:v>
                </c:pt>
                <c:pt idx="745">
                  <c:v>64</c:v>
                </c:pt>
                <c:pt idx="746">
                  <c:v>63</c:v>
                </c:pt>
                <c:pt idx="747">
                  <c:v>63</c:v>
                </c:pt>
                <c:pt idx="748">
                  <c:v>63</c:v>
                </c:pt>
                <c:pt idx="749">
                  <c:v>63</c:v>
                </c:pt>
                <c:pt idx="750">
                  <c:v>63</c:v>
                </c:pt>
                <c:pt idx="751">
                  <c:v>63</c:v>
                </c:pt>
                <c:pt idx="752">
                  <c:v>64</c:v>
                </c:pt>
                <c:pt idx="753">
                  <c:v>63</c:v>
                </c:pt>
                <c:pt idx="754">
                  <c:v>63</c:v>
                </c:pt>
                <c:pt idx="755">
                  <c:v>63</c:v>
                </c:pt>
                <c:pt idx="756">
                  <c:v>62</c:v>
                </c:pt>
                <c:pt idx="757">
                  <c:v>63</c:v>
                </c:pt>
                <c:pt idx="758">
                  <c:v>63</c:v>
                </c:pt>
                <c:pt idx="759">
                  <c:v>63</c:v>
                </c:pt>
                <c:pt idx="760">
                  <c:v>63</c:v>
                </c:pt>
                <c:pt idx="761">
                  <c:v>63</c:v>
                </c:pt>
                <c:pt idx="762">
                  <c:v>62</c:v>
                </c:pt>
                <c:pt idx="763">
                  <c:v>63</c:v>
                </c:pt>
                <c:pt idx="764">
                  <c:v>62</c:v>
                </c:pt>
                <c:pt idx="765">
                  <c:v>64</c:v>
                </c:pt>
                <c:pt idx="766">
                  <c:v>62</c:v>
                </c:pt>
                <c:pt idx="767">
                  <c:v>63</c:v>
                </c:pt>
                <c:pt idx="768">
                  <c:v>63</c:v>
                </c:pt>
                <c:pt idx="769">
                  <c:v>62</c:v>
                </c:pt>
                <c:pt idx="770">
                  <c:v>62</c:v>
                </c:pt>
                <c:pt idx="771">
                  <c:v>62</c:v>
                </c:pt>
                <c:pt idx="772">
                  <c:v>62</c:v>
                </c:pt>
                <c:pt idx="773">
                  <c:v>62</c:v>
                </c:pt>
                <c:pt idx="774">
                  <c:v>62</c:v>
                </c:pt>
                <c:pt idx="775">
                  <c:v>61</c:v>
                </c:pt>
                <c:pt idx="776">
                  <c:v>61</c:v>
                </c:pt>
                <c:pt idx="777">
                  <c:v>62</c:v>
                </c:pt>
                <c:pt idx="778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1.7</c:v>
                </c:pt>
                <c:pt idx="1">
                  <c:v>1.7</c:v>
                </c:pt>
                <c:pt idx="2">
                  <c:v>1.7</c:v>
                </c:pt>
                <c:pt idx="3">
                  <c:v>1.7</c:v>
                </c:pt>
                <c:pt idx="4">
                  <c:v>1.7</c:v>
                </c:pt>
                <c:pt idx="5">
                  <c:v>1.7</c:v>
                </c:pt>
                <c:pt idx="6">
                  <c:v>1.7</c:v>
                </c:pt>
                <c:pt idx="7">
                  <c:v>1.7</c:v>
                </c:pt>
                <c:pt idx="8">
                  <c:v>1.7</c:v>
                </c:pt>
                <c:pt idx="9">
                  <c:v>1.7</c:v>
                </c:pt>
                <c:pt idx="10">
                  <c:v>1.7</c:v>
                </c:pt>
                <c:pt idx="11">
                  <c:v>1.7</c:v>
                </c:pt>
                <c:pt idx="12">
                  <c:v>1.7</c:v>
                </c:pt>
                <c:pt idx="13">
                  <c:v>1.7</c:v>
                </c:pt>
                <c:pt idx="14">
                  <c:v>1.7</c:v>
                </c:pt>
                <c:pt idx="15">
                  <c:v>1.7</c:v>
                </c:pt>
                <c:pt idx="16">
                  <c:v>1.6</c:v>
                </c:pt>
                <c:pt idx="17">
                  <c:v>1.6</c:v>
                </c:pt>
                <c:pt idx="18">
                  <c:v>1.6</c:v>
                </c:pt>
                <c:pt idx="19">
                  <c:v>1.6</c:v>
                </c:pt>
                <c:pt idx="20">
                  <c:v>1.6</c:v>
                </c:pt>
                <c:pt idx="21">
                  <c:v>1.6</c:v>
                </c:pt>
                <c:pt idx="22">
                  <c:v>1.5</c:v>
                </c:pt>
                <c:pt idx="23">
                  <c:v>1.5</c:v>
                </c:pt>
                <c:pt idx="24">
                  <c:v>1.6</c:v>
                </c:pt>
                <c:pt idx="25">
                  <c:v>1.5</c:v>
                </c:pt>
                <c:pt idx="26">
                  <c:v>1.6</c:v>
                </c:pt>
                <c:pt idx="27">
                  <c:v>1.6</c:v>
                </c:pt>
                <c:pt idx="28">
                  <c:v>1.6</c:v>
                </c:pt>
                <c:pt idx="29">
                  <c:v>1.6</c:v>
                </c:pt>
                <c:pt idx="30">
                  <c:v>1.7</c:v>
                </c:pt>
                <c:pt idx="31">
                  <c:v>1.7</c:v>
                </c:pt>
                <c:pt idx="32">
                  <c:v>1.7</c:v>
                </c:pt>
                <c:pt idx="33">
                  <c:v>1.7</c:v>
                </c:pt>
                <c:pt idx="34">
                  <c:v>1.8</c:v>
                </c:pt>
                <c:pt idx="35">
                  <c:v>1.8</c:v>
                </c:pt>
                <c:pt idx="36">
                  <c:v>1.8</c:v>
                </c:pt>
                <c:pt idx="37">
                  <c:v>1.8</c:v>
                </c:pt>
                <c:pt idx="38">
                  <c:v>1.9</c:v>
                </c:pt>
                <c:pt idx="39">
                  <c:v>1.9</c:v>
                </c:pt>
                <c:pt idx="40">
                  <c:v>1.9</c:v>
                </c:pt>
                <c:pt idx="41">
                  <c:v>1.9</c:v>
                </c:pt>
                <c:pt idx="42">
                  <c:v>1.9</c:v>
                </c:pt>
                <c:pt idx="43">
                  <c:v>1.9</c:v>
                </c:pt>
                <c:pt idx="44">
                  <c:v>1.9</c:v>
                </c:pt>
                <c:pt idx="45">
                  <c:v>1.9</c:v>
                </c:pt>
                <c:pt idx="46">
                  <c:v>1.9</c:v>
                </c:pt>
                <c:pt idx="47">
                  <c:v>1.9</c:v>
                </c:pt>
                <c:pt idx="48">
                  <c:v>1.9</c:v>
                </c:pt>
                <c:pt idx="49">
                  <c:v>1.9</c:v>
                </c:pt>
                <c:pt idx="50">
                  <c:v>1.9</c:v>
                </c:pt>
                <c:pt idx="51">
                  <c:v>1.9</c:v>
                </c:pt>
                <c:pt idx="52">
                  <c:v>1.9</c:v>
                </c:pt>
                <c:pt idx="53">
                  <c:v>1.8</c:v>
                </c:pt>
                <c:pt idx="54">
                  <c:v>1.9</c:v>
                </c:pt>
                <c:pt idx="55">
                  <c:v>1.9</c:v>
                </c:pt>
                <c:pt idx="56">
                  <c:v>1.9</c:v>
                </c:pt>
                <c:pt idx="57">
                  <c:v>1.9</c:v>
                </c:pt>
                <c:pt idx="58">
                  <c:v>1.9</c:v>
                </c:pt>
                <c:pt idx="59">
                  <c:v>1.9</c:v>
                </c:pt>
                <c:pt idx="60">
                  <c:v>1.9</c:v>
                </c:pt>
                <c:pt idx="61">
                  <c:v>1.9</c:v>
                </c:pt>
                <c:pt idx="62">
                  <c:v>1.9</c:v>
                </c:pt>
                <c:pt idx="63">
                  <c:v>1.9</c:v>
                </c:pt>
                <c:pt idx="64">
                  <c:v>1.8</c:v>
                </c:pt>
                <c:pt idx="65">
                  <c:v>1.7</c:v>
                </c:pt>
                <c:pt idx="66">
                  <c:v>1.6</c:v>
                </c:pt>
                <c:pt idx="67">
                  <c:v>1.6</c:v>
                </c:pt>
                <c:pt idx="68">
                  <c:v>1.6</c:v>
                </c:pt>
                <c:pt idx="69">
                  <c:v>1.7</c:v>
                </c:pt>
                <c:pt idx="70">
                  <c:v>1.6</c:v>
                </c:pt>
                <c:pt idx="71">
                  <c:v>1.6</c:v>
                </c:pt>
                <c:pt idx="72">
                  <c:v>1.6</c:v>
                </c:pt>
                <c:pt idx="73">
                  <c:v>1.7</c:v>
                </c:pt>
                <c:pt idx="74">
                  <c:v>1.7</c:v>
                </c:pt>
                <c:pt idx="75">
                  <c:v>1.7</c:v>
                </c:pt>
                <c:pt idx="76">
                  <c:v>1.7</c:v>
                </c:pt>
                <c:pt idx="77">
                  <c:v>1.7</c:v>
                </c:pt>
                <c:pt idx="78">
                  <c:v>1.7</c:v>
                </c:pt>
                <c:pt idx="79">
                  <c:v>1.7</c:v>
                </c:pt>
                <c:pt idx="80">
                  <c:v>1.7</c:v>
                </c:pt>
                <c:pt idx="81">
                  <c:v>1.7</c:v>
                </c:pt>
                <c:pt idx="82">
                  <c:v>1.7</c:v>
                </c:pt>
                <c:pt idx="83">
                  <c:v>1.7</c:v>
                </c:pt>
                <c:pt idx="84">
                  <c:v>1.7</c:v>
                </c:pt>
                <c:pt idx="85">
                  <c:v>1.8</c:v>
                </c:pt>
                <c:pt idx="86">
                  <c:v>1.8</c:v>
                </c:pt>
                <c:pt idx="87">
                  <c:v>1.8</c:v>
                </c:pt>
                <c:pt idx="88">
                  <c:v>1.8</c:v>
                </c:pt>
                <c:pt idx="89">
                  <c:v>1.8</c:v>
                </c:pt>
                <c:pt idx="90">
                  <c:v>1.8</c:v>
                </c:pt>
                <c:pt idx="91">
                  <c:v>1.8</c:v>
                </c:pt>
                <c:pt idx="92">
                  <c:v>1.8</c:v>
                </c:pt>
                <c:pt idx="93">
                  <c:v>1.8</c:v>
                </c:pt>
                <c:pt idx="94">
                  <c:v>1.9</c:v>
                </c:pt>
                <c:pt idx="95">
                  <c:v>1.9</c:v>
                </c:pt>
                <c:pt idx="96">
                  <c:v>1.9</c:v>
                </c:pt>
                <c:pt idx="97">
                  <c:v>1.9</c:v>
                </c:pt>
                <c:pt idx="98">
                  <c:v>2</c:v>
                </c:pt>
                <c:pt idx="99">
                  <c:v>1.9</c:v>
                </c:pt>
                <c:pt idx="100">
                  <c:v>1.9</c:v>
                </c:pt>
                <c:pt idx="101">
                  <c:v>1.8</c:v>
                </c:pt>
                <c:pt idx="102">
                  <c:v>1.8</c:v>
                </c:pt>
                <c:pt idx="103">
                  <c:v>1.8</c:v>
                </c:pt>
                <c:pt idx="104">
                  <c:v>1.8</c:v>
                </c:pt>
                <c:pt idx="105">
                  <c:v>1.8</c:v>
                </c:pt>
                <c:pt idx="106">
                  <c:v>1.8</c:v>
                </c:pt>
                <c:pt idx="107">
                  <c:v>1.7</c:v>
                </c:pt>
                <c:pt idx="108">
                  <c:v>1.8</c:v>
                </c:pt>
                <c:pt idx="109">
                  <c:v>1.8</c:v>
                </c:pt>
                <c:pt idx="110">
                  <c:v>1.8</c:v>
                </c:pt>
                <c:pt idx="111">
                  <c:v>1.8</c:v>
                </c:pt>
                <c:pt idx="112">
                  <c:v>1.8</c:v>
                </c:pt>
                <c:pt idx="113">
                  <c:v>1.8</c:v>
                </c:pt>
                <c:pt idx="114">
                  <c:v>1.8</c:v>
                </c:pt>
                <c:pt idx="115">
                  <c:v>1.8</c:v>
                </c:pt>
                <c:pt idx="116">
                  <c:v>1.8</c:v>
                </c:pt>
                <c:pt idx="117">
                  <c:v>1.8</c:v>
                </c:pt>
                <c:pt idx="118">
                  <c:v>1.7</c:v>
                </c:pt>
                <c:pt idx="119">
                  <c:v>1.7</c:v>
                </c:pt>
                <c:pt idx="120">
                  <c:v>1.7</c:v>
                </c:pt>
                <c:pt idx="121">
                  <c:v>1.7</c:v>
                </c:pt>
                <c:pt idx="122">
                  <c:v>1.7</c:v>
                </c:pt>
                <c:pt idx="123">
                  <c:v>1.7</c:v>
                </c:pt>
                <c:pt idx="124">
                  <c:v>1.7</c:v>
                </c:pt>
                <c:pt idx="125">
                  <c:v>1.7</c:v>
                </c:pt>
                <c:pt idx="126">
                  <c:v>1.6</c:v>
                </c:pt>
                <c:pt idx="127">
                  <c:v>1.6</c:v>
                </c:pt>
                <c:pt idx="128">
                  <c:v>1.6</c:v>
                </c:pt>
                <c:pt idx="129">
                  <c:v>1.5</c:v>
                </c:pt>
                <c:pt idx="130">
                  <c:v>1.6</c:v>
                </c:pt>
                <c:pt idx="131">
                  <c:v>1.5</c:v>
                </c:pt>
                <c:pt idx="132">
                  <c:v>1.5</c:v>
                </c:pt>
                <c:pt idx="133">
                  <c:v>1.5</c:v>
                </c:pt>
                <c:pt idx="134">
                  <c:v>1.4</c:v>
                </c:pt>
                <c:pt idx="135">
                  <c:v>1.4</c:v>
                </c:pt>
                <c:pt idx="136">
                  <c:v>1.4</c:v>
                </c:pt>
                <c:pt idx="137">
                  <c:v>1.4</c:v>
                </c:pt>
                <c:pt idx="138">
                  <c:v>1.4</c:v>
                </c:pt>
                <c:pt idx="139">
                  <c:v>1.4</c:v>
                </c:pt>
                <c:pt idx="140">
                  <c:v>1.4</c:v>
                </c:pt>
                <c:pt idx="141">
                  <c:v>1.4</c:v>
                </c:pt>
                <c:pt idx="142">
                  <c:v>1.3</c:v>
                </c:pt>
                <c:pt idx="143">
                  <c:v>1.3</c:v>
                </c:pt>
                <c:pt idx="144">
                  <c:v>1.3</c:v>
                </c:pt>
                <c:pt idx="145">
                  <c:v>1.3</c:v>
                </c:pt>
                <c:pt idx="146">
                  <c:v>1.3</c:v>
                </c:pt>
                <c:pt idx="147">
                  <c:v>1.3</c:v>
                </c:pt>
                <c:pt idx="148">
                  <c:v>1.2</c:v>
                </c:pt>
                <c:pt idx="149">
                  <c:v>1.2</c:v>
                </c:pt>
                <c:pt idx="150">
                  <c:v>1.1000000000000001</c:v>
                </c:pt>
                <c:pt idx="151">
                  <c:v>1.1000000000000001</c:v>
                </c:pt>
                <c:pt idx="152">
                  <c:v>1.2</c:v>
                </c:pt>
                <c:pt idx="153">
                  <c:v>1.2</c:v>
                </c:pt>
                <c:pt idx="154">
                  <c:v>1.1000000000000001</c:v>
                </c:pt>
                <c:pt idx="155">
                  <c:v>1.1000000000000001</c:v>
                </c:pt>
                <c:pt idx="156">
                  <c:v>1.1000000000000001</c:v>
                </c:pt>
                <c:pt idx="157">
                  <c:v>1.1000000000000001</c:v>
                </c:pt>
                <c:pt idx="158">
                  <c:v>1.1000000000000001</c:v>
                </c:pt>
                <c:pt idx="159">
                  <c:v>1.1000000000000001</c:v>
                </c:pt>
                <c:pt idx="160">
                  <c:v>1.1000000000000001</c:v>
                </c:pt>
                <c:pt idx="161">
                  <c:v>1.1000000000000001</c:v>
                </c:pt>
                <c:pt idx="162">
                  <c:v>1.1000000000000001</c:v>
                </c:pt>
                <c:pt idx="163">
                  <c:v>1.1000000000000001</c:v>
                </c:pt>
                <c:pt idx="164">
                  <c:v>1.1000000000000001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1.1000000000000001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0.9</c:v>
                </c:pt>
                <c:pt idx="178">
                  <c:v>0.9</c:v>
                </c:pt>
                <c:pt idx="179">
                  <c:v>0.9</c:v>
                </c:pt>
                <c:pt idx="180">
                  <c:v>0.9</c:v>
                </c:pt>
                <c:pt idx="181">
                  <c:v>0.9</c:v>
                </c:pt>
                <c:pt idx="182">
                  <c:v>0.9</c:v>
                </c:pt>
                <c:pt idx="183">
                  <c:v>0.9</c:v>
                </c:pt>
                <c:pt idx="184">
                  <c:v>0.9</c:v>
                </c:pt>
                <c:pt idx="185">
                  <c:v>0.9</c:v>
                </c:pt>
                <c:pt idx="186">
                  <c:v>0.8</c:v>
                </c:pt>
                <c:pt idx="187">
                  <c:v>0.8</c:v>
                </c:pt>
                <c:pt idx="188">
                  <c:v>0.8</c:v>
                </c:pt>
                <c:pt idx="189">
                  <c:v>0.9</c:v>
                </c:pt>
                <c:pt idx="190">
                  <c:v>0.9</c:v>
                </c:pt>
                <c:pt idx="191">
                  <c:v>0.8</c:v>
                </c:pt>
                <c:pt idx="192">
                  <c:v>0.8</c:v>
                </c:pt>
                <c:pt idx="193">
                  <c:v>0.8</c:v>
                </c:pt>
                <c:pt idx="194">
                  <c:v>0.8</c:v>
                </c:pt>
                <c:pt idx="195">
                  <c:v>0.8</c:v>
                </c:pt>
                <c:pt idx="196">
                  <c:v>0.8</c:v>
                </c:pt>
                <c:pt idx="197">
                  <c:v>0.8</c:v>
                </c:pt>
                <c:pt idx="198">
                  <c:v>0.7</c:v>
                </c:pt>
                <c:pt idx="199">
                  <c:v>0.7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0.7</c:v>
                </c:pt>
                <c:pt idx="204">
                  <c:v>0.7</c:v>
                </c:pt>
                <c:pt idx="205">
                  <c:v>0.7</c:v>
                </c:pt>
                <c:pt idx="206">
                  <c:v>0.7</c:v>
                </c:pt>
                <c:pt idx="207">
                  <c:v>0.7</c:v>
                </c:pt>
                <c:pt idx="208">
                  <c:v>0.6</c:v>
                </c:pt>
                <c:pt idx="209">
                  <c:v>0.6</c:v>
                </c:pt>
                <c:pt idx="210">
                  <c:v>0.6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0.4</c:v>
                </c:pt>
                <c:pt idx="216">
                  <c:v>0.4</c:v>
                </c:pt>
                <c:pt idx="217">
                  <c:v>0.4</c:v>
                </c:pt>
                <c:pt idx="218">
                  <c:v>0.4</c:v>
                </c:pt>
                <c:pt idx="219">
                  <c:v>0.3</c:v>
                </c:pt>
                <c:pt idx="220">
                  <c:v>0.3</c:v>
                </c:pt>
                <c:pt idx="221">
                  <c:v>0.2</c:v>
                </c:pt>
                <c:pt idx="222">
                  <c:v>0.2</c:v>
                </c:pt>
                <c:pt idx="223">
                  <c:v>0.2</c:v>
                </c:pt>
                <c:pt idx="224">
                  <c:v>0.1</c:v>
                </c:pt>
                <c:pt idx="225">
                  <c:v>0</c:v>
                </c:pt>
                <c:pt idx="226">
                  <c:v>0</c:v>
                </c:pt>
                <c:pt idx="227">
                  <c:v>-0.1</c:v>
                </c:pt>
                <c:pt idx="228">
                  <c:v>-0.2</c:v>
                </c:pt>
                <c:pt idx="229">
                  <c:v>-0.2</c:v>
                </c:pt>
                <c:pt idx="230">
                  <c:v>-0.3</c:v>
                </c:pt>
                <c:pt idx="231">
                  <c:v>-0.3</c:v>
                </c:pt>
                <c:pt idx="232">
                  <c:v>-0.3</c:v>
                </c:pt>
                <c:pt idx="233">
                  <c:v>-0.4</c:v>
                </c:pt>
                <c:pt idx="234">
                  <c:v>-0.4</c:v>
                </c:pt>
                <c:pt idx="235">
                  <c:v>-0.5</c:v>
                </c:pt>
                <c:pt idx="236">
                  <c:v>-0.5</c:v>
                </c:pt>
                <c:pt idx="237">
                  <c:v>-0.5</c:v>
                </c:pt>
                <c:pt idx="238">
                  <c:v>-0.5</c:v>
                </c:pt>
                <c:pt idx="239">
                  <c:v>-0.5</c:v>
                </c:pt>
                <c:pt idx="240">
                  <c:v>-0.6</c:v>
                </c:pt>
                <c:pt idx="241">
                  <c:v>-0.6</c:v>
                </c:pt>
                <c:pt idx="242">
                  <c:v>-0.6</c:v>
                </c:pt>
                <c:pt idx="243">
                  <c:v>-0.6</c:v>
                </c:pt>
                <c:pt idx="244">
                  <c:v>-0.6</c:v>
                </c:pt>
                <c:pt idx="245">
                  <c:v>-0.7</c:v>
                </c:pt>
                <c:pt idx="246">
                  <c:v>-0.7</c:v>
                </c:pt>
                <c:pt idx="247">
                  <c:v>-0.7</c:v>
                </c:pt>
                <c:pt idx="248">
                  <c:v>-0.7</c:v>
                </c:pt>
                <c:pt idx="249">
                  <c:v>-0.8</c:v>
                </c:pt>
                <c:pt idx="250">
                  <c:v>-0.7</c:v>
                </c:pt>
                <c:pt idx="251">
                  <c:v>-0.6</c:v>
                </c:pt>
                <c:pt idx="252">
                  <c:v>-0.6</c:v>
                </c:pt>
                <c:pt idx="253">
                  <c:v>-0.6</c:v>
                </c:pt>
                <c:pt idx="254">
                  <c:v>-0.6</c:v>
                </c:pt>
                <c:pt idx="255">
                  <c:v>-0.6</c:v>
                </c:pt>
                <c:pt idx="256">
                  <c:v>-0.6</c:v>
                </c:pt>
                <c:pt idx="257">
                  <c:v>-0.6</c:v>
                </c:pt>
                <c:pt idx="258">
                  <c:v>-0.6</c:v>
                </c:pt>
                <c:pt idx="259">
                  <c:v>-0.6</c:v>
                </c:pt>
                <c:pt idx="260">
                  <c:v>-0.6</c:v>
                </c:pt>
                <c:pt idx="261">
                  <c:v>-0.6</c:v>
                </c:pt>
                <c:pt idx="262">
                  <c:v>-0.6</c:v>
                </c:pt>
                <c:pt idx="263">
                  <c:v>-0.6</c:v>
                </c:pt>
                <c:pt idx="264">
                  <c:v>-0.6</c:v>
                </c:pt>
                <c:pt idx="265">
                  <c:v>-0.6</c:v>
                </c:pt>
                <c:pt idx="266">
                  <c:v>-0.6</c:v>
                </c:pt>
                <c:pt idx="267">
                  <c:v>-0.6</c:v>
                </c:pt>
                <c:pt idx="268">
                  <c:v>-0.5</c:v>
                </c:pt>
                <c:pt idx="269">
                  <c:v>-0.5</c:v>
                </c:pt>
                <c:pt idx="270">
                  <c:v>-0.5</c:v>
                </c:pt>
                <c:pt idx="271">
                  <c:v>-0.5</c:v>
                </c:pt>
                <c:pt idx="272">
                  <c:v>-0.5</c:v>
                </c:pt>
                <c:pt idx="273">
                  <c:v>-0.5</c:v>
                </c:pt>
                <c:pt idx="274">
                  <c:v>-0.5</c:v>
                </c:pt>
                <c:pt idx="275">
                  <c:v>-0.5</c:v>
                </c:pt>
                <c:pt idx="276">
                  <c:v>-0.5</c:v>
                </c:pt>
                <c:pt idx="277">
                  <c:v>-0.5</c:v>
                </c:pt>
                <c:pt idx="278">
                  <c:v>-0.5</c:v>
                </c:pt>
                <c:pt idx="279">
                  <c:v>-0.5</c:v>
                </c:pt>
                <c:pt idx="280">
                  <c:v>-0.5</c:v>
                </c:pt>
                <c:pt idx="281">
                  <c:v>-0.5</c:v>
                </c:pt>
                <c:pt idx="282">
                  <c:v>-0.5</c:v>
                </c:pt>
                <c:pt idx="283">
                  <c:v>-0.5</c:v>
                </c:pt>
                <c:pt idx="284">
                  <c:v>-0.5</c:v>
                </c:pt>
                <c:pt idx="285">
                  <c:v>-0.6</c:v>
                </c:pt>
                <c:pt idx="286">
                  <c:v>-0.6</c:v>
                </c:pt>
                <c:pt idx="287">
                  <c:v>-0.6</c:v>
                </c:pt>
                <c:pt idx="288">
                  <c:v>-0.6</c:v>
                </c:pt>
                <c:pt idx="289">
                  <c:v>-0.6</c:v>
                </c:pt>
                <c:pt idx="290">
                  <c:v>-0.6</c:v>
                </c:pt>
                <c:pt idx="291">
                  <c:v>-0.6</c:v>
                </c:pt>
                <c:pt idx="292">
                  <c:v>-0.6</c:v>
                </c:pt>
                <c:pt idx="293">
                  <c:v>-0.7</c:v>
                </c:pt>
                <c:pt idx="294">
                  <c:v>-0.7</c:v>
                </c:pt>
                <c:pt idx="295">
                  <c:v>-0.7</c:v>
                </c:pt>
                <c:pt idx="296">
                  <c:v>-0.7</c:v>
                </c:pt>
                <c:pt idx="297">
                  <c:v>-0.7</c:v>
                </c:pt>
                <c:pt idx="298">
                  <c:v>-0.8</c:v>
                </c:pt>
                <c:pt idx="299">
                  <c:v>-0.8</c:v>
                </c:pt>
                <c:pt idx="300">
                  <c:v>-0.8</c:v>
                </c:pt>
                <c:pt idx="301">
                  <c:v>-0.8</c:v>
                </c:pt>
                <c:pt idx="302">
                  <c:v>-0.8</c:v>
                </c:pt>
                <c:pt idx="303">
                  <c:v>-0.8</c:v>
                </c:pt>
                <c:pt idx="304">
                  <c:v>-0.8</c:v>
                </c:pt>
                <c:pt idx="305">
                  <c:v>-0.9</c:v>
                </c:pt>
                <c:pt idx="306">
                  <c:v>-0.8</c:v>
                </c:pt>
                <c:pt idx="307">
                  <c:v>-0.8</c:v>
                </c:pt>
                <c:pt idx="308">
                  <c:v>-0.9</c:v>
                </c:pt>
                <c:pt idx="309">
                  <c:v>-0.8</c:v>
                </c:pt>
                <c:pt idx="310">
                  <c:v>-0.8</c:v>
                </c:pt>
                <c:pt idx="311">
                  <c:v>-0.8</c:v>
                </c:pt>
                <c:pt idx="312">
                  <c:v>-0.8</c:v>
                </c:pt>
                <c:pt idx="313">
                  <c:v>-0.8</c:v>
                </c:pt>
                <c:pt idx="314">
                  <c:v>-0.8</c:v>
                </c:pt>
                <c:pt idx="315">
                  <c:v>-0.8</c:v>
                </c:pt>
                <c:pt idx="316">
                  <c:v>-0.8</c:v>
                </c:pt>
                <c:pt idx="317">
                  <c:v>-0.8</c:v>
                </c:pt>
                <c:pt idx="318">
                  <c:v>-0.8</c:v>
                </c:pt>
                <c:pt idx="319">
                  <c:v>-0.8</c:v>
                </c:pt>
                <c:pt idx="320">
                  <c:v>-0.9</c:v>
                </c:pt>
                <c:pt idx="321">
                  <c:v>-0.8</c:v>
                </c:pt>
                <c:pt idx="322">
                  <c:v>-0.8</c:v>
                </c:pt>
                <c:pt idx="323">
                  <c:v>-0.8</c:v>
                </c:pt>
                <c:pt idx="324">
                  <c:v>-0.8</c:v>
                </c:pt>
                <c:pt idx="325">
                  <c:v>-0.9</c:v>
                </c:pt>
                <c:pt idx="326">
                  <c:v>-0.9</c:v>
                </c:pt>
                <c:pt idx="327">
                  <c:v>-0.9</c:v>
                </c:pt>
                <c:pt idx="328">
                  <c:v>-1</c:v>
                </c:pt>
                <c:pt idx="329">
                  <c:v>-0.9</c:v>
                </c:pt>
                <c:pt idx="330">
                  <c:v>-0.9</c:v>
                </c:pt>
                <c:pt idx="331">
                  <c:v>-0.9</c:v>
                </c:pt>
                <c:pt idx="332">
                  <c:v>-0.9</c:v>
                </c:pt>
                <c:pt idx="333">
                  <c:v>-0.9</c:v>
                </c:pt>
                <c:pt idx="334">
                  <c:v>-0.9</c:v>
                </c:pt>
                <c:pt idx="335">
                  <c:v>-0.9</c:v>
                </c:pt>
                <c:pt idx="336">
                  <c:v>-0.9</c:v>
                </c:pt>
                <c:pt idx="337">
                  <c:v>-1</c:v>
                </c:pt>
                <c:pt idx="338">
                  <c:v>-1</c:v>
                </c:pt>
                <c:pt idx="339">
                  <c:v>-1</c:v>
                </c:pt>
                <c:pt idx="340">
                  <c:v>-1</c:v>
                </c:pt>
                <c:pt idx="341">
                  <c:v>-1.1000000000000001</c:v>
                </c:pt>
                <c:pt idx="342">
                  <c:v>-1.1000000000000001</c:v>
                </c:pt>
                <c:pt idx="343">
                  <c:v>-1.1000000000000001</c:v>
                </c:pt>
                <c:pt idx="344">
                  <c:v>-1.1000000000000001</c:v>
                </c:pt>
                <c:pt idx="345">
                  <c:v>-1.1000000000000001</c:v>
                </c:pt>
                <c:pt idx="346">
                  <c:v>-1.2</c:v>
                </c:pt>
                <c:pt idx="347">
                  <c:v>-1.2</c:v>
                </c:pt>
                <c:pt idx="348">
                  <c:v>-1.2</c:v>
                </c:pt>
                <c:pt idx="349">
                  <c:v>-1.2</c:v>
                </c:pt>
                <c:pt idx="350">
                  <c:v>-1.2</c:v>
                </c:pt>
                <c:pt idx="351">
                  <c:v>-1.2</c:v>
                </c:pt>
                <c:pt idx="352">
                  <c:v>-1.1000000000000001</c:v>
                </c:pt>
                <c:pt idx="353">
                  <c:v>-1.1000000000000001</c:v>
                </c:pt>
                <c:pt idx="354">
                  <c:v>-1.1000000000000001</c:v>
                </c:pt>
                <c:pt idx="355">
                  <c:v>-1</c:v>
                </c:pt>
                <c:pt idx="356">
                  <c:v>-1</c:v>
                </c:pt>
                <c:pt idx="357">
                  <c:v>-1</c:v>
                </c:pt>
                <c:pt idx="358">
                  <c:v>-1</c:v>
                </c:pt>
                <c:pt idx="359">
                  <c:v>-1</c:v>
                </c:pt>
                <c:pt idx="360">
                  <c:v>-1</c:v>
                </c:pt>
                <c:pt idx="361">
                  <c:v>-1.1000000000000001</c:v>
                </c:pt>
                <c:pt idx="362">
                  <c:v>-1</c:v>
                </c:pt>
                <c:pt idx="363">
                  <c:v>-1</c:v>
                </c:pt>
                <c:pt idx="364">
                  <c:v>-1</c:v>
                </c:pt>
                <c:pt idx="365">
                  <c:v>-1</c:v>
                </c:pt>
                <c:pt idx="366">
                  <c:v>-1</c:v>
                </c:pt>
                <c:pt idx="367">
                  <c:v>-1</c:v>
                </c:pt>
                <c:pt idx="368">
                  <c:v>-1</c:v>
                </c:pt>
                <c:pt idx="369">
                  <c:v>-1</c:v>
                </c:pt>
                <c:pt idx="370">
                  <c:v>-1</c:v>
                </c:pt>
                <c:pt idx="371">
                  <c:v>-1</c:v>
                </c:pt>
                <c:pt idx="372">
                  <c:v>-1</c:v>
                </c:pt>
                <c:pt idx="373">
                  <c:v>-1</c:v>
                </c:pt>
                <c:pt idx="374">
                  <c:v>-1</c:v>
                </c:pt>
                <c:pt idx="375">
                  <c:v>-0.9</c:v>
                </c:pt>
                <c:pt idx="376">
                  <c:v>-0.9</c:v>
                </c:pt>
                <c:pt idx="377">
                  <c:v>-0.9</c:v>
                </c:pt>
                <c:pt idx="378">
                  <c:v>-0.9</c:v>
                </c:pt>
                <c:pt idx="379">
                  <c:v>-0.9</c:v>
                </c:pt>
                <c:pt idx="380">
                  <c:v>-0.9</c:v>
                </c:pt>
                <c:pt idx="381">
                  <c:v>-0.8</c:v>
                </c:pt>
                <c:pt idx="382">
                  <c:v>-0.9</c:v>
                </c:pt>
                <c:pt idx="383">
                  <c:v>-0.9</c:v>
                </c:pt>
                <c:pt idx="384">
                  <c:v>-0.8</c:v>
                </c:pt>
                <c:pt idx="385">
                  <c:v>-0.8</c:v>
                </c:pt>
                <c:pt idx="386">
                  <c:v>-0.8</c:v>
                </c:pt>
                <c:pt idx="387">
                  <c:v>-0.9</c:v>
                </c:pt>
                <c:pt idx="388">
                  <c:v>-0.9</c:v>
                </c:pt>
                <c:pt idx="389">
                  <c:v>-0.9</c:v>
                </c:pt>
                <c:pt idx="390">
                  <c:v>-1</c:v>
                </c:pt>
                <c:pt idx="391">
                  <c:v>-1</c:v>
                </c:pt>
                <c:pt idx="392">
                  <c:v>-1</c:v>
                </c:pt>
                <c:pt idx="393">
                  <c:v>-1</c:v>
                </c:pt>
                <c:pt idx="394">
                  <c:v>-0.9</c:v>
                </c:pt>
                <c:pt idx="395">
                  <c:v>-1</c:v>
                </c:pt>
                <c:pt idx="396">
                  <c:v>-0.9</c:v>
                </c:pt>
                <c:pt idx="397">
                  <c:v>-0.9</c:v>
                </c:pt>
                <c:pt idx="398">
                  <c:v>-0.9</c:v>
                </c:pt>
                <c:pt idx="399">
                  <c:v>-0.9</c:v>
                </c:pt>
                <c:pt idx="400">
                  <c:v>-0.9</c:v>
                </c:pt>
                <c:pt idx="401">
                  <c:v>-0.9</c:v>
                </c:pt>
                <c:pt idx="402">
                  <c:v>-1</c:v>
                </c:pt>
                <c:pt idx="403">
                  <c:v>-0.9</c:v>
                </c:pt>
                <c:pt idx="404">
                  <c:v>-0.9</c:v>
                </c:pt>
                <c:pt idx="405">
                  <c:v>-0.9</c:v>
                </c:pt>
                <c:pt idx="406">
                  <c:v>-0.9</c:v>
                </c:pt>
                <c:pt idx="407">
                  <c:v>-1</c:v>
                </c:pt>
                <c:pt idx="408">
                  <c:v>-1</c:v>
                </c:pt>
                <c:pt idx="409">
                  <c:v>-1.1000000000000001</c:v>
                </c:pt>
                <c:pt idx="410">
                  <c:v>-1.1000000000000001</c:v>
                </c:pt>
                <c:pt idx="411">
                  <c:v>-1.2</c:v>
                </c:pt>
                <c:pt idx="412">
                  <c:v>-1.2</c:v>
                </c:pt>
                <c:pt idx="413">
                  <c:v>-1.2</c:v>
                </c:pt>
                <c:pt idx="414">
                  <c:v>-1.2</c:v>
                </c:pt>
                <c:pt idx="415">
                  <c:v>-1.2</c:v>
                </c:pt>
                <c:pt idx="416">
                  <c:v>-1.2</c:v>
                </c:pt>
                <c:pt idx="417">
                  <c:v>-1.2</c:v>
                </c:pt>
                <c:pt idx="418">
                  <c:v>-1.2</c:v>
                </c:pt>
                <c:pt idx="419">
                  <c:v>-1.1000000000000001</c:v>
                </c:pt>
                <c:pt idx="420">
                  <c:v>-1</c:v>
                </c:pt>
                <c:pt idx="421">
                  <c:v>-1</c:v>
                </c:pt>
                <c:pt idx="422">
                  <c:v>-1</c:v>
                </c:pt>
                <c:pt idx="423">
                  <c:v>-1</c:v>
                </c:pt>
                <c:pt idx="424">
                  <c:v>-0.9</c:v>
                </c:pt>
                <c:pt idx="425">
                  <c:v>-0.9</c:v>
                </c:pt>
                <c:pt idx="426">
                  <c:v>-0.9</c:v>
                </c:pt>
                <c:pt idx="427">
                  <c:v>-0.8</c:v>
                </c:pt>
                <c:pt idx="428">
                  <c:v>-0.8</c:v>
                </c:pt>
                <c:pt idx="429">
                  <c:v>-0.8</c:v>
                </c:pt>
                <c:pt idx="430">
                  <c:v>-0.8</c:v>
                </c:pt>
                <c:pt idx="431">
                  <c:v>-0.8</c:v>
                </c:pt>
                <c:pt idx="432">
                  <c:v>-0.9</c:v>
                </c:pt>
                <c:pt idx="433">
                  <c:v>-0.9</c:v>
                </c:pt>
                <c:pt idx="434">
                  <c:v>-0.8</c:v>
                </c:pt>
                <c:pt idx="435">
                  <c:v>-0.7</c:v>
                </c:pt>
                <c:pt idx="436">
                  <c:v>-0.7</c:v>
                </c:pt>
                <c:pt idx="437">
                  <c:v>-0.7</c:v>
                </c:pt>
                <c:pt idx="438">
                  <c:v>-0.7</c:v>
                </c:pt>
                <c:pt idx="439">
                  <c:v>-0.7</c:v>
                </c:pt>
                <c:pt idx="440">
                  <c:v>-0.8</c:v>
                </c:pt>
                <c:pt idx="441">
                  <c:v>-0.8</c:v>
                </c:pt>
                <c:pt idx="442">
                  <c:v>-0.8</c:v>
                </c:pt>
                <c:pt idx="443">
                  <c:v>-0.7</c:v>
                </c:pt>
                <c:pt idx="444">
                  <c:v>-0.7</c:v>
                </c:pt>
                <c:pt idx="445">
                  <c:v>-0.7</c:v>
                </c:pt>
                <c:pt idx="446">
                  <c:v>-0.7</c:v>
                </c:pt>
                <c:pt idx="447">
                  <c:v>-0.6</c:v>
                </c:pt>
                <c:pt idx="448">
                  <c:v>-0.6</c:v>
                </c:pt>
                <c:pt idx="449">
                  <c:v>-0.6</c:v>
                </c:pt>
                <c:pt idx="450">
                  <c:v>-0.6</c:v>
                </c:pt>
                <c:pt idx="451">
                  <c:v>-0.7</c:v>
                </c:pt>
                <c:pt idx="452">
                  <c:v>-0.7</c:v>
                </c:pt>
                <c:pt idx="453">
                  <c:v>-0.6</c:v>
                </c:pt>
                <c:pt idx="454">
                  <c:v>-0.6</c:v>
                </c:pt>
                <c:pt idx="455">
                  <c:v>-0.5</c:v>
                </c:pt>
                <c:pt idx="456">
                  <c:v>-0.5</c:v>
                </c:pt>
                <c:pt idx="457">
                  <c:v>-0.5</c:v>
                </c:pt>
                <c:pt idx="458">
                  <c:v>-0.4</c:v>
                </c:pt>
                <c:pt idx="459">
                  <c:v>-0.3</c:v>
                </c:pt>
                <c:pt idx="460">
                  <c:v>-0.3</c:v>
                </c:pt>
                <c:pt idx="461">
                  <c:v>-0.3</c:v>
                </c:pt>
                <c:pt idx="462">
                  <c:v>-0.4</c:v>
                </c:pt>
                <c:pt idx="463">
                  <c:v>-0.4</c:v>
                </c:pt>
                <c:pt idx="464">
                  <c:v>-0.3</c:v>
                </c:pt>
                <c:pt idx="465">
                  <c:v>-0.4</c:v>
                </c:pt>
                <c:pt idx="466">
                  <c:v>-0.4</c:v>
                </c:pt>
                <c:pt idx="467">
                  <c:v>-0.4</c:v>
                </c:pt>
                <c:pt idx="468">
                  <c:v>-0.4</c:v>
                </c:pt>
                <c:pt idx="469">
                  <c:v>-0.4</c:v>
                </c:pt>
                <c:pt idx="470">
                  <c:v>-0.4</c:v>
                </c:pt>
                <c:pt idx="471">
                  <c:v>-0.4</c:v>
                </c:pt>
                <c:pt idx="472">
                  <c:v>-0.3</c:v>
                </c:pt>
                <c:pt idx="473">
                  <c:v>-0.3</c:v>
                </c:pt>
                <c:pt idx="474">
                  <c:v>-0.3</c:v>
                </c:pt>
                <c:pt idx="475">
                  <c:v>-0.3</c:v>
                </c:pt>
                <c:pt idx="476">
                  <c:v>-0.3</c:v>
                </c:pt>
                <c:pt idx="477">
                  <c:v>-0.3</c:v>
                </c:pt>
                <c:pt idx="478">
                  <c:v>-0.3</c:v>
                </c:pt>
                <c:pt idx="479">
                  <c:v>-0.3</c:v>
                </c:pt>
                <c:pt idx="480">
                  <c:v>-0.2</c:v>
                </c:pt>
                <c:pt idx="481">
                  <c:v>-0.2</c:v>
                </c:pt>
                <c:pt idx="482">
                  <c:v>-0.2</c:v>
                </c:pt>
                <c:pt idx="483">
                  <c:v>-0.2</c:v>
                </c:pt>
                <c:pt idx="484">
                  <c:v>-0.2</c:v>
                </c:pt>
                <c:pt idx="485">
                  <c:v>-0.2</c:v>
                </c:pt>
                <c:pt idx="486">
                  <c:v>-0.2</c:v>
                </c:pt>
                <c:pt idx="487">
                  <c:v>-0.2</c:v>
                </c:pt>
                <c:pt idx="488">
                  <c:v>-0.1</c:v>
                </c:pt>
                <c:pt idx="489">
                  <c:v>-0.1</c:v>
                </c:pt>
                <c:pt idx="490">
                  <c:v>-0.1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0.1</c:v>
                </c:pt>
                <c:pt idx="495">
                  <c:v>0.1</c:v>
                </c:pt>
                <c:pt idx="496">
                  <c:v>0.2</c:v>
                </c:pt>
                <c:pt idx="497">
                  <c:v>0.3</c:v>
                </c:pt>
                <c:pt idx="498">
                  <c:v>0.3</c:v>
                </c:pt>
                <c:pt idx="499">
                  <c:v>0.4</c:v>
                </c:pt>
                <c:pt idx="500">
                  <c:v>0.4</c:v>
                </c:pt>
                <c:pt idx="501">
                  <c:v>0.4</c:v>
                </c:pt>
                <c:pt idx="502">
                  <c:v>0.5</c:v>
                </c:pt>
                <c:pt idx="503">
                  <c:v>0.5</c:v>
                </c:pt>
                <c:pt idx="504">
                  <c:v>0.6</c:v>
                </c:pt>
                <c:pt idx="505">
                  <c:v>0.6</c:v>
                </c:pt>
                <c:pt idx="506">
                  <c:v>0.6</c:v>
                </c:pt>
                <c:pt idx="507">
                  <c:v>0.6</c:v>
                </c:pt>
                <c:pt idx="508">
                  <c:v>0.7</c:v>
                </c:pt>
                <c:pt idx="509">
                  <c:v>0.7</c:v>
                </c:pt>
                <c:pt idx="510">
                  <c:v>0.8</c:v>
                </c:pt>
                <c:pt idx="511">
                  <c:v>0.8</c:v>
                </c:pt>
                <c:pt idx="512">
                  <c:v>0.8</c:v>
                </c:pt>
                <c:pt idx="513">
                  <c:v>0.8</c:v>
                </c:pt>
                <c:pt idx="514">
                  <c:v>0.9</c:v>
                </c:pt>
                <c:pt idx="515">
                  <c:v>0.9</c:v>
                </c:pt>
                <c:pt idx="516">
                  <c:v>0.9</c:v>
                </c:pt>
                <c:pt idx="517">
                  <c:v>0.9</c:v>
                </c:pt>
                <c:pt idx="518">
                  <c:v>0.9</c:v>
                </c:pt>
                <c:pt idx="519">
                  <c:v>0.9</c:v>
                </c:pt>
                <c:pt idx="520">
                  <c:v>0.9</c:v>
                </c:pt>
                <c:pt idx="521">
                  <c:v>0.9</c:v>
                </c:pt>
                <c:pt idx="522">
                  <c:v>0.9</c:v>
                </c:pt>
                <c:pt idx="523">
                  <c:v>0.9</c:v>
                </c:pt>
                <c:pt idx="524">
                  <c:v>0.9</c:v>
                </c:pt>
                <c:pt idx="525">
                  <c:v>0.8</c:v>
                </c:pt>
                <c:pt idx="526">
                  <c:v>0.8</c:v>
                </c:pt>
                <c:pt idx="527">
                  <c:v>0.8</c:v>
                </c:pt>
                <c:pt idx="528">
                  <c:v>0.8</c:v>
                </c:pt>
                <c:pt idx="529">
                  <c:v>0.8</c:v>
                </c:pt>
                <c:pt idx="530">
                  <c:v>0.8</c:v>
                </c:pt>
                <c:pt idx="531">
                  <c:v>0.8</c:v>
                </c:pt>
                <c:pt idx="532">
                  <c:v>0.9</c:v>
                </c:pt>
                <c:pt idx="533">
                  <c:v>0.9</c:v>
                </c:pt>
                <c:pt idx="534">
                  <c:v>0.9</c:v>
                </c:pt>
                <c:pt idx="535">
                  <c:v>0.9</c:v>
                </c:pt>
                <c:pt idx="536">
                  <c:v>0.9</c:v>
                </c:pt>
                <c:pt idx="537">
                  <c:v>0.9</c:v>
                </c:pt>
                <c:pt idx="538">
                  <c:v>0.9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1.1000000000000001</c:v>
                </c:pt>
                <c:pt idx="548">
                  <c:v>1.2</c:v>
                </c:pt>
                <c:pt idx="549">
                  <c:v>1.3</c:v>
                </c:pt>
                <c:pt idx="550">
                  <c:v>1.3</c:v>
                </c:pt>
                <c:pt idx="551">
                  <c:v>1.3</c:v>
                </c:pt>
                <c:pt idx="552">
                  <c:v>1.3</c:v>
                </c:pt>
                <c:pt idx="553">
                  <c:v>1.3</c:v>
                </c:pt>
                <c:pt idx="554">
                  <c:v>1.4</c:v>
                </c:pt>
                <c:pt idx="555">
                  <c:v>1.4</c:v>
                </c:pt>
                <c:pt idx="556">
                  <c:v>1.4</c:v>
                </c:pt>
                <c:pt idx="557">
                  <c:v>1.4</c:v>
                </c:pt>
                <c:pt idx="558">
                  <c:v>1.4</c:v>
                </c:pt>
                <c:pt idx="559">
                  <c:v>1.4</c:v>
                </c:pt>
                <c:pt idx="560">
                  <c:v>1.4</c:v>
                </c:pt>
                <c:pt idx="561">
                  <c:v>1.4</c:v>
                </c:pt>
                <c:pt idx="562">
                  <c:v>1.5</c:v>
                </c:pt>
                <c:pt idx="563">
                  <c:v>1.5</c:v>
                </c:pt>
                <c:pt idx="564">
                  <c:v>1.6</c:v>
                </c:pt>
                <c:pt idx="565">
                  <c:v>1.7</c:v>
                </c:pt>
                <c:pt idx="566">
                  <c:v>1.7</c:v>
                </c:pt>
                <c:pt idx="567">
                  <c:v>1.8</c:v>
                </c:pt>
                <c:pt idx="568">
                  <c:v>1.8</c:v>
                </c:pt>
                <c:pt idx="569">
                  <c:v>1.9</c:v>
                </c:pt>
                <c:pt idx="570">
                  <c:v>2</c:v>
                </c:pt>
                <c:pt idx="571">
                  <c:v>2</c:v>
                </c:pt>
                <c:pt idx="572">
                  <c:v>2.1</c:v>
                </c:pt>
                <c:pt idx="573">
                  <c:v>2.2000000000000002</c:v>
                </c:pt>
                <c:pt idx="574">
                  <c:v>2.2999999999999998</c:v>
                </c:pt>
                <c:pt idx="575">
                  <c:v>2.4</c:v>
                </c:pt>
                <c:pt idx="576">
                  <c:v>2.5</c:v>
                </c:pt>
                <c:pt idx="577">
                  <c:v>2.6</c:v>
                </c:pt>
                <c:pt idx="578">
                  <c:v>2.6</c:v>
                </c:pt>
                <c:pt idx="579">
                  <c:v>2.7</c:v>
                </c:pt>
                <c:pt idx="580">
                  <c:v>2.7</c:v>
                </c:pt>
                <c:pt idx="581">
                  <c:v>2.7</c:v>
                </c:pt>
                <c:pt idx="582">
                  <c:v>2.8</c:v>
                </c:pt>
                <c:pt idx="583">
                  <c:v>2.9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3.1</c:v>
                </c:pt>
                <c:pt idx="591">
                  <c:v>3.1</c:v>
                </c:pt>
                <c:pt idx="592">
                  <c:v>3.2</c:v>
                </c:pt>
                <c:pt idx="593">
                  <c:v>3.1</c:v>
                </c:pt>
                <c:pt idx="594">
                  <c:v>2.9</c:v>
                </c:pt>
                <c:pt idx="595">
                  <c:v>2.9</c:v>
                </c:pt>
                <c:pt idx="596">
                  <c:v>2.8</c:v>
                </c:pt>
                <c:pt idx="597">
                  <c:v>2.7</c:v>
                </c:pt>
                <c:pt idx="598">
                  <c:v>2.7</c:v>
                </c:pt>
                <c:pt idx="599">
                  <c:v>2.7</c:v>
                </c:pt>
                <c:pt idx="600">
                  <c:v>2.7</c:v>
                </c:pt>
                <c:pt idx="601">
                  <c:v>2.8</c:v>
                </c:pt>
                <c:pt idx="602">
                  <c:v>2.8</c:v>
                </c:pt>
                <c:pt idx="603">
                  <c:v>2.8</c:v>
                </c:pt>
                <c:pt idx="604">
                  <c:v>2.8</c:v>
                </c:pt>
                <c:pt idx="605">
                  <c:v>2.9</c:v>
                </c:pt>
                <c:pt idx="606">
                  <c:v>3</c:v>
                </c:pt>
                <c:pt idx="607">
                  <c:v>3.1</c:v>
                </c:pt>
                <c:pt idx="608">
                  <c:v>3.2</c:v>
                </c:pt>
                <c:pt idx="609">
                  <c:v>3.2</c:v>
                </c:pt>
                <c:pt idx="610">
                  <c:v>3.3</c:v>
                </c:pt>
                <c:pt idx="611">
                  <c:v>3.4</c:v>
                </c:pt>
                <c:pt idx="612">
                  <c:v>3.5</c:v>
                </c:pt>
                <c:pt idx="613">
                  <c:v>3.6</c:v>
                </c:pt>
                <c:pt idx="614">
                  <c:v>3.7</c:v>
                </c:pt>
                <c:pt idx="615">
                  <c:v>3.8</c:v>
                </c:pt>
                <c:pt idx="616">
                  <c:v>3.9</c:v>
                </c:pt>
                <c:pt idx="617">
                  <c:v>4.0999999999999996</c:v>
                </c:pt>
                <c:pt idx="618">
                  <c:v>4.0999999999999996</c:v>
                </c:pt>
                <c:pt idx="619">
                  <c:v>4.0999999999999996</c:v>
                </c:pt>
                <c:pt idx="620">
                  <c:v>4.2</c:v>
                </c:pt>
                <c:pt idx="621">
                  <c:v>4.2</c:v>
                </c:pt>
                <c:pt idx="622">
                  <c:v>4.2</c:v>
                </c:pt>
                <c:pt idx="623">
                  <c:v>4.3</c:v>
                </c:pt>
                <c:pt idx="624">
                  <c:v>4.4000000000000004</c:v>
                </c:pt>
                <c:pt idx="625">
                  <c:v>4.4000000000000004</c:v>
                </c:pt>
                <c:pt idx="626">
                  <c:v>4.4000000000000004</c:v>
                </c:pt>
                <c:pt idx="627">
                  <c:v>4.5999999999999996</c:v>
                </c:pt>
                <c:pt idx="628">
                  <c:v>4.4000000000000004</c:v>
                </c:pt>
                <c:pt idx="629">
                  <c:v>4.5</c:v>
                </c:pt>
                <c:pt idx="630">
                  <c:v>4.5999999999999996</c:v>
                </c:pt>
                <c:pt idx="631">
                  <c:v>4.5999999999999996</c:v>
                </c:pt>
                <c:pt idx="632">
                  <c:v>4.5999999999999996</c:v>
                </c:pt>
                <c:pt idx="633">
                  <c:v>4.8</c:v>
                </c:pt>
                <c:pt idx="634">
                  <c:v>4.9000000000000004</c:v>
                </c:pt>
                <c:pt idx="635">
                  <c:v>4.9000000000000004</c:v>
                </c:pt>
                <c:pt idx="636">
                  <c:v>4.9000000000000004</c:v>
                </c:pt>
                <c:pt idx="637">
                  <c:v>4.9000000000000004</c:v>
                </c:pt>
                <c:pt idx="638">
                  <c:v>5</c:v>
                </c:pt>
                <c:pt idx="639">
                  <c:v>5.0999999999999996</c:v>
                </c:pt>
                <c:pt idx="640">
                  <c:v>5.0999999999999996</c:v>
                </c:pt>
                <c:pt idx="641">
                  <c:v>5.2</c:v>
                </c:pt>
                <c:pt idx="642">
                  <c:v>5.0999999999999996</c:v>
                </c:pt>
                <c:pt idx="643">
                  <c:v>5.0999999999999996</c:v>
                </c:pt>
                <c:pt idx="644">
                  <c:v>5.0999999999999996</c:v>
                </c:pt>
                <c:pt idx="645">
                  <c:v>5.0999999999999996</c:v>
                </c:pt>
                <c:pt idx="646">
                  <c:v>5.2</c:v>
                </c:pt>
                <c:pt idx="647">
                  <c:v>5.3</c:v>
                </c:pt>
                <c:pt idx="648">
                  <c:v>5.3</c:v>
                </c:pt>
                <c:pt idx="649">
                  <c:v>5.4</c:v>
                </c:pt>
                <c:pt idx="650">
                  <c:v>5.5</c:v>
                </c:pt>
                <c:pt idx="651">
                  <c:v>5.5</c:v>
                </c:pt>
                <c:pt idx="652">
                  <c:v>5.5</c:v>
                </c:pt>
                <c:pt idx="653">
                  <c:v>5.6</c:v>
                </c:pt>
                <c:pt idx="654">
                  <c:v>5.5</c:v>
                </c:pt>
                <c:pt idx="655">
                  <c:v>5.6</c:v>
                </c:pt>
                <c:pt idx="656">
                  <c:v>5.6</c:v>
                </c:pt>
                <c:pt idx="657">
                  <c:v>5.6</c:v>
                </c:pt>
                <c:pt idx="658">
                  <c:v>5.7</c:v>
                </c:pt>
                <c:pt idx="659">
                  <c:v>5.7</c:v>
                </c:pt>
                <c:pt idx="660">
                  <c:v>5.6</c:v>
                </c:pt>
                <c:pt idx="661">
                  <c:v>5.6</c:v>
                </c:pt>
                <c:pt idx="662">
                  <c:v>5.6</c:v>
                </c:pt>
                <c:pt idx="663">
                  <c:v>5.5</c:v>
                </c:pt>
                <c:pt idx="664">
                  <c:v>5.6</c:v>
                </c:pt>
                <c:pt idx="665">
                  <c:v>5.6</c:v>
                </c:pt>
                <c:pt idx="666">
                  <c:v>5.6</c:v>
                </c:pt>
                <c:pt idx="667">
                  <c:v>5.7</c:v>
                </c:pt>
                <c:pt idx="668">
                  <c:v>5.8</c:v>
                </c:pt>
                <c:pt idx="669">
                  <c:v>5.7</c:v>
                </c:pt>
                <c:pt idx="670">
                  <c:v>5.7</c:v>
                </c:pt>
                <c:pt idx="671">
                  <c:v>5.7</c:v>
                </c:pt>
                <c:pt idx="672">
                  <c:v>5.8</c:v>
                </c:pt>
                <c:pt idx="673">
                  <c:v>6</c:v>
                </c:pt>
                <c:pt idx="674">
                  <c:v>6</c:v>
                </c:pt>
                <c:pt idx="675">
                  <c:v>6</c:v>
                </c:pt>
                <c:pt idx="676">
                  <c:v>6.1</c:v>
                </c:pt>
                <c:pt idx="677">
                  <c:v>6.1</c:v>
                </c:pt>
                <c:pt idx="678">
                  <c:v>6.1</c:v>
                </c:pt>
                <c:pt idx="679">
                  <c:v>6.1</c:v>
                </c:pt>
                <c:pt idx="680">
                  <c:v>6.2</c:v>
                </c:pt>
                <c:pt idx="681">
                  <c:v>6.2</c:v>
                </c:pt>
                <c:pt idx="682">
                  <c:v>6.2</c:v>
                </c:pt>
                <c:pt idx="683">
                  <c:v>6.1</c:v>
                </c:pt>
                <c:pt idx="684">
                  <c:v>6.2</c:v>
                </c:pt>
                <c:pt idx="685">
                  <c:v>6.2</c:v>
                </c:pt>
                <c:pt idx="686">
                  <c:v>6.2</c:v>
                </c:pt>
                <c:pt idx="687">
                  <c:v>6.2</c:v>
                </c:pt>
                <c:pt idx="688">
                  <c:v>6.3</c:v>
                </c:pt>
                <c:pt idx="689">
                  <c:v>6.3</c:v>
                </c:pt>
                <c:pt idx="690">
                  <c:v>6.4</c:v>
                </c:pt>
                <c:pt idx="691">
                  <c:v>6.5</c:v>
                </c:pt>
                <c:pt idx="692">
                  <c:v>6.6</c:v>
                </c:pt>
                <c:pt idx="693">
                  <c:v>6.5</c:v>
                </c:pt>
                <c:pt idx="694">
                  <c:v>6.4</c:v>
                </c:pt>
                <c:pt idx="695">
                  <c:v>6.4</c:v>
                </c:pt>
                <c:pt idx="696">
                  <c:v>6.3</c:v>
                </c:pt>
                <c:pt idx="697">
                  <c:v>6.4</c:v>
                </c:pt>
                <c:pt idx="698">
                  <c:v>6.5</c:v>
                </c:pt>
                <c:pt idx="699">
                  <c:v>6.5</c:v>
                </c:pt>
                <c:pt idx="700">
                  <c:v>6.4</c:v>
                </c:pt>
                <c:pt idx="701">
                  <c:v>6.4</c:v>
                </c:pt>
                <c:pt idx="702">
                  <c:v>6.4</c:v>
                </c:pt>
                <c:pt idx="703">
                  <c:v>6.5</c:v>
                </c:pt>
                <c:pt idx="704">
                  <c:v>6.5</c:v>
                </c:pt>
                <c:pt idx="705">
                  <c:v>6.5</c:v>
                </c:pt>
                <c:pt idx="706">
                  <c:v>6.4</c:v>
                </c:pt>
                <c:pt idx="707">
                  <c:v>6.6</c:v>
                </c:pt>
                <c:pt idx="708">
                  <c:v>6.7</c:v>
                </c:pt>
                <c:pt idx="709">
                  <c:v>6.6</c:v>
                </c:pt>
                <c:pt idx="710">
                  <c:v>6.6</c:v>
                </c:pt>
                <c:pt idx="711">
                  <c:v>6.6</c:v>
                </c:pt>
                <c:pt idx="712">
                  <c:v>6.8</c:v>
                </c:pt>
                <c:pt idx="713">
                  <c:v>6.9</c:v>
                </c:pt>
                <c:pt idx="714">
                  <c:v>6.9</c:v>
                </c:pt>
                <c:pt idx="715">
                  <c:v>7</c:v>
                </c:pt>
                <c:pt idx="716">
                  <c:v>6.9</c:v>
                </c:pt>
                <c:pt idx="717">
                  <c:v>7</c:v>
                </c:pt>
                <c:pt idx="718">
                  <c:v>7</c:v>
                </c:pt>
                <c:pt idx="719">
                  <c:v>6.9</c:v>
                </c:pt>
                <c:pt idx="720">
                  <c:v>7</c:v>
                </c:pt>
                <c:pt idx="721">
                  <c:v>7.1</c:v>
                </c:pt>
                <c:pt idx="722">
                  <c:v>7</c:v>
                </c:pt>
                <c:pt idx="723">
                  <c:v>7</c:v>
                </c:pt>
                <c:pt idx="724">
                  <c:v>7.1</c:v>
                </c:pt>
                <c:pt idx="725">
                  <c:v>7.1</c:v>
                </c:pt>
                <c:pt idx="726">
                  <c:v>7.1</c:v>
                </c:pt>
                <c:pt idx="727">
                  <c:v>7.1</c:v>
                </c:pt>
                <c:pt idx="728">
                  <c:v>7</c:v>
                </c:pt>
                <c:pt idx="729">
                  <c:v>7.1</c:v>
                </c:pt>
                <c:pt idx="730">
                  <c:v>7.1</c:v>
                </c:pt>
                <c:pt idx="731">
                  <c:v>7.1</c:v>
                </c:pt>
                <c:pt idx="732">
                  <c:v>7.2</c:v>
                </c:pt>
                <c:pt idx="733">
                  <c:v>7.1</c:v>
                </c:pt>
                <c:pt idx="734">
                  <c:v>6.9</c:v>
                </c:pt>
                <c:pt idx="735">
                  <c:v>7</c:v>
                </c:pt>
                <c:pt idx="736">
                  <c:v>7</c:v>
                </c:pt>
                <c:pt idx="737">
                  <c:v>7.1</c:v>
                </c:pt>
                <c:pt idx="738">
                  <c:v>7.1</c:v>
                </c:pt>
                <c:pt idx="739">
                  <c:v>7.2</c:v>
                </c:pt>
                <c:pt idx="740">
                  <c:v>7.2</c:v>
                </c:pt>
                <c:pt idx="741">
                  <c:v>7.1</c:v>
                </c:pt>
                <c:pt idx="742">
                  <c:v>7.2</c:v>
                </c:pt>
                <c:pt idx="743">
                  <c:v>7.2</c:v>
                </c:pt>
                <c:pt idx="744">
                  <c:v>7.3</c:v>
                </c:pt>
                <c:pt idx="745">
                  <c:v>7.1</c:v>
                </c:pt>
                <c:pt idx="746">
                  <c:v>7.1</c:v>
                </c:pt>
                <c:pt idx="747">
                  <c:v>7</c:v>
                </c:pt>
                <c:pt idx="748">
                  <c:v>7</c:v>
                </c:pt>
                <c:pt idx="749">
                  <c:v>7</c:v>
                </c:pt>
                <c:pt idx="750">
                  <c:v>7.1</c:v>
                </c:pt>
                <c:pt idx="751">
                  <c:v>7.2</c:v>
                </c:pt>
                <c:pt idx="752">
                  <c:v>7.3</c:v>
                </c:pt>
                <c:pt idx="753">
                  <c:v>7.2</c:v>
                </c:pt>
                <c:pt idx="754">
                  <c:v>7.2</c:v>
                </c:pt>
                <c:pt idx="755">
                  <c:v>7.2</c:v>
                </c:pt>
                <c:pt idx="756">
                  <c:v>7.2</c:v>
                </c:pt>
                <c:pt idx="757">
                  <c:v>7.2</c:v>
                </c:pt>
                <c:pt idx="758">
                  <c:v>7.2</c:v>
                </c:pt>
                <c:pt idx="759">
                  <c:v>7.3</c:v>
                </c:pt>
                <c:pt idx="760">
                  <c:v>7.4</c:v>
                </c:pt>
                <c:pt idx="761">
                  <c:v>7.4</c:v>
                </c:pt>
                <c:pt idx="762">
                  <c:v>7.4</c:v>
                </c:pt>
                <c:pt idx="763">
                  <c:v>7.4</c:v>
                </c:pt>
                <c:pt idx="764">
                  <c:v>7.4</c:v>
                </c:pt>
                <c:pt idx="765">
                  <c:v>7.5</c:v>
                </c:pt>
                <c:pt idx="766">
                  <c:v>7.6</c:v>
                </c:pt>
                <c:pt idx="767">
                  <c:v>7.7</c:v>
                </c:pt>
                <c:pt idx="768">
                  <c:v>7.7</c:v>
                </c:pt>
                <c:pt idx="769">
                  <c:v>7.7</c:v>
                </c:pt>
                <c:pt idx="770">
                  <c:v>7.6</c:v>
                </c:pt>
                <c:pt idx="771">
                  <c:v>7.7</c:v>
                </c:pt>
                <c:pt idx="772">
                  <c:v>7.7</c:v>
                </c:pt>
                <c:pt idx="773">
                  <c:v>7.7</c:v>
                </c:pt>
                <c:pt idx="774">
                  <c:v>7.7</c:v>
                </c:pt>
                <c:pt idx="775">
                  <c:v>7.8</c:v>
                </c:pt>
                <c:pt idx="776">
                  <c:v>7.6</c:v>
                </c:pt>
                <c:pt idx="777">
                  <c:v>7.7</c:v>
                </c:pt>
                <c:pt idx="778">
                  <c:v>7.9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4.7</c:v>
                </c:pt>
                <c:pt idx="1">
                  <c:v>4.7</c:v>
                </c:pt>
                <c:pt idx="2">
                  <c:v>4</c:v>
                </c:pt>
                <c:pt idx="3">
                  <c:v>4.7</c:v>
                </c:pt>
                <c:pt idx="4">
                  <c:v>4</c:v>
                </c:pt>
                <c:pt idx="5">
                  <c:v>3.6</c:v>
                </c:pt>
                <c:pt idx="6">
                  <c:v>3.6</c:v>
                </c:pt>
                <c:pt idx="7">
                  <c:v>3.6</c:v>
                </c:pt>
                <c:pt idx="8">
                  <c:v>5</c:v>
                </c:pt>
                <c:pt idx="9">
                  <c:v>6.1</c:v>
                </c:pt>
                <c:pt idx="10">
                  <c:v>4.7</c:v>
                </c:pt>
                <c:pt idx="11">
                  <c:v>2.9</c:v>
                </c:pt>
                <c:pt idx="12">
                  <c:v>3.2</c:v>
                </c:pt>
                <c:pt idx="13">
                  <c:v>5</c:v>
                </c:pt>
                <c:pt idx="14">
                  <c:v>5.8</c:v>
                </c:pt>
                <c:pt idx="15">
                  <c:v>4</c:v>
                </c:pt>
                <c:pt idx="16">
                  <c:v>3.2</c:v>
                </c:pt>
                <c:pt idx="17">
                  <c:v>2.9</c:v>
                </c:pt>
                <c:pt idx="18">
                  <c:v>4</c:v>
                </c:pt>
                <c:pt idx="19">
                  <c:v>3.6</c:v>
                </c:pt>
                <c:pt idx="20">
                  <c:v>5.4</c:v>
                </c:pt>
                <c:pt idx="21">
                  <c:v>4</c:v>
                </c:pt>
                <c:pt idx="22">
                  <c:v>3.2</c:v>
                </c:pt>
                <c:pt idx="23">
                  <c:v>6.5</c:v>
                </c:pt>
                <c:pt idx="24">
                  <c:v>4.3</c:v>
                </c:pt>
                <c:pt idx="25">
                  <c:v>7.9</c:v>
                </c:pt>
                <c:pt idx="26">
                  <c:v>7.9</c:v>
                </c:pt>
                <c:pt idx="27">
                  <c:v>5</c:v>
                </c:pt>
                <c:pt idx="28">
                  <c:v>8.6</c:v>
                </c:pt>
                <c:pt idx="29">
                  <c:v>8.6</c:v>
                </c:pt>
                <c:pt idx="30">
                  <c:v>8.3000000000000007</c:v>
                </c:pt>
                <c:pt idx="31">
                  <c:v>4.7</c:v>
                </c:pt>
                <c:pt idx="32">
                  <c:v>6.8</c:v>
                </c:pt>
                <c:pt idx="33">
                  <c:v>9.4</c:v>
                </c:pt>
                <c:pt idx="34">
                  <c:v>6.8</c:v>
                </c:pt>
                <c:pt idx="35">
                  <c:v>5</c:v>
                </c:pt>
                <c:pt idx="36">
                  <c:v>4.3</c:v>
                </c:pt>
                <c:pt idx="37">
                  <c:v>11.5</c:v>
                </c:pt>
                <c:pt idx="38">
                  <c:v>10.1</c:v>
                </c:pt>
                <c:pt idx="39">
                  <c:v>6.8</c:v>
                </c:pt>
                <c:pt idx="40">
                  <c:v>6.5</c:v>
                </c:pt>
                <c:pt idx="41">
                  <c:v>4.3</c:v>
                </c:pt>
                <c:pt idx="42">
                  <c:v>4.7</c:v>
                </c:pt>
                <c:pt idx="43">
                  <c:v>7.2</c:v>
                </c:pt>
                <c:pt idx="44">
                  <c:v>7.9</c:v>
                </c:pt>
                <c:pt idx="45">
                  <c:v>6.1</c:v>
                </c:pt>
                <c:pt idx="46">
                  <c:v>5.8</c:v>
                </c:pt>
                <c:pt idx="47">
                  <c:v>8.6</c:v>
                </c:pt>
                <c:pt idx="48">
                  <c:v>5.8</c:v>
                </c:pt>
                <c:pt idx="49">
                  <c:v>4.7</c:v>
                </c:pt>
                <c:pt idx="50">
                  <c:v>4.7</c:v>
                </c:pt>
                <c:pt idx="51">
                  <c:v>6.1</c:v>
                </c:pt>
                <c:pt idx="52">
                  <c:v>2.5</c:v>
                </c:pt>
                <c:pt idx="53">
                  <c:v>7.2</c:v>
                </c:pt>
                <c:pt idx="54">
                  <c:v>7.6</c:v>
                </c:pt>
                <c:pt idx="55">
                  <c:v>5.4</c:v>
                </c:pt>
                <c:pt idx="56">
                  <c:v>6.8</c:v>
                </c:pt>
                <c:pt idx="57">
                  <c:v>4</c:v>
                </c:pt>
                <c:pt idx="58">
                  <c:v>6.5</c:v>
                </c:pt>
                <c:pt idx="59">
                  <c:v>5.8</c:v>
                </c:pt>
                <c:pt idx="60">
                  <c:v>4.7</c:v>
                </c:pt>
                <c:pt idx="61">
                  <c:v>6.8</c:v>
                </c:pt>
                <c:pt idx="62">
                  <c:v>4</c:v>
                </c:pt>
                <c:pt idx="63">
                  <c:v>5.8</c:v>
                </c:pt>
                <c:pt idx="64">
                  <c:v>4.7</c:v>
                </c:pt>
                <c:pt idx="65">
                  <c:v>2.2000000000000002</c:v>
                </c:pt>
                <c:pt idx="66">
                  <c:v>3.2</c:v>
                </c:pt>
                <c:pt idx="67">
                  <c:v>4.7</c:v>
                </c:pt>
                <c:pt idx="68">
                  <c:v>6.5</c:v>
                </c:pt>
                <c:pt idx="69">
                  <c:v>3.2</c:v>
                </c:pt>
                <c:pt idx="70">
                  <c:v>7.6</c:v>
                </c:pt>
                <c:pt idx="71">
                  <c:v>4.7</c:v>
                </c:pt>
                <c:pt idx="72">
                  <c:v>6.5</c:v>
                </c:pt>
                <c:pt idx="73">
                  <c:v>7.9</c:v>
                </c:pt>
                <c:pt idx="74">
                  <c:v>8.6</c:v>
                </c:pt>
                <c:pt idx="75">
                  <c:v>6.1</c:v>
                </c:pt>
                <c:pt idx="76">
                  <c:v>5.4</c:v>
                </c:pt>
                <c:pt idx="77">
                  <c:v>4.7</c:v>
                </c:pt>
                <c:pt idx="78">
                  <c:v>6.1</c:v>
                </c:pt>
                <c:pt idx="79">
                  <c:v>5.4</c:v>
                </c:pt>
                <c:pt idx="80">
                  <c:v>9.6999999999999993</c:v>
                </c:pt>
                <c:pt idx="81">
                  <c:v>4.7</c:v>
                </c:pt>
                <c:pt idx="82">
                  <c:v>8.3000000000000007</c:v>
                </c:pt>
                <c:pt idx="83">
                  <c:v>5.8</c:v>
                </c:pt>
                <c:pt idx="84">
                  <c:v>9</c:v>
                </c:pt>
                <c:pt idx="85">
                  <c:v>6.5</c:v>
                </c:pt>
                <c:pt idx="86">
                  <c:v>6.8</c:v>
                </c:pt>
                <c:pt idx="87">
                  <c:v>9.6999999999999993</c:v>
                </c:pt>
                <c:pt idx="88">
                  <c:v>6.5</c:v>
                </c:pt>
                <c:pt idx="89">
                  <c:v>5.4</c:v>
                </c:pt>
                <c:pt idx="90">
                  <c:v>6.8</c:v>
                </c:pt>
                <c:pt idx="91">
                  <c:v>4.3</c:v>
                </c:pt>
                <c:pt idx="92">
                  <c:v>9.4</c:v>
                </c:pt>
                <c:pt idx="93">
                  <c:v>10.4</c:v>
                </c:pt>
                <c:pt idx="94">
                  <c:v>12.2</c:v>
                </c:pt>
                <c:pt idx="95">
                  <c:v>7.2</c:v>
                </c:pt>
                <c:pt idx="96">
                  <c:v>5.8</c:v>
                </c:pt>
                <c:pt idx="97">
                  <c:v>9.4</c:v>
                </c:pt>
                <c:pt idx="98">
                  <c:v>9.4</c:v>
                </c:pt>
                <c:pt idx="99">
                  <c:v>6.5</c:v>
                </c:pt>
                <c:pt idx="100">
                  <c:v>5</c:v>
                </c:pt>
                <c:pt idx="101">
                  <c:v>6.5</c:v>
                </c:pt>
                <c:pt idx="102">
                  <c:v>9</c:v>
                </c:pt>
                <c:pt idx="103">
                  <c:v>9.4</c:v>
                </c:pt>
                <c:pt idx="104">
                  <c:v>7.9</c:v>
                </c:pt>
                <c:pt idx="105">
                  <c:v>10.1</c:v>
                </c:pt>
                <c:pt idx="106">
                  <c:v>9.6999999999999993</c:v>
                </c:pt>
                <c:pt idx="107">
                  <c:v>7.2</c:v>
                </c:pt>
                <c:pt idx="108">
                  <c:v>9.6999999999999993</c:v>
                </c:pt>
                <c:pt idx="109">
                  <c:v>12.2</c:v>
                </c:pt>
                <c:pt idx="110">
                  <c:v>9.6999999999999993</c:v>
                </c:pt>
                <c:pt idx="111">
                  <c:v>9</c:v>
                </c:pt>
                <c:pt idx="112">
                  <c:v>12.2</c:v>
                </c:pt>
                <c:pt idx="113">
                  <c:v>9</c:v>
                </c:pt>
                <c:pt idx="114">
                  <c:v>5.8</c:v>
                </c:pt>
                <c:pt idx="115">
                  <c:v>9.6999999999999993</c:v>
                </c:pt>
                <c:pt idx="116">
                  <c:v>11.2</c:v>
                </c:pt>
                <c:pt idx="117">
                  <c:v>6.8</c:v>
                </c:pt>
                <c:pt idx="118">
                  <c:v>7.6</c:v>
                </c:pt>
                <c:pt idx="119">
                  <c:v>6.1</c:v>
                </c:pt>
                <c:pt idx="120">
                  <c:v>7.6</c:v>
                </c:pt>
                <c:pt idx="121">
                  <c:v>10.8</c:v>
                </c:pt>
                <c:pt idx="122">
                  <c:v>9.6999999999999993</c:v>
                </c:pt>
                <c:pt idx="123">
                  <c:v>7.9</c:v>
                </c:pt>
                <c:pt idx="124">
                  <c:v>7.2</c:v>
                </c:pt>
                <c:pt idx="125">
                  <c:v>4</c:v>
                </c:pt>
                <c:pt idx="126">
                  <c:v>7.2</c:v>
                </c:pt>
                <c:pt idx="127">
                  <c:v>6.1</c:v>
                </c:pt>
                <c:pt idx="128">
                  <c:v>6.8</c:v>
                </c:pt>
                <c:pt idx="129">
                  <c:v>7.6</c:v>
                </c:pt>
                <c:pt idx="130">
                  <c:v>6.1</c:v>
                </c:pt>
                <c:pt idx="131">
                  <c:v>5</c:v>
                </c:pt>
                <c:pt idx="132">
                  <c:v>4</c:v>
                </c:pt>
                <c:pt idx="133">
                  <c:v>2.2000000000000002</c:v>
                </c:pt>
                <c:pt idx="134">
                  <c:v>4.3</c:v>
                </c:pt>
                <c:pt idx="135">
                  <c:v>6.1</c:v>
                </c:pt>
                <c:pt idx="136">
                  <c:v>7.2</c:v>
                </c:pt>
                <c:pt idx="137">
                  <c:v>5.8</c:v>
                </c:pt>
                <c:pt idx="138">
                  <c:v>3.6</c:v>
                </c:pt>
                <c:pt idx="139">
                  <c:v>10.1</c:v>
                </c:pt>
                <c:pt idx="140">
                  <c:v>7.2</c:v>
                </c:pt>
                <c:pt idx="141">
                  <c:v>5</c:v>
                </c:pt>
                <c:pt idx="142">
                  <c:v>7.9</c:v>
                </c:pt>
                <c:pt idx="143">
                  <c:v>3.2</c:v>
                </c:pt>
                <c:pt idx="144">
                  <c:v>5</c:v>
                </c:pt>
                <c:pt idx="145">
                  <c:v>7.2</c:v>
                </c:pt>
                <c:pt idx="146">
                  <c:v>3.2</c:v>
                </c:pt>
                <c:pt idx="147">
                  <c:v>4.3</c:v>
                </c:pt>
                <c:pt idx="148">
                  <c:v>4.7</c:v>
                </c:pt>
                <c:pt idx="149">
                  <c:v>3.6</c:v>
                </c:pt>
                <c:pt idx="150">
                  <c:v>5</c:v>
                </c:pt>
                <c:pt idx="151">
                  <c:v>5</c:v>
                </c:pt>
                <c:pt idx="152">
                  <c:v>6.1</c:v>
                </c:pt>
                <c:pt idx="153">
                  <c:v>5.4</c:v>
                </c:pt>
                <c:pt idx="154">
                  <c:v>6.1</c:v>
                </c:pt>
                <c:pt idx="155">
                  <c:v>5</c:v>
                </c:pt>
                <c:pt idx="156">
                  <c:v>10.4</c:v>
                </c:pt>
                <c:pt idx="157">
                  <c:v>6.1</c:v>
                </c:pt>
                <c:pt idx="158">
                  <c:v>6.5</c:v>
                </c:pt>
                <c:pt idx="159">
                  <c:v>4.3</c:v>
                </c:pt>
                <c:pt idx="160">
                  <c:v>6.5</c:v>
                </c:pt>
                <c:pt idx="161">
                  <c:v>9.4</c:v>
                </c:pt>
                <c:pt idx="162">
                  <c:v>4.3</c:v>
                </c:pt>
                <c:pt idx="163">
                  <c:v>4</c:v>
                </c:pt>
                <c:pt idx="164">
                  <c:v>3.2</c:v>
                </c:pt>
                <c:pt idx="165">
                  <c:v>5</c:v>
                </c:pt>
                <c:pt idx="166">
                  <c:v>4.7</c:v>
                </c:pt>
                <c:pt idx="167">
                  <c:v>4</c:v>
                </c:pt>
                <c:pt idx="168">
                  <c:v>3.6</c:v>
                </c:pt>
                <c:pt idx="169">
                  <c:v>5</c:v>
                </c:pt>
                <c:pt idx="170">
                  <c:v>5</c:v>
                </c:pt>
                <c:pt idx="171">
                  <c:v>5.8</c:v>
                </c:pt>
                <c:pt idx="172">
                  <c:v>9.4</c:v>
                </c:pt>
                <c:pt idx="173">
                  <c:v>5.8</c:v>
                </c:pt>
                <c:pt idx="174">
                  <c:v>5</c:v>
                </c:pt>
                <c:pt idx="175">
                  <c:v>3.2</c:v>
                </c:pt>
                <c:pt idx="176">
                  <c:v>5.8</c:v>
                </c:pt>
                <c:pt idx="177">
                  <c:v>3.6</c:v>
                </c:pt>
                <c:pt idx="178">
                  <c:v>1.8</c:v>
                </c:pt>
                <c:pt idx="179">
                  <c:v>4</c:v>
                </c:pt>
                <c:pt idx="180">
                  <c:v>4</c:v>
                </c:pt>
                <c:pt idx="181">
                  <c:v>2.2000000000000002</c:v>
                </c:pt>
                <c:pt idx="182">
                  <c:v>3.2</c:v>
                </c:pt>
                <c:pt idx="183">
                  <c:v>5</c:v>
                </c:pt>
                <c:pt idx="184">
                  <c:v>6.8</c:v>
                </c:pt>
                <c:pt idx="185">
                  <c:v>2.5</c:v>
                </c:pt>
                <c:pt idx="186">
                  <c:v>0</c:v>
                </c:pt>
                <c:pt idx="187">
                  <c:v>2.9</c:v>
                </c:pt>
                <c:pt idx="188">
                  <c:v>5.4</c:v>
                </c:pt>
                <c:pt idx="189">
                  <c:v>4</c:v>
                </c:pt>
                <c:pt idx="190">
                  <c:v>5.4</c:v>
                </c:pt>
                <c:pt idx="191">
                  <c:v>1.8</c:v>
                </c:pt>
                <c:pt idx="192">
                  <c:v>2.9</c:v>
                </c:pt>
                <c:pt idx="193">
                  <c:v>4.3</c:v>
                </c:pt>
                <c:pt idx="194">
                  <c:v>4</c:v>
                </c:pt>
                <c:pt idx="195">
                  <c:v>2.9</c:v>
                </c:pt>
                <c:pt idx="196">
                  <c:v>2.5</c:v>
                </c:pt>
                <c:pt idx="197">
                  <c:v>2.2000000000000002</c:v>
                </c:pt>
                <c:pt idx="198">
                  <c:v>2.5</c:v>
                </c:pt>
                <c:pt idx="199">
                  <c:v>2.5</c:v>
                </c:pt>
                <c:pt idx="200">
                  <c:v>3.2</c:v>
                </c:pt>
                <c:pt idx="201">
                  <c:v>2.2000000000000002</c:v>
                </c:pt>
                <c:pt idx="202">
                  <c:v>3.6</c:v>
                </c:pt>
                <c:pt idx="203">
                  <c:v>2.5</c:v>
                </c:pt>
                <c:pt idx="204">
                  <c:v>5.8</c:v>
                </c:pt>
                <c:pt idx="205">
                  <c:v>5.8</c:v>
                </c:pt>
                <c:pt idx="206">
                  <c:v>2.9</c:v>
                </c:pt>
                <c:pt idx="207">
                  <c:v>4</c:v>
                </c:pt>
                <c:pt idx="208">
                  <c:v>4.3</c:v>
                </c:pt>
                <c:pt idx="209">
                  <c:v>4</c:v>
                </c:pt>
                <c:pt idx="210">
                  <c:v>5.4</c:v>
                </c:pt>
                <c:pt idx="211">
                  <c:v>5.4</c:v>
                </c:pt>
                <c:pt idx="212">
                  <c:v>4.7</c:v>
                </c:pt>
                <c:pt idx="213">
                  <c:v>4.7</c:v>
                </c:pt>
                <c:pt idx="214">
                  <c:v>3.2</c:v>
                </c:pt>
                <c:pt idx="215">
                  <c:v>3.6</c:v>
                </c:pt>
                <c:pt idx="216">
                  <c:v>3.2</c:v>
                </c:pt>
                <c:pt idx="217">
                  <c:v>3.2</c:v>
                </c:pt>
                <c:pt idx="218">
                  <c:v>4.7</c:v>
                </c:pt>
                <c:pt idx="219">
                  <c:v>3.2</c:v>
                </c:pt>
                <c:pt idx="220">
                  <c:v>0</c:v>
                </c:pt>
                <c:pt idx="221">
                  <c:v>2.2000000000000002</c:v>
                </c:pt>
                <c:pt idx="222">
                  <c:v>3.2</c:v>
                </c:pt>
                <c:pt idx="223">
                  <c:v>2.2000000000000002</c:v>
                </c:pt>
                <c:pt idx="224">
                  <c:v>0</c:v>
                </c:pt>
                <c:pt idx="225">
                  <c:v>2.5</c:v>
                </c:pt>
                <c:pt idx="226">
                  <c:v>3.6</c:v>
                </c:pt>
                <c:pt idx="227">
                  <c:v>3.6</c:v>
                </c:pt>
                <c:pt idx="228">
                  <c:v>3.6</c:v>
                </c:pt>
                <c:pt idx="229">
                  <c:v>3.2</c:v>
                </c:pt>
                <c:pt idx="230">
                  <c:v>2.5</c:v>
                </c:pt>
                <c:pt idx="231">
                  <c:v>3.2</c:v>
                </c:pt>
                <c:pt idx="232">
                  <c:v>3.2</c:v>
                </c:pt>
                <c:pt idx="233">
                  <c:v>2.9</c:v>
                </c:pt>
                <c:pt idx="234">
                  <c:v>3.2</c:v>
                </c:pt>
                <c:pt idx="235">
                  <c:v>5</c:v>
                </c:pt>
                <c:pt idx="236">
                  <c:v>6.1</c:v>
                </c:pt>
                <c:pt idx="237">
                  <c:v>6.1</c:v>
                </c:pt>
                <c:pt idx="238">
                  <c:v>5.8</c:v>
                </c:pt>
                <c:pt idx="239">
                  <c:v>4.3</c:v>
                </c:pt>
                <c:pt idx="240">
                  <c:v>3.6</c:v>
                </c:pt>
                <c:pt idx="241">
                  <c:v>4.3</c:v>
                </c:pt>
                <c:pt idx="242">
                  <c:v>3.6</c:v>
                </c:pt>
                <c:pt idx="243">
                  <c:v>3.6</c:v>
                </c:pt>
                <c:pt idx="244">
                  <c:v>2.2000000000000002</c:v>
                </c:pt>
                <c:pt idx="245">
                  <c:v>3.2</c:v>
                </c:pt>
                <c:pt idx="246">
                  <c:v>2.5</c:v>
                </c:pt>
                <c:pt idx="247">
                  <c:v>2.2000000000000002</c:v>
                </c:pt>
                <c:pt idx="248">
                  <c:v>2.5</c:v>
                </c:pt>
                <c:pt idx="249">
                  <c:v>3.2</c:v>
                </c:pt>
                <c:pt idx="250">
                  <c:v>4.3</c:v>
                </c:pt>
                <c:pt idx="251">
                  <c:v>3.6</c:v>
                </c:pt>
                <c:pt idx="252">
                  <c:v>4</c:v>
                </c:pt>
                <c:pt idx="253">
                  <c:v>4.3</c:v>
                </c:pt>
                <c:pt idx="254">
                  <c:v>4</c:v>
                </c:pt>
                <c:pt idx="255">
                  <c:v>5</c:v>
                </c:pt>
                <c:pt idx="256">
                  <c:v>2.9</c:v>
                </c:pt>
                <c:pt idx="257">
                  <c:v>4.7</c:v>
                </c:pt>
                <c:pt idx="258">
                  <c:v>4.7</c:v>
                </c:pt>
                <c:pt idx="259">
                  <c:v>2.2000000000000002</c:v>
                </c:pt>
                <c:pt idx="260">
                  <c:v>3.2</c:v>
                </c:pt>
                <c:pt idx="261">
                  <c:v>2.5</c:v>
                </c:pt>
                <c:pt idx="262">
                  <c:v>3.2</c:v>
                </c:pt>
                <c:pt idx="263">
                  <c:v>3.2</c:v>
                </c:pt>
                <c:pt idx="264">
                  <c:v>4</c:v>
                </c:pt>
                <c:pt idx="265">
                  <c:v>4.3</c:v>
                </c:pt>
                <c:pt idx="266">
                  <c:v>5.4</c:v>
                </c:pt>
                <c:pt idx="267">
                  <c:v>3.2</c:v>
                </c:pt>
                <c:pt idx="268">
                  <c:v>4.3</c:v>
                </c:pt>
                <c:pt idx="269">
                  <c:v>3.6</c:v>
                </c:pt>
                <c:pt idx="270">
                  <c:v>4.3</c:v>
                </c:pt>
                <c:pt idx="271">
                  <c:v>4</c:v>
                </c:pt>
                <c:pt idx="272">
                  <c:v>4.7</c:v>
                </c:pt>
                <c:pt idx="273">
                  <c:v>5</c:v>
                </c:pt>
                <c:pt idx="274">
                  <c:v>6.5</c:v>
                </c:pt>
                <c:pt idx="275">
                  <c:v>3.6</c:v>
                </c:pt>
                <c:pt idx="276">
                  <c:v>4.7</c:v>
                </c:pt>
                <c:pt idx="277">
                  <c:v>6.8</c:v>
                </c:pt>
                <c:pt idx="278">
                  <c:v>5.8</c:v>
                </c:pt>
                <c:pt idx="279">
                  <c:v>6.8</c:v>
                </c:pt>
                <c:pt idx="280">
                  <c:v>4.7</c:v>
                </c:pt>
                <c:pt idx="281">
                  <c:v>5.4</c:v>
                </c:pt>
                <c:pt idx="282">
                  <c:v>5</c:v>
                </c:pt>
                <c:pt idx="283">
                  <c:v>4.3</c:v>
                </c:pt>
                <c:pt idx="284">
                  <c:v>4.3</c:v>
                </c:pt>
                <c:pt idx="285">
                  <c:v>5.8</c:v>
                </c:pt>
                <c:pt idx="286">
                  <c:v>5.8</c:v>
                </c:pt>
                <c:pt idx="287">
                  <c:v>4</c:v>
                </c:pt>
                <c:pt idx="288">
                  <c:v>7.6</c:v>
                </c:pt>
                <c:pt idx="289">
                  <c:v>4</c:v>
                </c:pt>
                <c:pt idx="290">
                  <c:v>6.1</c:v>
                </c:pt>
                <c:pt idx="291">
                  <c:v>6.8</c:v>
                </c:pt>
                <c:pt idx="292">
                  <c:v>7.2</c:v>
                </c:pt>
                <c:pt idx="293">
                  <c:v>3.2</c:v>
                </c:pt>
                <c:pt idx="294">
                  <c:v>4.3</c:v>
                </c:pt>
                <c:pt idx="295">
                  <c:v>4.3</c:v>
                </c:pt>
                <c:pt idx="296">
                  <c:v>6.8</c:v>
                </c:pt>
                <c:pt idx="297">
                  <c:v>3.2</c:v>
                </c:pt>
                <c:pt idx="298">
                  <c:v>2.9</c:v>
                </c:pt>
                <c:pt idx="299">
                  <c:v>4</c:v>
                </c:pt>
                <c:pt idx="300">
                  <c:v>2.5</c:v>
                </c:pt>
                <c:pt idx="301">
                  <c:v>2.9</c:v>
                </c:pt>
                <c:pt idx="302">
                  <c:v>2.2000000000000002</c:v>
                </c:pt>
                <c:pt idx="303">
                  <c:v>3.2</c:v>
                </c:pt>
                <c:pt idx="304">
                  <c:v>4.3</c:v>
                </c:pt>
                <c:pt idx="305">
                  <c:v>4.7</c:v>
                </c:pt>
                <c:pt idx="306">
                  <c:v>4</c:v>
                </c:pt>
                <c:pt idx="307">
                  <c:v>2.2000000000000002</c:v>
                </c:pt>
                <c:pt idx="308">
                  <c:v>2.9</c:v>
                </c:pt>
                <c:pt idx="309">
                  <c:v>3.2</c:v>
                </c:pt>
                <c:pt idx="310">
                  <c:v>5</c:v>
                </c:pt>
                <c:pt idx="311">
                  <c:v>4.7</c:v>
                </c:pt>
                <c:pt idx="312">
                  <c:v>1.8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3.2</c:v>
                </c:pt>
                <c:pt idx="317">
                  <c:v>0</c:v>
                </c:pt>
                <c:pt idx="318">
                  <c:v>3.2</c:v>
                </c:pt>
                <c:pt idx="319">
                  <c:v>1.8</c:v>
                </c:pt>
                <c:pt idx="320">
                  <c:v>5.4</c:v>
                </c:pt>
                <c:pt idx="321">
                  <c:v>5.8</c:v>
                </c:pt>
                <c:pt idx="322">
                  <c:v>6.1</c:v>
                </c:pt>
                <c:pt idx="323">
                  <c:v>4.3</c:v>
                </c:pt>
                <c:pt idx="324">
                  <c:v>3.6</c:v>
                </c:pt>
                <c:pt idx="325">
                  <c:v>3.2</c:v>
                </c:pt>
                <c:pt idx="326">
                  <c:v>1.8</c:v>
                </c:pt>
                <c:pt idx="327">
                  <c:v>0</c:v>
                </c:pt>
                <c:pt idx="328">
                  <c:v>2.5</c:v>
                </c:pt>
                <c:pt idx="329">
                  <c:v>2.2000000000000002</c:v>
                </c:pt>
                <c:pt idx="330">
                  <c:v>0</c:v>
                </c:pt>
                <c:pt idx="331">
                  <c:v>0</c:v>
                </c:pt>
                <c:pt idx="332">
                  <c:v>2.9</c:v>
                </c:pt>
                <c:pt idx="333">
                  <c:v>3.2</c:v>
                </c:pt>
                <c:pt idx="334">
                  <c:v>2.5</c:v>
                </c:pt>
                <c:pt idx="335">
                  <c:v>2.9</c:v>
                </c:pt>
                <c:pt idx="336">
                  <c:v>2.2000000000000002</c:v>
                </c:pt>
                <c:pt idx="337">
                  <c:v>0</c:v>
                </c:pt>
                <c:pt idx="338">
                  <c:v>2.9</c:v>
                </c:pt>
                <c:pt idx="339">
                  <c:v>2.9</c:v>
                </c:pt>
                <c:pt idx="340">
                  <c:v>2.9</c:v>
                </c:pt>
                <c:pt idx="341">
                  <c:v>2.5</c:v>
                </c:pt>
                <c:pt idx="342">
                  <c:v>2.2000000000000002</c:v>
                </c:pt>
                <c:pt idx="343">
                  <c:v>2.2000000000000002</c:v>
                </c:pt>
                <c:pt idx="344">
                  <c:v>0</c:v>
                </c:pt>
                <c:pt idx="345">
                  <c:v>0</c:v>
                </c:pt>
                <c:pt idx="346">
                  <c:v>3.6</c:v>
                </c:pt>
                <c:pt idx="347">
                  <c:v>2.9</c:v>
                </c:pt>
                <c:pt idx="348">
                  <c:v>4.3</c:v>
                </c:pt>
                <c:pt idx="349">
                  <c:v>3.2</c:v>
                </c:pt>
                <c:pt idx="350">
                  <c:v>2.9</c:v>
                </c:pt>
                <c:pt idx="351">
                  <c:v>4</c:v>
                </c:pt>
                <c:pt idx="352">
                  <c:v>3.2</c:v>
                </c:pt>
                <c:pt idx="353">
                  <c:v>2.2000000000000002</c:v>
                </c:pt>
                <c:pt idx="354">
                  <c:v>2.2000000000000002</c:v>
                </c:pt>
                <c:pt idx="355">
                  <c:v>1.8</c:v>
                </c:pt>
                <c:pt idx="356">
                  <c:v>1.8</c:v>
                </c:pt>
                <c:pt idx="357">
                  <c:v>2.2000000000000002</c:v>
                </c:pt>
                <c:pt idx="358">
                  <c:v>2.5</c:v>
                </c:pt>
                <c:pt idx="359">
                  <c:v>2.2000000000000002</c:v>
                </c:pt>
                <c:pt idx="360">
                  <c:v>0</c:v>
                </c:pt>
                <c:pt idx="361">
                  <c:v>2.2000000000000002</c:v>
                </c:pt>
                <c:pt idx="362">
                  <c:v>1.8</c:v>
                </c:pt>
                <c:pt idx="363">
                  <c:v>3.2</c:v>
                </c:pt>
                <c:pt idx="364">
                  <c:v>2.2000000000000002</c:v>
                </c:pt>
                <c:pt idx="365">
                  <c:v>2.2000000000000002</c:v>
                </c:pt>
                <c:pt idx="366">
                  <c:v>1.8</c:v>
                </c:pt>
                <c:pt idx="367">
                  <c:v>0</c:v>
                </c:pt>
                <c:pt idx="368">
                  <c:v>1.8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1.8</c:v>
                </c:pt>
                <c:pt idx="374">
                  <c:v>2.5</c:v>
                </c:pt>
                <c:pt idx="375">
                  <c:v>2.5</c:v>
                </c:pt>
                <c:pt idx="376">
                  <c:v>2.2000000000000002</c:v>
                </c:pt>
                <c:pt idx="377">
                  <c:v>0</c:v>
                </c:pt>
                <c:pt idx="378">
                  <c:v>2.5</c:v>
                </c:pt>
                <c:pt idx="379">
                  <c:v>1.8</c:v>
                </c:pt>
                <c:pt idx="380">
                  <c:v>0</c:v>
                </c:pt>
                <c:pt idx="381">
                  <c:v>1.8</c:v>
                </c:pt>
                <c:pt idx="382">
                  <c:v>0</c:v>
                </c:pt>
                <c:pt idx="383">
                  <c:v>3.2</c:v>
                </c:pt>
                <c:pt idx="384">
                  <c:v>2.5</c:v>
                </c:pt>
                <c:pt idx="385">
                  <c:v>2.5</c:v>
                </c:pt>
                <c:pt idx="386">
                  <c:v>2.9</c:v>
                </c:pt>
                <c:pt idx="387">
                  <c:v>2.9</c:v>
                </c:pt>
                <c:pt idx="388">
                  <c:v>2.2000000000000002</c:v>
                </c:pt>
                <c:pt idx="389">
                  <c:v>0</c:v>
                </c:pt>
                <c:pt idx="390">
                  <c:v>1.8</c:v>
                </c:pt>
                <c:pt idx="391">
                  <c:v>0</c:v>
                </c:pt>
                <c:pt idx="392">
                  <c:v>0</c:v>
                </c:pt>
                <c:pt idx="393">
                  <c:v>1.8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1.8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2.5</c:v>
                </c:pt>
                <c:pt idx="404">
                  <c:v>1.8</c:v>
                </c:pt>
                <c:pt idx="405">
                  <c:v>2.2000000000000002</c:v>
                </c:pt>
                <c:pt idx="406">
                  <c:v>0</c:v>
                </c:pt>
                <c:pt idx="407">
                  <c:v>1.8</c:v>
                </c:pt>
                <c:pt idx="408">
                  <c:v>2.5</c:v>
                </c:pt>
                <c:pt idx="409">
                  <c:v>1.8</c:v>
                </c:pt>
                <c:pt idx="410">
                  <c:v>2.2000000000000002</c:v>
                </c:pt>
                <c:pt idx="411">
                  <c:v>1.8</c:v>
                </c:pt>
                <c:pt idx="412">
                  <c:v>2.2000000000000002</c:v>
                </c:pt>
                <c:pt idx="413">
                  <c:v>2.5</c:v>
                </c:pt>
                <c:pt idx="414">
                  <c:v>1.8</c:v>
                </c:pt>
                <c:pt idx="415">
                  <c:v>1.8</c:v>
                </c:pt>
                <c:pt idx="416">
                  <c:v>1.8</c:v>
                </c:pt>
                <c:pt idx="417">
                  <c:v>0</c:v>
                </c:pt>
                <c:pt idx="418">
                  <c:v>2.5</c:v>
                </c:pt>
                <c:pt idx="419">
                  <c:v>1.8</c:v>
                </c:pt>
                <c:pt idx="420">
                  <c:v>2.2000000000000002</c:v>
                </c:pt>
                <c:pt idx="421">
                  <c:v>2.2000000000000002</c:v>
                </c:pt>
                <c:pt idx="422">
                  <c:v>2.2000000000000002</c:v>
                </c:pt>
                <c:pt idx="423">
                  <c:v>3.2</c:v>
                </c:pt>
                <c:pt idx="424">
                  <c:v>3.2</c:v>
                </c:pt>
                <c:pt idx="425">
                  <c:v>2.9</c:v>
                </c:pt>
                <c:pt idx="426">
                  <c:v>3.6</c:v>
                </c:pt>
                <c:pt idx="427">
                  <c:v>4.3</c:v>
                </c:pt>
                <c:pt idx="428">
                  <c:v>3.6</c:v>
                </c:pt>
                <c:pt idx="429">
                  <c:v>2.2000000000000002</c:v>
                </c:pt>
                <c:pt idx="430">
                  <c:v>2.9</c:v>
                </c:pt>
                <c:pt idx="431">
                  <c:v>1.8</c:v>
                </c:pt>
                <c:pt idx="432">
                  <c:v>3.2</c:v>
                </c:pt>
                <c:pt idx="433">
                  <c:v>3.2</c:v>
                </c:pt>
                <c:pt idx="434">
                  <c:v>2.5</c:v>
                </c:pt>
                <c:pt idx="435">
                  <c:v>2.5</c:v>
                </c:pt>
                <c:pt idx="436">
                  <c:v>2.5</c:v>
                </c:pt>
                <c:pt idx="437">
                  <c:v>2.5</c:v>
                </c:pt>
                <c:pt idx="438">
                  <c:v>4</c:v>
                </c:pt>
                <c:pt idx="439">
                  <c:v>0</c:v>
                </c:pt>
                <c:pt idx="440">
                  <c:v>2.9</c:v>
                </c:pt>
                <c:pt idx="441">
                  <c:v>1.8</c:v>
                </c:pt>
                <c:pt idx="442">
                  <c:v>2.2000000000000002</c:v>
                </c:pt>
                <c:pt idx="443">
                  <c:v>2.5</c:v>
                </c:pt>
                <c:pt idx="444">
                  <c:v>2.9</c:v>
                </c:pt>
                <c:pt idx="445">
                  <c:v>2.5</c:v>
                </c:pt>
                <c:pt idx="446">
                  <c:v>4</c:v>
                </c:pt>
                <c:pt idx="447">
                  <c:v>4.3</c:v>
                </c:pt>
                <c:pt idx="448">
                  <c:v>4.7</c:v>
                </c:pt>
                <c:pt idx="449">
                  <c:v>4.3</c:v>
                </c:pt>
                <c:pt idx="450">
                  <c:v>2.9</c:v>
                </c:pt>
                <c:pt idx="451">
                  <c:v>3.2</c:v>
                </c:pt>
                <c:pt idx="452">
                  <c:v>2.2000000000000002</c:v>
                </c:pt>
                <c:pt idx="453">
                  <c:v>2.2000000000000002</c:v>
                </c:pt>
                <c:pt idx="454">
                  <c:v>3.6</c:v>
                </c:pt>
                <c:pt idx="455">
                  <c:v>3.6</c:v>
                </c:pt>
                <c:pt idx="456">
                  <c:v>4</c:v>
                </c:pt>
                <c:pt idx="457">
                  <c:v>4.7</c:v>
                </c:pt>
                <c:pt idx="458">
                  <c:v>3.6</c:v>
                </c:pt>
                <c:pt idx="459">
                  <c:v>4.3</c:v>
                </c:pt>
                <c:pt idx="460">
                  <c:v>5.8</c:v>
                </c:pt>
                <c:pt idx="461">
                  <c:v>3.6</c:v>
                </c:pt>
                <c:pt idx="462">
                  <c:v>4</c:v>
                </c:pt>
                <c:pt idx="463">
                  <c:v>4.7</c:v>
                </c:pt>
                <c:pt idx="464">
                  <c:v>3.6</c:v>
                </c:pt>
                <c:pt idx="465">
                  <c:v>4</c:v>
                </c:pt>
                <c:pt idx="466">
                  <c:v>4.7</c:v>
                </c:pt>
                <c:pt idx="467">
                  <c:v>4.3</c:v>
                </c:pt>
                <c:pt idx="468">
                  <c:v>4.7</c:v>
                </c:pt>
                <c:pt idx="469">
                  <c:v>5.8</c:v>
                </c:pt>
                <c:pt idx="470">
                  <c:v>4.3</c:v>
                </c:pt>
                <c:pt idx="471">
                  <c:v>7.6</c:v>
                </c:pt>
                <c:pt idx="472">
                  <c:v>5</c:v>
                </c:pt>
                <c:pt idx="473">
                  <c:v>2.5</c:v>
                </c:pt>
                <c:pt idx="474">
                  <c:v>3.6</c:v>
                </c:pt>
                <c:pt idx="475">
                  <c:v>4.7</c:v>
                </c:pt>
                <c:pt idx="476">
                  <c:v>4</c:v>
                </c:pt>
                <c:pt idx="477">
                  <c:v>3.2</c:v>
                </c:pt>
                <c:pt idx="478">
                  <c:v>8.3000000000000007</c:v>
                </c:pt>
                <c:pt idx="479">
                  <c:v>5</c:v>
                </c:pt>
                <c:pt idx="480">
                  <c:v>5.8</c:v>
                </c:pt>
                <c:pt idx="481">
                  <c:v>5.4</c:v>
                </c:pt>
                <c:pt idx="482">
                  <c:v>4.7</c:v>
                </c:pt>
                <c:pt idx="483">
                  <c:v>6.1</c:v>
                </c:pt>
                <c:pt idx="484">
                  <c:v>5.4</c:v>
                </c:pt>
                <c:pt idx="485">
                  <c:v>7.6</c:v>
                </c:pt>
                <c:pt idx="486">
                  <c:v>6.8</c:v>
                </c:pt>
                <c:pt idx="487">
                  <c:v>4</c:v>
                </c:pt>
                <c:pt idx="488">
                  <c:v>5.4</c:v>
                </c:pt>
                <c:pt idx="489">
                  <c:v>8.3000000000000007</c:v>
                </c:pt>
                <c:pt idx="490">
                  <c:v>5</c:v>
                </c:pt>
                <c:pt idx="491">
                  <c:v>2.9</c:v>
                </c:pt>
                <c:pt idx="492">
                  <c:v>7.2</c:v>
                </c:pt>
                <c:pt idx="493">
                  <c:v>5.4</c:v>
                </c:pt>
                <c:pt idx="494">
                  <c:v>9.6999999999999993</c:v>
                </c:pt>
                <c:pt idx="495">
                  <c:v>7.6</c:v>
                </c:pt>
                <c:pt idx="496">
                  <c:v>4</c:v>
                </c:pt>
                <c:pt idx="497">
                  <c:v>9.6999999999999993</c:v>
                </c:pt>
                <c:pt idx="498">
                  <c:v>11.2</c:v>
                </c:pt>
                <c:pt idx="499">
                  <c:v>8.6</c:v>
                </c:pt>
                <c:pt idx="500">
                  <c:v>5.4</c:v>
                </c:pt>
                <c:pt idx="501">
                  <c:v>10.4</c:v>
                </c:pt>
                <c:pt idx="502">
                  <c:v>4</c:v>
                </c:pt>
                <c:pt idx="503">
                  <c:v>7.6</c:v>
                </c:pt>
                <c:pt idx="504">
                  <c:v>6.5</c:v>
                </c:pt>
                <c:pt idx="505">
                  <c:v>4</c:v>
                </c:pt>
                <c:pt idx="506">
                  <c:v>6.1</c:v>
                </c:pt>
                <c:pt idx="507">
                  <c:v>6.5</c:v>
                </c:pt>
                <c:pt idx="508">
                  <c:v>4</c:v>
                </c:pt>
                <c:pt idx="509">
                  <c:v>7.2</c:v>
                </c:pt>
                <c:pt idx="510">
                  <c:v>6.8</c:v>
                </c:pt>
                <c:pt idx="511">
                  <c:v>4.7</c:v>
                </c:pt>
                <c:pt idx="512">
                  <c:v>8.3000000000000007</c:v>
                </c:pt>
                <c:pt idx="513">
                  <c:v>7.9</c:v>
                </c:pt>
                <c:pt idx="514">
                  <c:v>8.3000000000000007</c:v>
                </c:pt>
                <c:pt idx="515">
                  <c:v>6.8</c:v>
                </c:pt>
                <c:pt idx="516">
                  <c:v>8.3000000000000007</c:v>
                </c:pt>
                <c:pt idx="517">
                  <c:v>5</c:v>
                </c:pt>
                <c:pt idx="518">
                  <c:v>5.4</c:v>
                </c:pt>
                <c:pt idx="519">
                  <c:v>3.2</c:v>
                </c:pt>
                <c:pt idx="520">
                  <c:v>4.7</c:v>
                </c:pt>
                <c:pt idx="521">
                  <c:v>4</c:v>
                </c:pt>
                <c:pt idx="522">
                  <c:v>5.8</c:v>
                </c:pt>
                <c:pt idx="523">
                  <c:v>6.8</c:v>
                </c:pt>
                <c:pt idx="524">
                  <c:v>3.6</c:v>
                </c:pt>
                <c:pt idx="525">
                  <c:v>5.4</c:v>
                </c:pt>
                <c:pt idx="526">
                  <c:v>3.2</c:v>
                </c:pt>
                <c:pt idx="527">
                  <c:v>2.5</c:v>
                </c:pt>
                <c:pt idx="528">
                  <c:v>5.8</c:v>
                </c:pt>
                <c:pt idx="529">
                  <c:v>3.2</c:v>
                </c:pt>
                <c:pt idx="530">
                  <c:v>5.8</c:v>
                </c:pt>
                <c:pt idx="531">
                  <c:v>5.8</c:v>
                </c:pt>
                <c:pt idx="532">
                  <c:v>7.6</c:v>
                </c:pt>
                <c:pt idx="533">
                  <c:v>3.6</c:v>
                </c:pt>
                <c:pt idx="534">
                  <c:v>5</c:v>
                </c:pt>
                <c:pt idx="535">
                  <c:v>6.8</c:v>
                </c:pt>
                <c:pt idx="536">
                  <c:v>2.5</c:v>
                </c:pt>
                <c:pt idx="537">
                  <c:v>4.7</c:v>
                </c:pt>
                <c:pt idx="538">
                  <c:v>8.3000000000000007</c:v>
                </c:pt>
                <c:pt idx="539">
                  <c:v>7.9</c:v>
                </c:pt>
                <c:pt idx="540">
                  <c:v>2.9</c:v>
                </c:pt>
                <c:pt idx="541">
                  <c:v>5.8</c:v>
                </c:pt>
                <c:pt idx="542">
                  <c:v>3.6</c:v>
                </c:pt>
                <c:pt idx="543">
                  <c:v>5.4</c:v>
                </c:pt>
                <c:pt idx="544">
                  <c:v>5.8</c:v>
                </c:pt>
                <c:pt idx="545">
                  <c:v>2.9</c:v>
                </c:pt>
                <c:pt idx="546">
                  <c:v>2.5</c:v>
                </c:pt>
                <c:pt idx="547">
                  <c:v>9.4</c:v>
                </c:pt>
                <c:pt idx="548">
                  <c:v>4.7</c:v>
                </c:pt>
                <c:pt idx="549">
                  <c:v>4</c:v>
                </c:pt>
                <c:pt idx="550">
                  <c:v>3.2</c:v>
                </c:pt>
                <c:pt idx="551">
                  <c:v>4</c:v>
                </c:pt>
                <c:pt idx="552">
                  <c:v>4</c:v>
                </c:pt>
                <c:pt idx="553">
                  <c:v>9.4</c:v>
                </c:pt>
                <c:pt idx="554">
                  <c:v>3.6</c:v>
                </c:pt>
                <c:pt idx="555">
                  <c:v>4</c:v>
                </c:pt>
                <c:pt idx="556">
                  <c:v>4.3</c:v>
                </c:pt>
                <c:pt idx="557">
                  <c:v>5</c:v>
                </c:pt>
                <c:pt idx="558">
                  <c:v>5.4</c:v>
                </c:pt>
                <c:pt idx="559">
                  <c:v>7.6</c:v>
                </c:pt>
                <c:pt idx="560">
                  <c:v>5</c:v>
                </c:pt>
                <c:pt idx="561">
                  <c:v>7.2</c:v>
                </c:pt>
                <c:pt idx="562">
                  <c:v>6.8</c:v>
                </c:pt>
                <c:pt idx="563">
                  <c:v>6.5</c:v>
                </c:pt>
                <c:pt idx="564">
                  <c:v>7.6</c:v>
                </c:pt>
                <c:pt idx="565">
                  <c:v>6.5</c:v>
                </c:pt>
                <c:pt idx="566">
                  <c:v>6.5</c:v>
                </c:pt>
                <c:pt idx="567">
                  <c:v>6.8</c:v>
                </c:pt>
                <c:pt idx="568">
                  <c:v>3.2</c:v>
                </c:pt>
                <c:pt idx="569">
                  <c:v>2.2000000000000002</c:v>
                </c:pt>
                <c:pt idx="570">
                  <c:v>4.7</c:v>
                </c:pt>
                <c:pt idx="571">
                  <c:v>4.7</c:v>
                </c:pt>
                <c:pt idx="572">
                  <c:v>7.6</c:v>
                </c:pt>
                <c:pt idx="573">
                  <c:v>3.6</c:v>
                </c:pt>
                <c:pt idx="574">
                  <c:v>7.6</c:v>
                </c:pt>
                <c:pt idx="575">
                  <c:v>5.4</c:v>
                </c:pt>
                <c:pt idx="576">
                  <c:v>4</c:v>
                </c:pt>
                <c:pt idx="577">
                  <c:v>5.8</c:v>
                </c:pt>
                <c:pt idx="578">
                  <c:v>6.8</c:v>
                </c:pt>
                <c:pt idx="579">
                  <c:v>5.4</c:v>
                </c:pt>
                <c:pt idx="580">
                  <c:v>3.6</c:v>
                </c:pt>
                <c:pt idx="581">
                  <c:v>5</c:v>
                </c:pt>
                <c:pt idx="582">
                  <c:v>2.9</c:v>
                </c:pt>
                <c:pt idx="583">
                  <c:v>4.7</c:v>
                </c:pt>
                <c:pt idx="584">
                  <c:v>3.2</c:v>
                </c:pt>
                <c:pt idx="585">
                  <c:v>6.1</c:v>
                </c:pt>
                <c:pt idx="586">
                  <c:v>5.8</c:v>
                </c:pt>
                <c:pt idx="587">
                  <c:v>7.6</c:v>
                </c:pt>
                <c:pt idx="588">
                  <c:v>6.5</c:v>
                </c:pt>
                <c:pt idx="589">
                  <c:v>3.6</c:v>
                </c:pt>
                <c:pt idx="590">
                  <c:v>4</c:v>
                </c:pt>
                <c:pt idx="591">
                  <c:v>6.5</c:v>
                </c:pt>
                <c:pt idx="592">
                  <c:v>4.7</c:v>
                </c:pt>
                <c:pt idx="593">
                  <c:v>6.1</c:v>
                </c:pt>
                <c:pt idx="594">
                  <c:v>7.9</c:v>
                </c:pt>
                <c:pt idx="595">
                  <c:v>8.3000000000000007</c:v>
                </c:pt>
                <c:pt idx="596">
                  <c:v>7.6</c:v>
                </c:pt>
                <c:pt idx="597">
                  <c:v>5</c:v>
                </c:pt>
                <c:pt idx="598">
                  <c:v>4</c:v>
                </c:pt>
                <c:pt idx="599">
                  <c:v>6.5</c:v>
                </c:pt>
                <c:pt idx="600">
                  <c:v>5</c:v>
                </c:pt>
                <c:pt idx="601">
                  <c:v>5.8</c:v>
                </c:pt>
                <c:pt idx="602">
                  <c:v>6.8</c:v>
                </c:pt>
                <c:pt idx="603">
                  <c:v>5</c:v>
                </c:pt>
                <c:pt idx="604">
                  <c:v>4</c:v>
                </c:pt>
                <c:pt idx="605">
                  <c:v>4</c:v>
                </c:pt>
                <c:pt idx="606">
                  <c:v>5</c:v>
                </c:pt>
                <c:pt idx="607">
                  <c:v>5.8</c:v>
                </c:pt>
                <c:pt idx="608">
                  <c:v>8.3000000000000007</c:v>
                </c:pt>
                <c:pt idx="609">
                  <c:v>2.5</c:v>
                </c:pt>
                <c:pt idx="610">
                  <c:v>8.6</c:v>
                </c:pt>
                <c:pt idx="611">
                  <c:v>4.3</c:v>
                </c:pt>
                <c:pt idx="612">
                  <c:v>3.2</c:v>
                </c:pt>
                <c:pt idx="613">
                  <c:v>6.1</c:v>
                </c:pt>
                <c:pt idx="614">
                  <c:v>5</c:v>
                </c:pt>
                <c:pt idx="615">
                  <c:v>5</c:v>
                </c:pt>
                <c:pt idx="616">
                  <c:v>7.2</c:v>
                </c:pt>
                <c:pt idx="617">
                  <c:v>5</c:v>
                </c:pt>
                <c:pt idx="618">
                  <c:v>7.6</c:v>
                </c:pt>
                <c:pt idx="619">
                  <c:v>7.2</c:v>
                </c:pt>
                <c:pt idx="620">
                  <c:v>3.6</c:v>
                </c:pt>
                <c:pt idx="621">
                  <c:v>8.6</c:v>
                </c:pt>
                <c:pt idx="622">
                  <c:v>6.8</c:v>
                </c:pt>
                <c:pt idx="623">
                  <c:v>6.8</c:v>
                </c:pt>
                <c:pt idx="624">
                  <c:v>2.2000000000000002</c:v>
                </c:pt>
                <c:pt idx="625">
                  <c:v>6.1</c:v>
                </c:pt>
                <c:pt idx="626">
                  <c:v>3.2</c:v>
                </c:pt>
                <c:pt idx="627">
                  <c:v>12.2</c:v>
                </c:pt>
                <c:pt idx="628">
                  <c:v>6.8</c:v>
                </c:pt>
                <c:pt idx="629">
                  <c:v>4.7</c:v>
                </c:pt>
                <c:pt idx="630">
                  <c:v>9.6999999999999993</c:v>
                </c:pt>
                <c:pt idx="631">
                  <c:v>3.6</c:v>
                </c:pt>
                <c:pt idx="632">
                  <c:v>4</c:v>
                </c:pt>
                <c:pt idx="633">
                  <c:v>3.2</c:v>
                </c:pt>
                <c:pt idx="634">
                  <c:v>3.2</c:v>
                </c:pt>
                <c:pt idx="635">
                  <c:v>4.7</c:v>
                </c:pt>
                <c:pt idx="636">
                  <c:v>5.4</c:v>
                </c:pt>
                <c:pt idx="637">
                  <c:v>4.3</c:v>
                </c:pt>
                <c:pt idx="638">
                  <c:v>4.3</c:v>
                </c:pt>
                <c:pt idx="639">
                  <c:v>5</c:v>
                </c:pt>
                <c:pt idx="640">
                  <c:v>3.2</c:v>
                </c:pt>
                <c:pt idx="641">
                  <c:v>3.6</c:v>
                </c:pt>
                <c:pt idx="642">
                  <c:v>7.2</c:v>
                </c:pt>
                <c:pt idx="643">
                  <c:v>6.8</c:v>
                </c:pt>
                <c:pt idx="644">
                  <c:v>11.9</c:v>
                </c:pt>
                <c:pt idx="645">
                  <c:v>6.8</c:v>
                </c:pt>
                <c:pt idx="646">
                  <c:v>6.1</c:v>
                </c:pt>
                <c:pt idx="647">
                  <c:v>3.6</c:v>
                </c:pt>
                <c:pt idx="648">
                  <c:v>5</c:v>
                </c:pt>
                <c:pt idx="649">
                  <c:v>3.6</c:v>
                </c:pt>
                <c:pt idx="650">
                  <c:v>4.7</c:v>
                </c:pt>
                <c:pt idx="651">
                  <c:v>10.4</c:v>
                </c:pt>
                <c:pt idx="652">
                  <c:v>6.5</c:v>
                </c:pt>
                <c:pt idx="653">
                  <c:v>10.4</c:v>
                </c:pt>
                <c:pt idx="654">
                  <c:v>10.8</c:v>
                </c:pt>
                <c:pt idx="655">
                  <c:v>8.6</c:v>
                </c:pt>
                <c:pt idx="656">
                  <c:v>7.9</c:v>
                </c:pt>
                <c:pt idx="657">
                  <c:v>6.5</c:v>
                </c:pt>
                <c:pt idx="658">
                  <c:v>5.8</c:v>
                </c:pt>
                <c:pt idx="659">
                  <c:v>8.6</c:v>
                </c:pt>
                <c:pt idx="660">
                  <c:v>13.3</c:v>
                </c:pt>
                <c:pt idx="661">
                  <c:v>9.4</c:v>
                </c:pt>
                <c:pt idx="662">
                  <c:v>10.1</c:v>
                </c:pt>
                <c:pt idx="663">
                  <c:v>11.9</c:v>
                </c:pt>
                <c:pt idx="664">
                  <c:v>9</c:v>
                </c:pt>
                <c:pt idx="665">
                  <c:v>7.9</c:v>
                </c:pt>
                <c:pt idx="666">
                  <c:v>9.4</c:v>
                </c:pt>
                <c:pt idx="667">
                  <c:v>5.4</c:v>
                </c:pt>
                <c:pt idx="668">
                  <c:v>9</c:v>
                </c:pt>
                <c:pt idx="669">
                  <c:v>4.7</c:v>
                </c:pt>
                <c:pt idx="670">
                  <c:v>9.6999999999999993</c:v>
                </c:pt>
                <c:pt idx="671">
                  <c:v>6.1</c:v>
                </c:pt>
                <c:pt idx="672">
                  <c:v>6.5</c:v>
                </c:pt>
                <c:pt idx="673">
                  <c:v>2.9</c:v>
                </c:pt>
                <c:pt idx="674">
                  <c:v>9.4</c:v>
                </c:pt>
                <c:pt idx="675">
                  <c:v>3.2</c:v>
                </c:pt>
                <c:pt idx="676">
                  <c:v>5.4</c:v>
                </c:pt>
                <c:pt idx="677">
                  <c:v>9</c:v>
                </c:pt>
                <c:pt idx="678">
                  <c:v>5.8</c:v>
                </c:pt>
                <c:pt idx="679">
                  <c:v>6.8</c:v>
                </c:pt>
                <c:pt idx="680">
                  <c:v>10.4</c:v>
                </c:pt>
                <c:pt idx="681">
                  <c:v>6.5</c:v>
                </c:pt>
                <c:pt idx="682">
                  <c:v>10.4</c:v>
                </c:pt>
                <c:pt idx="683">
                  <c:v>11.9</c:v>
                </c:pt>
                <c:pt idx="684">
                  <c:v>9.6999999999999993</c:v>
                </c:pt>
                <c:pt idx="685">
                  <c:v>6.5</c:v>
                </c:pt>
                <c:pt idx="686">
                  <c:v>11.9</c:v>
                </c:pt>
                <c:pt idx="687">
                  <c:v>9</c:v>
                </c:pt>
                <c:pt idx="688">
                  <c:v>8.6</c:v>
                </c:pt>
                <c:pt idx="689">
                  <c:v>9</c:v>
                </c:pt>
                <c:pt idx="690">
                  <c:v>2.5</c:v>
                </c:pt>
                <c:pt idx="691">
                  <c:v>5.8</c:v>
                </c:pt>
                <c:pt idx="692">
                  <c:v>13</c:v>
                </c:pt>
                <c:pt idx="693">
                  <c:v>6.8</c:v>
                </c:pt>
                <c:pt idx="694">
                  <c:v>12.2</c:v>
                </c:pt>
                <c:pt idx="695">
                  <c:v>8.6</c:v>
                </c:pt>
                <c:pt idx="696">
                  <c:v>6.1</c:v>
                </c:pt>
                <c:pt idx="697">
                  <c:v>6.1</c:v>
                </c:pt>
                <c:pt idx="698">
                  <c:v>7.2</c:v>
                </c:pt>
                <c:pt idx="699">
                  <c:v>15.1</c:v>
                </c:pt>
                <c:pt idx="700">
                  <c:v>11.9</c:v>
                </c:pt>
                <c:pt idx="701">
                  <c:v>15.1</c:v>
                </c:pt>
                <c:pt idx="702">
                  <c:v>6.8</c:v>
                </c:pt>
                <c:pt idx="703">
                  <c:v>8.6</c:v>
                </c:pt>
                <c:pt idx="704">
                  <c:v>15.5</c:v>
                </c:pt>
                <c:pt idx="705">
                  <c:v>18.7</c:v>
                </c:pt>
                <c:pt idx="706">
                  <c:v>20.2</c:v>
                </c:pt>
                <c:pt idx="707">
                  <c:v>8.3000000000000007</c:v>
                </c:pt>
                <c:pt idx="708">
                  <c:v>18.399999999999999</c:v>
                </c:pt>
                <c:pt idx="709">
                  <c:v>17.600000000000001</c:v>
                </c:pt>
                <c:pt idx="710">
                  <c:v>13.3</c:v>
                </c:pt>
                <c:pt idx="711">
                  <c:v>10.1</c:v>
                </c:pt>
                <c:pt idx="712">
                  <c:v>6.8</c:v>
                </c:pt>
                <c:pt idx="713">
                  <c:v>7.9</c:v>
                </c:pt>
                <c:pt idx="714">
                  <c:v>9.6999999999999993</c:v>
                </c:pt>
                <c:pt idx="715">
                  <c:v>15.1</c:v>
                </c:pt>
                <c:pt idx="716">
                  <c:v>9.4</c:v>
                </c:pt>
                <c:pt idx="717">
                  <c:v>8.6</c:v>
                </c:pt>
                <c:pt idx="718">
                  <c:v>14.8</c:v>
                </c:pt>
                <c:pt idx="719">
                  <c:v>14.4</c:v>
                </c:pt>
                <c:pt idx="720">
                  <c:v>10.1</c:v>
                </c:pt>
                <c:pt idx="721">
                  <c:v>19.8</c:v>
                </c:pt>
                <c:pt idx="722">
                  <c:v>9</c:v>
                </c:pt>
                <c:pt idx="723">
                  <c:v>6.1</c:v>
                </c:pt>
                <c:pt idx="724">
                  <c:v>12.2</c:v>
                </c:pt>
                <c:pt idx="725">
                  <c:v>9</c:v>
                </c:pt>
                <c:pt idx="726">
                  <c:v>13.3</c:v>
                </c:pt>
                <c:pt idx="727">
                  <c:v>14.8</c:v>
                </c:pt>
                <c:pt idx="728">
                  <c:v>8.3000000000000007</c:v>
                </c:pt>
                <c:pt idx="729">
                  <c:v>15.8</c:v>
                </c:pt>
                <c:pt idx="730">
                  <c:v>10.4</c:v>
                </c:pt>
                <c:pt idx="731">
                  <c:v>9.6999999999999993</c:v>
                </c:pt>
                <c:pt idx="732">
                  <c:v>13</c:v>
                </c:pt>
                <c:pt idx="733">
                  <c:v>16.2</c:v>
                </c:pt>
                <c:pt idx="734">
                  <c:v>14.8</c:v>
                </c:pt>
                <c:pt idx="735">
                  <c:v>10.4</c:v>
                </c:pt>
                <c:pt idx="736">
                  <c:v>8.3000000000000007</c:v>
                </c:pt>
                <c:pt idx="737">
                  <c:v>13</c:v>
                </c:pt>
                <c:pt idx="738">
                  <c:v>14.4</c:v>
                </c:pt>
                <c:pt idx="739">
                  <c:v>7.2</c:v>
                </c:pt>
                <c:pt idx="740">
                  <c:v>11.9</c:v>
                </c:pt>
                <c:pt idx="741">
                  <c:v>13.3</c:v>
                </c:pt>
                <c:pt idx="742">
                  <c:v>15.5</c:v>
                </c:pt>
                <c:pt idx="743">
                  <c:v>5</c:v>
                </c:pt>
                <c:pt idx="744">
                  <c:v>14.8</c:v>
                </c:pt>
                <c:pt idx="745">
                  <c:v>15.5</c:v>
                </c:pt>
                <c:pt idx="746">
                  <c:v>19.399999999999999</c:v>
                </c:pt>
                <c:pt idx="747">
                  <c:v>13.7</c:v>
                </c:pt>
                <c:pt idx="748">
                  <c:v>17.600000000000001</c:v>
                </c:pt>
                <c:pt idx="749">
                  <c:v>10.1</c:v>
                </c:pt>
                <c:pt idx="750">
                  <c:v>10.1</c:v>
                </c:pt>
                <c:pt idx="751">
                  <c:v>12.2</c:v>
                </c:pt>
                <c:pt idx="752">
                  <c:v>8.6</c:v>
                </c:pt>
                <c:pt idx="753">
                  <c:v>16.600000000000001</c:v>
                </c:pt>
                <c:pt idx="754">
                  <c:v>20.2</c:v>
                </c:pt>
                <c:pt idx="755">
                  <c:v>14.4</c:v>
                </c:pt>
                <c:pt idx="756">
                  <c:v>10.1</c:v>
                </c:pt>
                <c:pt idx="757">
                  <c:v>8.6</c:v>
                </c:pt>
                <c:pt idx="758">
                  <c:v>15.1</c:v>
                </c:pt>
                <c:pt idx="759">
                  <c:v>16.899999999999999</c:v>
                </c:pt>
                <c:pt idx="760">
                  <c:v>10.4</c:v>
                </c:pt>
                <c:pt idx="761">
                  <c:v>14.8</c:v>
                </c:pt>
                <c:pt idx="762">
                  <c:v>14.4</c:v>
                </c:pt>
                <c:pt idx="763">
                  <c:v>18.399999999999999</c:v>
                </c:pt>
                <c:pt idx="764">
                  <c:v>17.3</c:v>
                </c:pt>
                <c:pt idx="765">
                  <c:v>4.3</c:v>
                </c:pt>
                <c:pt idx="766">
                  <c:v>8.3000000000000007</c:v>
                </c:pt>
                <c:pt idx="767">
                  <c:v>7.2</c:v>
                </c:pt>
                <c:pt idx="768">
                  <c:v>11.5</c:v>
                </c:pt>
                <c:pt idx="769">
                  <c:v>11.9</c:v>
                </c:pt>
                <c:pt idx="770">
                  <c:v>13</c:v>
                </c:pt>
                <c:pt idx="771">
                  <c:v>13</c:v>
                </c:pt>
                <c:pt idx="772">
                  <c:v>10.4</c:v>
                </c:pt>
                <c:pt idx="773">
                  <c:v>10.8</c:v>
                </c:pt>
                <c:pt idx="774">
                  <c:v>6.8</c:v>
                </c:pt>
                <c:pt idx="775">
                  <c:v>22</c:v>
                </c:pt>
                <c:pt idx="776">
                  <c:v>17.600000000000001</c:v>
                </c:pt>
                <c:pt idx="777">
                  <c:v>7.9</c:v>
                </c:pt>
                <c:pt idx="778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-3.2</c:v>
                </c:pt>
                <c:pt idx="391">
                  <c:v>-3.2</c:v>
                </c:pt>
                <c:pt idx="392">
                  <c:v>-3.2</c:v>
                </c:pt>
                <c:pt idx="393">
                  <c:v>-3.2</c:v>
                </c:pt>
                <c:pt idx="394">
                  <c:v>-3.3000000000000003</c:v>
                </c:pt>
                <c:pt idx="395">
                  <c:v>-3.2</c:v>
                </c:pt>
                <c:pt idx="396">
                  <c:v>-3.3000000000000003</c:v>
                </c:pt>
                <c:pt idx="397">
                  <c:v>-3.3000000000000003</c:v>
                </c:pt>
                <c:pt idx="398">
                  <c:v>-3.3000000000000003</c:v>
                </c:pt>
                <c:pt idx="399">
                  <c:v>-3.3000000000000003</c:v>
                </c:pt>
                <c:pt idx="400">
                  <c:v>-3.3000000000000003</c:v>
                </c:pt>
                <c:pt idx="401">
                  <c:v>-3.4</c:v>
                </c:pt>
                <c:pt idx="402">
                  <c:v>-3.3</c:v>
                </c:pt>
                <c:pt idx="403">
                  <c:v>-3.4</c:v>
                </c:pt>
                <c:pt idx="404">
                  <c:v>-3.4</c:v>
                </c:pt>
                <c:pt idx="405">
                  <c:v>-3.4</c:v>
                </c:pt>
                <c:pt idx="406">
                  <c:v>-3.5</c:v>
                </c:pt>
                <c:pt idx="407">
                  <c:v>-3.4</c:v>
                </c:pt>
                <c:pt idx="408">
                  <c:v>-3.4</c:v>
                </c:pt>
                <c:pt idx="409">
                  <c:v>-3.3</c:v>
                </c:pt>
                <c:pt idx="410">
                  <c:v>-3.3</c:v>
                </c:pt>
                <c:pt idx="411">
                  <c:v>-3.2</c:v>
                </c:pt>
                <c:pt idx="412">
                  <c:v>-3.3</c:v>
                </c:pt>
                <c:pt idx="413">
                  <c:v>-3.3</c:v>
                </c:pt>
                <c:pt idx="414">
                  <c:v>-3.3</c:v>
                </c:pt>
                <c:pt idx="415">
                  <c:v>-3.3</c:v>
                </c:pt>
                <c:pt idx="416">
                  <c:v>-3.3</c:v>
                </c:pt>
                <c:pt idx="417">
                  <c:v>-3.3</c:v>
                </c:pt>
                <c:pt idx="418">
                  <c:v>-3.4000000000000004</c:v>
                </c:pt>
                <c:pt idx="419">
                  <c:v>-3.5</c:v>
                </c:pt>
                <c:pt idx="420">
                  <c:v>-3.6</c:v>
                </c:pt>
                <c:pt idx="421">
                  <c:v>-3.6</c:v>
                </c:pt>
                <c:pt idx="422">
                  <c:v>-3.6</c:v>
                </c:pt>
                <c:pt idx="423">
                  <c:v>-3.6</c:v>
                </c:pt>
                <c:pt idx="424">
                  <c:v>-3.7</c:v>
                </c:pt>
                <c:pt idx="425">
                  <c:v>-3.7</c:v>
                </c:pt>
                <c:pt idx="426">
                  <c:v>-3.7</c:v>
                </c:pt>
                <c:pt idx="427">
                  <c:v>-3.8</c:v>
                </c:pt>
                <c:pt idx="428">
                  <c:v>-3.8</c:v>
                </c:pt>
                <c:pt idx="429">
                  <c:v>-3.7</c:v>
                </c:pt>
                <c:pt idx="430">
                  <c:v>-3.7</c:v>
                </c:pt>
                <c:pt idx="431">
                  <c:v>-3.7</c:v>
                </c:pt>
                <c:pt idx="432">
                  <c:v>-3.6</c:v>
                </c:pt>
                <c:pt idx="433">
                  <c:v>-3.5</c:v>
                </c:pt>
                <c:pt idx="434">
                  <c:v>-3.5999999999999996</c:v>
                </c:pt>
                <c:pt idx="435">
                  <c:v>-3.7</c:v>
                </c:pt>
                <c:pt idx="436">
                  <c:v>-3.5999999999999996</c:v>
                </c:pt>
                <c:pt idx="437">
                  <c:v>-3.5999999999999996</c:v>
                </c:pt>
                <c:pt idx="438">
                  <c:v>-3.5999999999999996</c:v>
                </c:pt>
                <c:pt idx="439">
                  <c:v>-3.5999999999999996</c:v>
                </c:pt>
                <c:pt idx="440">
                  <c:v>-3.5</c:v>
                </c:pt>
                <c:pt idx="441">
                  <c:v>-3.5</c:v>
                </c:pt>
                <c:pt idx="442">
                  <c:v>-3.5</c:v>
                </c:pt>
                <c:pt idx="443">
                  <c:v>-3.5999999999999996</c:v>
                </c:pt>
                <c:pt idx="444">
                  <c:v>-3.5</c:v>
                </c:pt>
                <c:pt idx="445">
                  <c:v>-3.5</c:v>
                </c:pt>
                <c:pt idx="446">
                  <c:v>-3.5</c:v>
                </c:pt>
                <c:pt idx="447">
                  <c:v>-3.6</c:v>
                </c:pt>
                <c:pt idx="448">
                  <c:v>-3.6</c:v>
                </c:pt>
                <c:pt idx="449">
                  <c:v>-3.6</c:v>
                </c:pt>
                <c:pt idx="450">
                  <c:v>-3.6</c:v>
                </c:pt>
                <c:pt idx="451">
                  <c:v>-3.5</c:v>
                </c:pt>
                <c:pt idx="452">
                  <c:v>-3.5</c:v>
                </c:pt>
                <c:pt idx="453">
                  <c:v>-3.5</c:v>
                </c:pt>
                <c:pt idx="454">
                  <c:v>-3.5</c:v>
                </c:pt>
                <c:pt idx="455">
                  <c:v>-3.6</c:v>
                </c:pt>
                <c:pt idx="456">
                  <c:v>-3.6</c:v>
                </c:pt>
                <c:pt idx="457">
                  <c:v>-3.5</c:v>
                </c:pt>
                <c:pt idx="458">
                  <c:v>-3.6</c:v>
                </c:pt>
                <c:pt idx="459">
                  <c:v>-3.7</c:v>
                </c:pt>
                <c:pt idx="460">
                  <c:v>-3.7</c:v>
                </c:pt>
                <c:pt idx="461">
                  <c:v>-3.7</c:v>
                </c:pt>
                <c:pt idx="462">
                  <c:v>-3.5</c:v>
                </c:pt>
                <c:pt idx="463">
                  <c:v>-3.5</c:v>
                </c:pt>
                <c:pt idx="464">
                  <c:v>-3.5999999999999996</c:v>
                </c:pt>
                <c:pt idx="465">
                  <c:v>-3.5</c:v>
                </c:pt>
                <c:pt idx="466">
                  <c:v>-3.4</c:v>
                </c:pt>
                <c:pt idx="467">
                  <c:v>-3.4</c:v>
                </c:pt>
                <c:pt idx="468">
                  <c:v>-3.4</c:v>
                </c:pt>
                <c:pt idx="469">
                  <c:v>-3.4</c:v>
                </c:pt>
                <c:pt idx="470">
                  <c:v>-3.4</c:v>
                </c:pt>
                <c:pt idx="471">
                  <c:v>-3.4</c:v>
                </c:pt>
                <c:pt idx="472">
                  <c:v>-3.5</c:v>
                </c:pt>
                <c:pt idx="473">
                  <c:v>-3.5</c:v>
                </c:pt>
                <c:pt idx="474">
                  <c:v>-3.4</c:v>
                </c:pt>
                <c:pt idx="475">
                  <c:v>-3.4</c:v>
                </c:pt>
                <c:pt idx="476">
                  <c:v>-3.4</c:v>
                </c:pt>
                <c:pt idx="477">
                  <c:v>-3.4</c:v>
                </c:pt>
                <c:pt idx="478">
                  <c:v>-3.4</c:v>
                </c:pt>
                <c:pt idx="479">
                  <c:v>-3.3</c:v>
                </c:pt>
                <c:pt idx="480">
                  <c:v>-3.4000000000000004</c:v>
                </c:pt>
                <c:pt idx="481">
                  <c:v>-3.4000000000000004</c:v>
                </c:pt>
                <c:pt idx="482">
                  <c:v>-3.4000000000000004</c:v>
                </c:pt>
                <c:pt idx="483">
                  <c:v>-3.4000000000000004</c:v>
                </c:pt>
                <c:pt idx="484">
                  <c:v>-3.4000000000000004</c:v>
                </c:pt>
                <c:pt idx="485">
                  <c:v>-3.4000000000000004</c:v>
                </c:pt>
                <c:pt idx="486">
                  <c:v>-3.3</c:v>
                </c:pt>
                <c:pt idx="487">
                  <c:v>-3.3</c:v>
                </c:pt>
                <c:pt idx="488">
                  <c:v>-3.4</c:v>
                </c:pt>
                <c:pt idx="489">
                  <c:v>-3.3</c:v>
                </c:pt>
                <c:pt idx="490">
                  <c:v>-3.3</c:v>
                </c:pt>
                <c:pt idx="491">
                  <c:v>-3.4</c:v>
                </c:pt>
                <c:pt idx="492">
                  <c:v>-3.4</c:v>
                </c:pt>
                <c:pt idx="493">
                  <c:v>-3.4</c:v>
                </c:pt>
                <c:pt idx="494">
                  <c:v>-3.4000000000000004</c:v>
                </c:pt>
                <c:pt idx="495">
                  <c:v>-3.4000000000000004</c:v>
                </c:pt>
                <c:pt idx="496">
                  <c:v>-3.5</c:v>
                </c:pt>
                <c:pt idx="497">
                  <c:v>-3.5</c:v>
                </c:pt>
                <c:pt idx="498">
                  <c:v>-3.5</c:v>
                </c:pt>
                <c:pt idx="499">
                  <c:v>-3.6</c:v>
                </c:pt>
                <c:pt idx="500">
                  <c:v>-3.5</c:v>
                </c:pt>
                <c:pt idx="501">
                  <c:v>-3.5</c:v>
                </c:pt>
                <c:pt idx="502">
                  <c:v>-3.5</c:v>
                </c:pt>
                <c:pt idx="503">
                  <c:v>-3.5</c:v>
                </c:pt>
                <c:pt idx="504">
                  <c:v>-3.6</c:v>
                </c:pt>
                <c:pt idx="505">
                  <c:v>-3.5</c:v>
                </c:pt>
                <c:pt idx="506">
                  <c:v>-3.5</c:v>
                </c:pt>
                <c:pt idx="507">
                  <c:v>-3.4</c:v>
                </c:pt>
                <c:pt idx="508">
                  <c:v>-3.5</c:v>
                </c:pt>
                <c:pt idx="509">
                  <c:v>-3.5</c:v>
                </c:pt>
                <c:pt idx="510">
                  <c:v>-3.5</c:v>
                </c:pt>
                <c:pt idx="511">
                  <c:v>-3.4</c:v>
                </c:pt>
                <c:pt idx="512">
                  <c:v>-3.4</c:v>
                </c:pt>
                <c:pt idx="513">
                  <c:v>-3.4</c:v>
                </c:pt>
                <c:pt idx="514">
                  <c:v>-3.2</c:v>
                </c:pt>
                <c:pt idx="515">
                  <c:v>-3.1</c:v>
                </c:pt>
                <c:pt idx="516">
                  <c:v>-3.1</c:v>
                </c:pt>
                <c:pt idx="517">
                  <c:v>-2.8</c:v>
                </c:pt>
                <c:pt idx="518">
                  <c:v>-2.6</c:v>
                </c:pt>
                <c:pt idx="519">
                  <c:v>-2.5</c:v>
                </c:pt>
                <c:pt idx="520">
                  <c:v>-2.2999999999999998</c:v>
                </c:pt>
                <c:pt idx="521">
                  <c:v>-2.1</c:v>
                </c:pt>
                <c:pt idx="522">
                  <c:v>-1.9</c:v>
                </c:pt>
                <c:pt idx="523">
                  <c:v>-1.7000000000000002</c:v>
                </c:pt>
                <c:pt idx="524">
                  <c:v>-1.4</c:v>
                </c:pt>
                <c:pt idx="525">
                  <c:v>-1.2</c:v>
                </c:pt>
                <c:pt idx="526">
                  <c:v>-1.1000000000000001</c:v>
                </c:pt>
                <c:pt idx="527">
                  <c:v>-1</c:v>
                </c:pt>
                <c:pt idx="528">
                  <c:v>-0.90000000000000013</c:v>
                </c:pt>
                <c:pt idx="529">
                  <c:v>-0.90000000000000013</c:v>
                </c:pt>
                <c:pt idx="530">
                  <c:v>-0.7</c:v>
                </c:pt>
                <c:pt idx="531">
                  <c:v>-0.59999999999999987</c:v>
                </c:pt>
                <c:pt idx="532">
                  <c:v>-0.5</c:v>
                </c:pt>
                <c:pt idx="533">
                  <c:v>-0.19999999999999973</c:v>
                </c:pt>
                <c:pt idx="534">
                  <c:v>-0.19999999999999973</c:v>
                </c:pt>
                <c:pt idx="535">
                  <c:v>-0.19999999999999973</c:v>
                </c:pt>
                <c:pt idx="536">
                  <c:v>0.39999999999999991</c:v>
                </c:pt>
                <c:pt idx="537">
                  <c:v>0.39999999999999991</c:v>
                </c:pt>
                <c:pt idx="538">
                  <c:v>0.39999999999999991</c:v>
                </c:pt>
                <c:pt idx="539">
                  <c:v>0.5</c:v>
                </c:pt>
                <c:pt idx="540">
                  <c:v>0.5</c:v>
                </c:pt>
                <c:pt idx="541">
                  <c:v>0.5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0.39999999999999991</c:v>
                </c:pt>
                <c:pt idx="548">
                  <c:v>0.29999999999999982</c:v>
                </c:pt>
                <c:pt idx="549">
                  <c:v>0.20000000000000018</c:v>
                </c:pt>
                <c:pt idx="550">
                  <c:v>0.20000000000000018</c:v>
                </c:pt>
                <c:pt idx="551">
                  <c:v>0.20000000000000018</c:v>
                </c:pt>
                <c:pt idx="552">
                  <c:v>0.20000000000000018</c:v>
                </c:pt>
                <c:pt idx="553">
                  <c:v>0.20000000000000018</c:v>
                </c:pt>
                <c:pt idx="554">
                  <c:v>3</c:v>
                </c:pt>
                <c:pt idx="555">
                  <c:v>3.5999999999999996</c:v>
                </c:pt>
                <c:pt idx="556">
                  <c:v>3.5999999999999996</c:v>
                </c:pt>
                <c:pt idx="557">
                  <c:v>3.5999999999999996</c:v>
                </c:pt>
                <c:pt idx="558">
                  <c:v>3.5999999999999996</c:v>
                </c:pt>
                <c:pt idx="559">
                  <c:v>5.6999999999999993</c:v>
                </c:pt>
                <c:pt idx="560">
                  <c:v>5.6999999999999993</c:v>
                </c:pt>
                <c:pt idx="561">
                  <c:v>6.5</c:v>
                </c:pt>
                <c:pt idx="562">
                  <c:v>6.6</c:v>
                </c:pt>
                <c:pt idx="563">
                  <c:v>6.6</c:v>
                </c:pt>
                <c:pt idx="564">
                  <c:v>6.7000000000000011</c:v>
                </c:pt>
                <c:pt idx="565">
                  <c:v>6.6000000000000014</c:v>
                </c:pt>
                <c:pt idx="566">
                  <c:v>6.4</c:v>
                </c:pt>
                <c:pt idx="567">
                  <c:v>6.2999999999999989</c:v>
                </c:pt>
                <c:pt idx="568">
                  <c:v>5.7</c:v>
                </c:pt>
                <c:pt idx="569">
                  <c:v>5.1999999999999993</c:v>
                </c:pt>
                <c:pt idx="570">
                  <c:v>4.6999999999999993</c:v>
                </c:pt>
                <c:pt idx="571">
                  <c:v>4.6999999999999993</c:v>
                </c:pt>
                <c:pt idx="572">
                  <c:v>4.5999999999999996</c:v>
                </c:pt>
                <c:pt idx="573">
                  <c:v>4.4999999999999991</c:v>
                </c:pt>
                <c:pt idx="574">
                  <c:v>3.3</c:v>
                </c:pt>
                <c:pt idx="575">
                  <c:v>3.1999999999999993</c:v>
                </c:pt>
                <c:pt idx="576">
                  <c:v>2.4000000000000004</c:v>
                </c:pt>
                <c:pt idx="577">
                  <c:v>1.9999999999999996</c:v>
                </c:pt>
                <c:pt idx="578">
                  <c:v>1.9</c:v>
                </c:pt>
                <c:pt idx="579">
                  <c:v>1.8999999999999995</c:v>
                </c:pt>
                <c:pt idx="580">
                  <c:v>1.8999999999999995</c:v>
                </c:pt>
                <c:pt idx="581">
                  <c:v>2</c:v>
                </c:pt>
                <c:pt idx="582">
                  <c:v>1.7999999999999998</c:v>
                </c:pt>
                <c:pt idx="583">
                  <c:v>1.6</c:v>
                </c:pt>
                <c:pt idx="584">
                  <c:v>1.2999999999999998</c:v>
                </c:pt>
                <c:pt idx="585">
                  <c:v>1.2000000000000002</c:v>
                </c:pt>
                <c:pt idx="586">
                  <c:v>1.2000000000000002</c:v>
                </c:pt>
                <c:pt idx="587">
                  <c:v>1.2999999999999998</c:v>
                </c:pt>
                <c:pt idx="588">
                  <c:v>1.5999999999999996</c:v>
                </c:pt>
                <c:pt idx="589">
                  <c:v>1.9000000000000004</c:v>
                </c:pt>
                <c:pt idx="590">
                  <c:v>2.0999999999999996</c:v>
                </c:pt>
                <c:pt idx="591">
                  <c:v>2.3000000000000007</c:v>
                </c:pt>
                <c:pt idx="592">
                  <c:v>2.2999999999999998</c:v>
                </c:pt>
                <c:pt idx="593">
                  <c:v>2.5</c:v>
                </c:pt>
                <c:pt idx="594">
                  <c:v>2.8000000000000007</c:v>
                </c:pt>
                <c:pt idx="595">
                  <c:v>3</c:v>
                </c:pt>
                <c:pt idx="596">
                  <c:v>3.1000000000000005</c:v>
                </c:pt>
                <c:pt idx="597">
                  <c:v>3.0999999999999996</c:v>
                </c:pt>
                <c:pt idx="598">
                  <c:v>2.8</c:v>
                </c:pt>
                <c:pt idx="599">
                  <c:v>2.5999999999999996</c:v>
                </c:pt>
                <c:pt idx="600">
                  <c:v>2.2999999999999998</c:v>
                </c:pt>
                <c:pt idx="601">
                  <c:v>2</c:v>
                </c:pt>
                <c:pt idx="602">
                  <c:v>1.7000000000000002</c:v>
                </c:pt>
                <c:pt idx="603">
                  <c:v>1.5</c:v>
                </c:pt>
                <c:pt idx="604">
                  <c:v>1.2999999999999998</c:v>
                </c:pt>
                <c:pt idx="605">
                  <c:v>1.0000000000000004</c:v>
                </c:pt>
                <c:pt idx="606">
                  <c:v>0.70000000000000018</c:v>
                </c:pt>
                <c:pt idx="607">
                  <c:v>0.39999999999999991</c:v>
                </c:pt>
                <c:pt idx="608">
                  <c:v>0.29999999999999982</c:v>
                </c:pt>
                <c:pt idx="609">
                  <c:v>0.5</c:v>
                </c:pt>
                <c:pt idx="610">
                  <c:v>0.70000000000000018</c:v>
                </c:pt>
                <c:pt idx="611">
                  <c:v>1.1000000000000001</c:v>
                </c:pt>
                <c:pt idx="612">
                  <c:v>1.5999999999999996</c:v>
                </c:pt>
                <c:pt idx="613">
                  <c:v>2.0999999999999996</c:v>
                </c:pt>
                <c:pt idx="614">
                  <c:v>2.6000000000000005</c:v>
                </c:pt>
                <c:pt idx="615">
                  <c:v>3.2</c:v>
                </c:pt>
                <c:pt idx="616">
                  <c:v>3.6999999999999993</c:v>
                </c:pt>
                <c:pt idx="617">
                  <c:v>4.0999999999999996</c:v>
                </c:pt>
                <c:pt idx="618">
                  <c:v>4.7000000000000011</c:v>
                </c:pt>
                <c:pt idx="619">
                  <c:v>5.2000000000000011</c:v>
                </c:pt>
                <c:pt idx="620">
                  <c:v>5.6000000000000005</c:v>
                </c:pt>
                <c:pt idx="621">
                  <c:v>5.8999999999999995</c:v>
                </c:pt>
                <c:pt idx="622">
                  <c:v>6.3000000000000007</c:v>
                </c:pt>
                <c:pt idx="623">
                  <c:v>6.5</c:v>
                </c:pt>
                <c:pt idx="624">
                  <c:v>6.6999999999999993</c:v>
                </c:pt>
                <c:pt idx="625">
                  <c:v>6.9</c:v>
                </c:pt>
                <c:pt idx="626">
                  <c:v>7.2999999999999989</c:v>
                </c:pt>
                <c:pt idx="627">
                  <c:v>7.4</c:v>
                </c:pt>
                <c:pt idx="628">
                  <c:v>8</c:v>
                </c:pt>
                <c:pt idx="629">
                  <c:v>8.3000000000000007</c:v>
                </c:pt>
                <c:pt idx="630">
                  <c:v>8.5</c:v>
                </c:pt>
                <c:pt idx="631">
                  <c:v>8.7000000000000011</c:v>
                </c:pt>
                <c:pt idx="632">
                  <c:v>8.9</c:v>
                </c:pt>
                <c:pt idx="633">
                  <c:v>8.8999999999999986</c:v>
                </c:pt>
                <c:pt idx="634">
                  <c:v>9</c:v>
                </c:pt>
                <c:pt idx="635">
                  <c:v>9.2999999999999989</c:v>
                </c:pt>
                <c:pt idx="636">
                  <c:v>9.7000000000000011</c:v>
                </c:pt>
                <c:pt idx="637">
                  <c:v>9.9999999999999982</c:v>
                </c:pt>
                <c:pt idx="638">
                  <c:v>10.199999999999999</c:v>
                </c:pt>
                <c:pt idx="639">
                  <c:v>10.299999999999999</c:v>
                </c:pt>
                <c:pt idx="640">
                  <c:v>10.299999999999999</c:v>
                </c:pt>
                <c:pt idx="641">
                  <c:v>10.400000000000002</c:v>
                </c:pt>
                <c:pt idx="642">
                  <c:v>10.799999999999999</c:v>
                </c:pt>
                <c:pt idx="643">
                  <c:v>11.1</c:v>
                </c:pt>
                <c:pt idx="644">
                  <c:v>11.299999999999999</c:v>
                </c:pt>
                <c:pt idx="645">
                  <c:v>11.4</c:v>
                </c:pt>
                <c:pt idx="646">
                  <c:v>11.400000000000002</c:v>
                </c:pt>
                <c:pt idx="647">
                  <c:v>11.2</c:v>
                </c:pt>
                <c:pt idx="648">
                  <c:v>11.2</c:v>
                </c:pt>
                <c:pt idx="649">
                  <c:v>11.1</c:v>
                </c:pt>
                <c:pt idx="650">
                  <c:v>11.100000000000001</c:v>
                </c:pt>
                <c:pt idx="651">
                  <c:v>11.2</c:v>
                </c:pt>
                <c:pt idx="652">
                  <c:v>11.3</c:v>
                </c:pt>
                <c:pt idx="653">
                  <c:v>11.4</c:v>
                </c:pt>
                <c:pt idx="654">
                  <c:v>11.5</c:v>
                </c:pt>
                <c:pt idx="655">
                  <c:v>11.500000000000002</c:v>
                </c:pt>
                <c:pt idx="656">
                  <c:v>11.6</c:v>
                </c:pt>
                <c:pt idx="657">
                  <c:v>11.500000000000002</c:v>
                </c:pt>
                <c:pt idx="658">
                  <c:v>11.400000000000002</c:v>
                </c:pt>
                <c:pt idx="659">
                  <c:v>11.400000000000002</c:v>
                </c:pt>
                <c:pt idx="660">
                  <c:v>11.500000000000002</c:v>
                </c:pt>
                <c:pt idx="661">
                  <c:v>11.6</c:v>
                </c:pt>
                <c:pt idx="662">
                  <c:v>11.6</c:v>
                </c:pt>
                <c:pt idx="663">
                  <c:v>11.7</c:v>
                </c:pt>
                <c:pt idx="664">
                  <c:v>11.500000000000002</c:v>
                </c:pt>
                <c:pt idx="665">
                  <c:v>11.500000000000002</c:v>
                </c:pt>
                <c:pt idx="666">
                  <c:v>11.299999999999999</c:v>
                </c:pt>
                <c:pt idx="667">
                  <c:v>11.2</c:v>
                </c:pt>
                <c:pt idx="668">
                  <c:v>11.099999999999998</c:v>
                </c:pt>
                <c:pt idx="669">
                  <c:v>11.3</c:v>
                </c:pt>
                <c:pt idx="670">
                  <c:v>11.3</c:v>
                </c:pt>
                <c:pt idx="671">
                  <c:v>11.400000000000002</c:v>
                </c:pt>
                <c:pt idx="672">
                  <c:v>11.399999999999999</c:v>
                </c:pt>
                <c:pt idx="673">
                  <c:v>11.3</c:v>
                </c:pt>
                <c:pt idx="674">
                  <c:v>11.399999999999999</c:v>
                </c:pt>
                <c:pt idx="675">
                  <c:v>11.5</c:v>
                </c:pt>
                <c:pt idx="676">
                  <c:v>11.6</c:v>
                </c:pt>
                <c:pt idx="677">
                  <c:v>11.700000000000001</c:v>
                </c:pt>
                <c:pt idx="678">
                  <c:v>11.9</c:v>
                </c:pt>
                <c:pt idx="679">
                  <c:v>12.000000000000002</c:v>
                </c:pt>
                <c:pt idx="680">
                  <c:v>12</c:v>
                </c:pt>
                <c:pt idx="681">
                  <c:v>12</c:v>
                </c:pt>
                <c:pt idx="682">
                  <c:v>12</c:v>
                </c:pt>
                <c:pt idx="683">
                  <c:v>12.1</c:v>
                </c:pt>
                <c:pt idx="684">
                  <c:v>12</c:v>
                </c:pt>
                <c:pt idx="685">
                  <c:v>12</c:v>
                </c:pt>
                <c:pt idx="686">
                  <c:v>12</c:v>
                </c:pt>
                <c:pt idx="687">
                  <c:v>12</c:v>
                </c:pt>
                <c:pt idx="688">
                  <c:v>11.899999999999999</c:v>
                </c:pt>
                <c:pt idx="689">
                  <c:v>11.8</c:v>
                </c:pt>
                <c:pt idx="690">
                  <c:v>11.700000000000001</c:v>
                </c:pt>
                <c:pt idx="691">
                  <c:v>11.600000000000001</c:v>
                </c:pt>
                <c:pt idx="692">
                  <c:v>11.500000000000002</c:v>
                </c:pt>
                <c:pt idx="693">
                  <c:v>11.899999999999999</c:v>
                </c:pt>
                <c:pt idx="694">
                  <c:v>12.1</c:v>
                </c:pt>
                <c:pt idx="695">
                  <c:v>12.200000000000001</c:v>
                </c:pt>
                <c:pt idx="696">
                  <c:v>12.2</c:v>
                </c:pt>
                <c:pt idx="697">
                  <c:v>12.1</c:v>
                </c:pt>
                <c:pt idx="698">
                  <c:v>11.899999999999999</c:v>
                </c:pt>
                <c:pt idx="699">
                  <c:v>11.899999999999999</c:v>
                </c:pt>
                <c:pt idx="700">
                  <c:v>12.1</c:v>
                </c:pt>
                <c:pt idx="701">
                  <c:v>11.999999999999998</c:v>
                </c:pt>
                <c:pt idx="702">
                  <c:v>11.999999999999998</c:v>
                </c:pt>
                <c:pt idx="703">
                  <c:v>11.8</c:v>
                </c:pt>
                <c:pt idx="704">
                  <c:v>11.7</c:v>
                </c:pt>
                <c:pt idx="705">
                  <c:v>11.5</c:v>
                </c:pt>
                <c:pt idx="706">
                  <c:v>11.499999999999998</c:v>
                </c:pt>
                <c:pt idx="707">
                  <c:v>11.200000000000001</c:v>
                </c:pt>
                <c:pt idx="708">
                  <c:v>10.900000000000002</c:v>
                </c:pt>
                <c:pt idx="709">
                  <c:v>10.799999999999999</c:v>
                </c:pt>
                <c:pt idx="710">
                  <c:v>10.700000000000001</c:v>
                </c:pt>
                <c:pt idx="711">
                  <c:v>10.6</c:v>
                </c:pt>
                <c:pt idx="712">
                  <c:v>10.3</c:v>
                </c:pt>
                <c:pt idx="713">
                  <c:v>10.200000000000001</c:v>
                </c:pt>
                <c:pt idx="714">
                  <c:v>10.200000000000001</c:v>
                </c:pt>
                <c:pt idx="715">
                  <c:v>10.199999999999999</c:v>
                </c:pt>
                <c:pt idx="716">
                  <c:v>10.4</c:v>
                </c:pt>
                <c:pt idx="717">
                  <c:v>10.5</c:v>
                </c:pt>
                <c:pt idx="718">
                  <c:v>10.600000000000001</c:v>
                </c:pt>
                <c:pt idx="719">
                  <c:v>10.799999999999999</c:v>
                </c:pt>
                <c:pt idx="720">
                  <c:v>10.8</c:v>
                </c:pt>
                <c:pt idx="721">
                  <c:v>10.799999999999999</c:v>
                </c:pt>
                <c:pt idx="722">
                  <c:v>11</c:v>
                </c:pt>
                <c:pt idx="723">
                  <c:v>11</c:v>
                </c:pt>
                <c:pt idx="724">
                  <c:v>10.9</c:v>
                </c:pt>
                <c:pt idx="725">
                  <c:v>11.000000000000002</c:v>
                </c:pt>
                <c:pt idx="726">
                  <c:v>11.1</c:v>
                </c:pt>
                <c:pt idx="727">
                  <c:v>11.200000000000001</c:v>
                </c:pt>
                <c:pt idx="728">
                  <c:v>11.399999999999999</c:v>
                </c:pt>
                <c:pt idx="729">
                  <c:v>11.4</c:v>
                </c:pt>
                <c:pt idx="730">
                  <c:v>11.4</c:v>
                </c:pt>
                <c:pt idx="731">
                  <c:v>11.299999999999999</c:v>
                </c:pt>
                <c:pt idx="732">
                  <c:v>11.2</c:v>
                </c:pt>
                <c:pt idx="733">
                  <c:v>11.299999999999999</c:v>
                </c:pt>
                <c:pt idx="734">
                  <c:v>11.6</c:v>
                </c:pt>
                <c:pt idx="735">
                  <c:v>11.5</c:v>
                </c:pt>
                <c:pt idx="736">
                  <c:v>11.399999999999999</c:v>
                </c:pt>
                <c:pt idx="737">
                  <c:v>11.299999999999999</c:v>
                </c:pt>
                <c:pt idx="738">
                  <c:v>11.299999999999999</c:v>
                </c:pt>
                <c:pt idx="739">
                  <c:v>11.2</c:v>
                </c:pt>
                <c:pt idx="740">
                  <c:v>11.2</c:v>
                </c:pt>
                <c:pt idx="741">
                  <c:v>11.4</c:v>
                </c:pt>
                <c:pt idx="742">
                  <c:v>11.400000000000002</c:v>
                </c:pt>
                <c:pt idx="743">
                  <c:v>11.400000000000002</c:v>
                </c:pt>
                <c:pt idx="744">
                  <c:v>11.399999999999999</c:v>
                </c:pt>
                <c:pt idx="745">
                  <c:v>11.700000000000001</c:v>
                </c:pt>
                <c:pt idx="746">
                  <c:v>11.700000000000001</c:v>
                </c:pt>
                <c:pt idx="747">
                  <c:v>11.8</c:v>
                </c:pt>
                <c:pt idx="748">
                  <c:v>11.600000000000001</c:v>
                </c:pt>
                <c:pt idx="749">
                  <c:v>11.5</c:v>
                </c:pt>
                <c:pt idx="750">
                  <c:v>11.299999999999999</c:v>
                </c:pt>
                <c:pt idx="751">
                  <c:v>11</c:v>
                </c:pt>
                <c:pt idx="752">
                  <c:v>10.899999999999999</c:v>
                </c:pt>
                <c:pt idx="753">
                  <c:v>11</c:v>
                </c:pt>
                <c:pt idx="754">
                  <c:v>11.100000000000001</c:v>
                </c:pt>
                <c:pt idx="755">
                  <c:v>11</c:v>
                </c:pt>
                <c:pt idx="756">
                  <c:v>11</c:v>
                </c:pt>
                <c:pt idx="757">
                  <c:v>10.900000000000002</c:v>
                </c:pt>
                <c:pt idx="758">
                  <c:v>10.8</c:v>
                </c:pt>
                <c:pt idx="759">
                  <c:v>10.599999999999998</c:v>
                </c:pt>
                <c:pt idx="760">
                  <c:v>10.499999999999998</c:v>
                </c:pt>
                <c:pt idx="761">
                  <c:v>10.4</c:v>
                </c:pt>
                <c:pt idx="762">
                  <c:v>10.499999999999998</c:v>
                </c:pt>
                <c:pt idx="763">
                  <c:v>10.499999999999998</c:v>
                </c:pt>
                <c:pt idx="764">
                  <c:v>10.499999999999998</c:v>
                </c:pt>
                <c:pt idx="765">
                  <c:v>10.399999999999999</c:v>
                </c:pt>
                <c:pt idx="766">
                  <c:v>10.200000000000001</c:v>
                </c:pt>
                <c:pt idx="767">
                  <c:v>10.100000000000001</c:v>
                </c:pt>
                <c:pt idx="768">
                  <c:v>10.199999999999999</c:v>
                </c:pt>
                <c:pt idx="769">
                  <c:v>10.400000000000002</c:v>
                </c:pt>
                <c:pt idx="770">
                  <c:v>10.799999999999999</c:v>
                </c:pt>
                <c:pt idx="771">
                  <c:v>10.900000000000002</c:v>
                </c:pt>
                <c:pt idx="772">
                  <c:v>11</c:v>
                </c:pt>
                <c:pt idx="773">
                  <c:v>11.100000000000001</c:v>
                </c:pt>
                <c:pt idx="774">
                  <c:v>11.100000000000001</c:v>
                </c:pt>
                <c:pt idx="775">
                  <c:v>11</c:v>
                </c:pt>
                <c:pt idx="776">
                  <c:v>11.1</c:v>
                </c:pt>
                <c:pt idx="777">
                  <c:v>11.100000000000001</c:v>
                </c:pt>
                <c:pt idx="778">
                  <c:v>10.9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10</c:v>
                </c:pt>
                <c:pt idx="473">
                  <c:v>10</c:v>
                </c:pt>
                <c:pt idx="474">
                  <c:v>10</c:v>
                </c:pt>
                <c:pt idx="475">
                  <c:v>20</c:v>
                </c:pt>
                <c:pt idx="476">
                  <c:v>20</c:v>
                </c:pt>
                <c:pt idx="477">
                  <c:v>20</c:v>
                </c:pt>
                <c:pt idx="478">
                  <c:v>30</c:v>
                </c:pt>
                <c:pt idx="479">
                  <c:v>40</c:v>
                </c:pt>
                <c:pt idx="480">
                  <c:v>40</c:v>
                </c:pt>
                <c:pt idx="481">
                  <c:v>50</c:v>
                </c:pt>
                <c:pt idx="482">
                  <c:v>60</c:v>
                </c:pt>
                <c:pt idx="483">
                  <c:v>80</c:v>
                </c:pt>
                <c:pt idx="484">
                  <c:v>90</c:v>
                </c:pt>
                <c:pt idx="485">
                  <c:v>110</c:v>
                </c:pt>
                <c:pt idx="486">
                  <c:v>120</c:v>
                </c:pt>
                <c:pt idx="487">
                  <c:v>140</c:v>
                </c:pt>
                <c:pt idx="488">
                  <c:v>160</c:v>
                </c:pt>
                <c:pt idx="489">
                  <c:v>180</c:v>
                </c:pt>
                <c:pt idx="490">
                  <c:v>210</c:v>
                </c:pt>
                <c:pt idx="491">
                  <c:v>240</c:v>
                </c:pt>
                <c:pt idx="492">
                  <c:v>270</c:v>
                </c:pt>
                <c:pt idx="493">
                  <c:v>300</c:v>
                </c:pt>
                <c:pt idx="494">
                  <c:v>330</c:v>
                </c:pt>
                <c:pt idx="495">
                  <c:v>370</c:v>
                </c:pt>
                <c:pt idx="496">
                  <c:v>410</c:v>
                </c:pt>
                <c:pt idx="497">
                  <c:v>450</c:v>
                </c:pt>
                <c:pt idx="498">
                  <c:v>490</c:v>
                </c:pt>
                <c:pt idx="499">
                  <c:v>540</c:v>
                </c:pt>
                <c:pt idx="500">
                  <c:v>590</c:v>
                </c:pt>
                <c:pt idx="501">
                  <c:v>640</c:v>
                </c:pt>
                <c:pt idx="502">
                  <c:v>690</c:v>
                </c:pt>
                <c:pt idx="503">
                  <c:v>740</c:v>
                </c:pt>
                <c:pt idx="504">
                  <c:v>800</c:v>
                </c:pt>
                <c:pt idx="505">
                  <c:v>850</c:v>
                </c:pt>
                <c:pt idx="506">
                  <c:v>910</c:v>
                </c:pt>
                <c:pt idx="507">
                  <c:v>960</c:v>
                </c:pt>
                <c:pt idx="508">
                  <c:v>1020</c:v>
                </c:pt>
                <c:pt idx="509">
                  <c:v>1090</c:v>
                </c:pt>
                <c:pt idx="510">
                  <c:v>1140</c:v>
                </c:pt>
                <c:pt idx="511">
                  <c:v>820</c:v>
                </c:pt>
                <c:pt idx="512">
                  <c:v>1290</c:v>
                </c:pt>
                <c:pt idx="513">
                  <c:v>1350</c:v>
                </c:pt>
                <c:pt idx="514">
                  <c:v>1420</c:v>
                </c:pt>
                <c:pt idx="515">
                  <c:v>1480</c:v>
                </c:pt>
                <c:pt idx="516">
                  <c:v>1540</c:v>
                </c:pt>
                <c:pt idx="517">
                  <c:v>1610</c:v>
                </c:pt>
                <c:pt idx="518">
                  <c:v>1680</c:v>
                </c:pt>
                <c:pt idx="519">
                  <c:v>1750</c:v>
                </c:pt>
                <c:pt idx="520">
                  <c:v>1810</c:v>
                </c:pt>
                <c:pt idx="521">
                  <c:v>1870</c:v>
                </c:pt>
                <c:pt idx="522">
                  <c:v>1930</c:v>
                </c:pt>
                <c:pt idx="523">
                  <c:v>2000</c:v>
                </c:pt>
                <c:pt idx="524">
                  <c:v>2060</c:v>
                </c:pt>
                <c:pt idx="525">
                  <c:v>2140</c:v>
                </c:pt>
                <c:pt idx="526">
                  <c:v>2240</c:v>
                </c:pt>
                <c:pt idx="527">
                  <c:v>2350</c:v>
                </c:pt>
                <c:pt idx="528">
                  <c:v>2510</c:v>
                </c:pt>
                <c:pt idx="529">
                  <c:v>2790</c:v>
                </c:pt>
                <c:pt idx="530">
                  <c:v>3110</c:v>
                </c:pt>
                <c:pt idx="531">
                  <c:v>3320</c:v>
                </c:pt>
                <c:pt idx="532">
                  <c:v>3730</c:v>
                </c:pt>
                <c:pt idx="533">
                  <c:v>3560</c:v>
                </c:pt>
                <c:pt idx="534">
                  <c:v>3640</c:v>
                </c:pt>
                <c:pt idx="535">
                  <c:v>3930</c:v>
                </c:pt>
                <c:pt idx="536">
                  <c:v>3650</c:v>
                </c:pt>
                <c:pt idx="537">
                  <c:v>3390</c:v>
                </c:pt>
                <c:pt idx="538">
                  <c:v>3080</c:v>
                </c:pt>
                <c:pt idx="539">
                  <c:v>2980</c:v>
                </c:pt>
                <c:pt idx="540">
                  <c:v>2980</c:v>
                </c:pt>
                <c:pt idx="541">
                  <c:v>3020</c:v>
                </c:pt>
                <c:pt idx="542">
                  <c:v>3110</c:v>
                </c:pt>
                <c:pt idx="543">
                  <c:v>3470</c:v>
                </c:pt>
                <c:pt idx="544">
                  <c:v>3760</c:v>
                </c:pt>
                <c:pt idx="545">
                  <c:v>4160</c:v>
                </c:pt>
                <c:pt idx="546">
                  <c:v>4430</c:v>
                </c:pt>
                <c:pt idx="547">
                  <c:v>4520</c:v>
                </c:pt>
                <c:pt idx="548">
                  <c:v>4460</c:v>
                </c:pt>
                <c:pt idx="549">
                  <c:v>4310</c:v>
                </c:pt>
                <c:pt idx="550">
                  <c:v>4450</c:v>
                </c:pt>
                <c:pt idx="551">
                  <c:v>4620</c:v>
                </c:pt>
                <c:pt idx="552">
                  <c:v>4630</c:v>
                </c:pt>
                <c:pt idx="553">
                  <c:v>4580</c:v>
                </c:pt>
                <c:pt idx="554">
                  <c:v>4370</c:v>
                </c:pt>
                <c:pt idx="555">
                  <c:v>4290</c:v>
                </c:pt>
                <c:pt idx="556">
                  <c:v>4210</c:v>
                </c:pt>
                <c:pt idx="557">
                  <c:v>4190</c:v>
                </c:pt>
                <c:pt idx="558">
                  <c:v>4200</c:v>
                </c:pt>
                <c:pt idx="559">
                  <c:v>4220</c:v>
                </c:pt>
                <c:pt idx="560">
                  <c:v>4270</c:v>
                </c:pt>
                <c:pt idx="561">
                  <c:v>4340</c:v>
                </c:pt>
                <c:pt idx="562">
                  <c:v>4760</c:v>
                </c:pt>
                <c:pt idx="563">
                  <c:v>5630</c:v>
                </c:pt>
                <c:pt idx="564">
                  <c:v>6170</c:v>
                </c:pt>
                <c:pt idx="565">
                  <c:v>6330</c:v>
                </c:pt>
                <c:pt idx="566">
                  <c:v>6430</c:v>
                </c:pt>
                <c:pt idx="567">
                  <c:v>6490</c:v>
                </c:pt>
                <c:pt idx="568">
                  <c:v>6590</c:v>
                </c:pt>
                <c:pt idx="569">
                  <c:v>6710</c:v>
                </c:pt>
                <c:pt idx="570">
                  <c:v>6940</c:v>
                </c:pt>
                <c:pt idx="571">
                  <c:v>7090</c:v>
                </c:pt>
                <c:pt idx="572">
                  <c:v>7210</c:v>
                </c:pt>
                <c:pt idx="573">
                  <c:v>7300</c:v>
                </c:pt>
                <c:pt idx="574">
                  <c:v>7440</c:v>
                </c:pt>
                <c:pt idx="575">
                  <c:v>7570</c:v>
                </c:pt>
                <c:pt idx="576">
                  <c:v>7660</c:v>
                </c:pt>
                <c:pt idx="577">
                  <c:v>7620</c:v>
                </c:pt>
                <c:pt idx="578">
                  <c:v>6290</c:v>
                </c:pt>
                <c:pt idx="579">
                  <c:v>5260</c:v>
                </c:pt>
                <c:pt idx="580">
                  <c:v>6290</c:v>
                </c:pt>
                <c:pt idx="581">
                  <c:v>7620</c:v>
                </c:pt>
                <c:pt idx="582">
                  <c:v>8310</c:v>
                </c:pt>
                <c:pt idx="583">
                  <c:v>8460</c:v>
                </c:pt>
                <c:pt idx="584">
                  <c:v>8570</c:v>
                </c:pt>
                <c:pt idx="585">
                  <c:v>8680</c:v>
                </c:pt>
                <c:pt idx="586">
                  <c:v>8790</c:v>
                </c:pt>
                <c:pt idx="587">
                  <c:v>8900</c:v>
                </c:pt>
                <c:pt idx="588">
                  <c:v>8760</c:v>
                </c:pt>
                <c:pt idx="589">
                  <c:v>8670</c:v>
                </c:pt>
                <c:pt idx="590">
                  <c:v>9190</c:v>
                </c:pt>
                <c:pt idx="591">
                  <c:v>9330</c:v>
                </c:pt>
                <c:pt idx="592">
                  <c:v>7770</c:v>
                </c:pt>
                <c:pt idx="593">
                  <c:v>5730</c:v>
                </c:pt>
                <c:pt idx="594">
                  <c:v>5900</c:v>
                </c:pt>
                <c:pt idx="595">
                  <c:v>5590</c:v>
                </c:pt>
                <c:pt idx="596">
                  <c:v>5240</c:v>
                </c:pt>
                <c:pt idx="597">
                  <c:v>5280</c:v>
                </c:pt>
                <c:pt idx="598">
                  <c:v>6660</c:v>
                </c:pt>
                <c:pt idx="599">
                  <c:v>9500</c:v>
                </c:pt>
                <c:pt idx="600">
                  <c:v>10450</c:v>
                </c:pt>
                <c:pt idx="601">
                  <c:v>10510</c:v>
                </c:pt>
                <c:pt idx="602">
                  <c:v>9690</c:v>
                </c:pt>
                <c:pt idx="603">
                  <c:v>10310</c:v>
                </c:pt>
                <c:pt idx="604">
                  <c:v>11440</c:v>
                </c:pt>
                <c:pt idx="605">
                  <c:v>11850</c:v>
                </c:pt>
                <c:pt idx="606">
                  <c:v>12060</c:v>
                </c:pt>
                <c:pt idx="607">
                  <c:v>12260</c:v>
                </c:pt>
                <c:pt idx="608">
                  <c:v>12440</c:v>
                </c:pt>
                <c:pt idx="609">
                  <c:v>12640</c:v>
                </c:pt>
                <c:pt idx="610">
                  <c:v>12830</c:v>
                </c:pt>
                <c:pt idx="611">
                  <c:v>13020</c:v>
                </c:pt>
                <c:pt idx="612">
                  <c:v>13240</c:v>
                </c:pt>
                <c:pt idx="613">
                  <c:v>13480</c:v>
                </c:pt>
                <c:pt idx="614">
                  <c:v>13650</c:v>
                </c:pt>
                <c:pt idx="615">
                  <c:v>13850</c:v>
                </c:pt>
                <c:pt idx="616">
                  <c:v>14020</c:v>
                </c:pt>
                <c:pt idx="617">
                  <c:v>14220</c:v>
                </c:pt>
                <c:pt idx="618">
                  <c:v>14360</c:v>
                </c:pt>
                <c:pt idx="619">
                  <c:v>14560</c:v>
                </c:pt>
                <c:pt idx="620">
                  <c:v>14730</c:v>
                </c:pt>
                <c:pt idx="621">
                  <c:v>14890</c:v>
                </c:pt>
                <c:pt idx="622">
                  <c:v>15040</c:v>
                </c:pt>
                <c:pt idx="623">
                  <c:v>15230</c:v>
                </c:pt>
                <c:pt idx="624">
                  <c:v>15370</c:v>
                </c:pt>
                <c:pt idx="625">
                  <c:v>15590</c:v>
                </c:pt>
                <c:pt idx="626">
                  <c:v>15870</c:v>
                </c:pt>
                <c:pt idx="627">
                  <c:v>16010</c:v>
                </c:pt>
                <c:pt idx="628">
                  <c:v>16180</c:v>
                </c:pt>
                <c:pt idx="629">
                  <c:v>16340</c:v>
                </c:pt>
                <c:pt idx="630">
                  <c:v>16510</c:v>
                </c:pt>
                <c:pt idx="631">
                  <c:v>16700</c:v>
                </c:pt>
                <c:pt idx="632">
                  <c:v>16900</c:v>
                </c:pt>
                <c:pt idx="633">
                  <c:v>17140</c:v>
                </c:pt>
                <c:pt idx="634">
                  <c:v>17350</c:v>
                </c:pt>
                <c:pt idx="635">
                  <c:v>17440</c:v>
                </c:pt>
                <c:pt idx="636">
                  <c:v>17620</c:v>
                </c:pt>
                <c:pt idx="637">
                  <c:v>17800</c:v>
                </c:pt>
                <c:pt idx="638">
                  <c:v>17970</c:v>
                </c:pt>
                <c:pt idx="639">
                  <c:v>18220</c:v>
                </c:pt>
                <c:pt idx="640">
                  <c:v>18310</c:v>
                </c:pt>
                <c:pt idx="641">
                  <c:v>18520</c:v>
                </c:pt>
                <c:pt idx="642">
                  <c:v>18730</c:v>
                </c:pt>
                <c:pt idx="643">
                  <c:v>18800</c:v>
                </c:pt>
                <c:pt idx="644">
                  <c:v>19000</c:v>
                </c:pt>
                <c:pt idx="645">
                  <c:v>19020</c:v>
                </c:pt>
                <c:pt idx="646">
                  <c:v>19180</c:v>
                </c:pt>
                <c:pt idx="647">
                  <c:v>19440</c:v>
                </c:pt>
                <c:pt idx="648">
                  <c:v>19510</c:v>
                </c:pt>
                <c:pt idx="649">
                  <c:v>19670</c:v>
                </c:pt>
                <c:pt idx="650">
                  <c:v>19810</c:v>
                </c:pt>
                <c:pt idx="651">
                  <c:v>20010</c:v>
                </c:pt>
                <c:pt idx="652">
                  <c:v>20060</c:v>
                </c:pt>
                <c:pt idx="653">
                  <c:v>20240</c:v>
                </c:pt>
                <c:pt idx="654">
                  <c:v>20320</c:v>
                </c:pt>
                <c:pt idx="655">
                  <c:v>20420</c:v>
                </c:pt>
                <c:pt idx="656">
                  <c:v>20530</c:v>
                </c:pt>
                <c:pt idx="657">
                  <c:v>20650</c:v>
                </c:pt>
                <c:pt idx="658">
                  <c:v>20760</c:v>
                </c:pt>
                <c:pt idx="659">
                  <c:v>20840</c:v>
                </c:pt>
                <c:pt idx="660">
                  <c:v>20900</c:v>
                </c:pt>
                <c:pt idx="661">
                  <c:v>20960</c:v>
                </c:pt>
                <c:pt idx="662">
                  <c:v>21080</c:v>
                </c:pt>
                <c:pt idx="663">
                  <c:v>21170</c:v>
                </c:pt>
                <c:pt idx="664">
                  <c:v>21320</c:v>
                </c:pt>
                <c:pt idx="665">
                  <c:v>21390</c:v>
                </c:pt>
                <c:pt idx="666">
                  <c:v>21430</c:v>
                </c:pt>
                <c:pt idx="667">
                  <c:v>21580</c:v>
                </c:pt>
                <c:pt idx="668">
                  <c:v>21580</c:v>
                </c:pt>
                <c:pt idx="669">
                  <c:v>21710</c:v>
                </c:pt>
                <c:pt idx="670">
                  <c:v>21750</c:v>
                </c:pt>
                <c:pt idx="671">
                  <c:v>21830</c:v>
                </c:pt>
                <c:pt idx="672">
                  <c:v>21920</c:v>
                </c:pt>
                <c:pt idx="673">
                  <c:v>22030</c:v>
                </c:pt>
                <c:pt idx="674">
                  <c:v>22070</c:v>
                </c:pt>
                <c:pt idx="675">
                  <c:v>22130</c:v>
                </c:pt>
                <c:pt idx="676">
                  <c:v>22230</c:v>
                </c:pt>
                <c:pt idx="677">
                  <c:v>22380</c:v>
                </c:pt>
                <c:pt idx="678">
                  <c:v>22430</c:v>
                </c:pt>
                <c:pt idx="679">
                  <c:v>22480</c:v>
                </c:pt>
                <c:pt idx="680">
                  <c:v>22530</c:v>
                </c:pt>
                <c:pt idx="681">
                  <c:v>22630</c:v>
                </c:pt>
                <c:pt idx="682">
                  <c:v>22760</c:v>
                </c:pt>
                <c:pt idx="683">
                  <c:v>22860</c:v>
                </c:pt>
                <c:pt idx="684">
                  <c:v>22940</c:v>
                </c:pt>
                <c:pt idx="685">
                  <c:v>23040</c:v>
                </c:pt>
                <c:pt idx="686">
                  <c:v>23160</c:v>
                </c:pt>
                <c:pt idx="687">
                  <c:v>23240</c:v>
                </c:pt>
                <c:pt idx="688">
                  <c:v>23350</c:v>
                </c:pt>
                <c:pt idx="689">
                  <c:v>23460</c:v>
                </c:pt>
                <c:pt idx="690">
                  <c:v>23610</c:v>
                </c:pt>
                <c:pt idx="691">
                  <c:v>23700</c:v>
                </c:pt>
                <c:pt idx="692">
                  <c:v>23720</c:v>
                </c:pt>
                <c:pt idx="693">
                  <c:v>23720</c:v>
                </c:pt>
                <c:pt idx="694">
                  <c:v>23920</c:v>
                </c:pt>
                <c:pt idx="695">
                  <c:v>24060</c:v>
                </c:pt>
                <c:pt idx="696">
                  <c:v>24130</c:v>
                </c:pt>
                <c:pt idx="697">
                  <c:v>24350</c:v>
                </c:pt>
                <c:pt idx="698">
                  <c:v>24480</c:v>
                </c:pt>
                <c:pt idx="699">
                  <c:v>24640</c:v>
                </c:pt>
                <c:pt idx="700">
                  <c:v>24760</c:v>
                </c:pt>
                <c:pt idx="701">
                  <c:v>24950</c:v>
                </c:pt>
                <c:pt idx="702">
                  <c:v>25040</c:v>
                </c:pt>
                <c:pt idx="703">
                  <c:v>25150</c:v>
                </c:pt>
                <c:pt idx="704">
                  <c:v>25330</c:v>
                </c:pt>
                <c:pt idx="705">
                  <c:v>25480</c:v>
                </c:pt>
                <c:pt idx="706">
                  <c:v>25580</c:v>
                </c:pt>
                <c:pt idx="707">
                  <c:v>25780</c:v>
                </c:pt>
                <c:pt idx="708">
                  <c:v>25900</c:v>
                </c:pt>
                <c:pt idx="709">
                  <c:v>25940</c:v>
                </c:pt>
                <c:pt idx="710">
                  <c:v>26180</c:v>
                </c:pt>
                <c:pt idx="711">
                  <c:v>26350</c:v>
                </c:pt>
                <c:pt idx="712">
                  <c:v>26360</c:v>
                </c:pt>
                <c:pt idx="713">
                  <c:v>26520</c:v>
                </c:pt>
                <c:pt idx="714">
                  <c:v>26610</c:v>
                </c:pt>
                <c:pt idx="715">
                  <c:v>26790</c:v>
                </c:pt>
                <c:pt idx="716">
                  <c:v>26900</c:v>
                </c:pt>
                <c:pt idx="717">
                  <c:v>27130</c:v>
                </c:pt>
                <c:pt idx="718">
                  <c:v>27210</c:v>
                </c:pt>
                <c:pt idx="719">
                  <c:v>27320</c:v>
                </c:pt>
                <c:pt idx="720">
                  <c:v>27470</c:v>
                </c:pt>
                <c:pt idx="721">
                  <c:v>27560</c:v>
                </c:pt>
                <c:pt idx="722">
                  <c:v>27690</c:v>
                </c:pt>
                <c:pt idx="723">
                  <c:v>27830</c:v>
                </c:pt>
                <c:pt idx="724">
                  <c:v>27870</c:v>
                </c:pt>
                <c:pt idx="725">
                  <c:v>28050</c:v>
                </c:pt>
                <c:pt idx="726">
                  <c:v>28150</c:v>
                </c:pt>
                <c:pt idx="727">
                  <c:v>28310</c:v>
                </c:pt>
                <c:pt idx="728">
                  <c:v>28440</c:v>
                </c:pt>
                <c:pt idx="729">
                  <c:v>28600</c:v>
                </c:pt>
                <c:pt idx="730">
                  <c:v>28660</c:v>
                </c:pt>
                <c:pt idx="731">
                  <c:v>28750</c:v>
                </c:pt>
                <c:pt idx="732">
                  <c:v>28920</c:v>
                </c:pt>
                <c:pt idx="733">
                  <c:v>28940</c:v>
                </c:pt>
                <c:pt idx="734">
                  <c:v>29110</c:v>
                </c:pt>
                <c:pt idx="735">
                  <c:v>29170</c:v>
                </c:pt>
                <c:pt idx="736">
                  <c:v>29340</c:v>
                </c:pt>
                <c:pt idx="737">
                  <c:v>29410</c:v>
                </c:pt>
                <c:pt idx="738">
                  <c:v>29570</c:v>
                </c:pt>
                <c:pt idx="739">
                  <c:v>29610</c:v>
                </c:pt>
                <c:pt idx="740">
                  <c:v>29700</c:v>
                </c:pt>
                <c:pt idx="741">
                  <c:v>29700</c:v>
                </c:pt>
                <c:pt idx="742">
                  <c:v>29770</c:v>
                </c:pt>
                <c:pt idx="743">
                  <c:v>29830</c:v>
                </c:pt>
                <c:pt idx="744">
                  <c:v>29950</c:v>
                </c:pt>
                <c:pt idx="745">
                  <c:v>30000</c:v>
                </c:pt>
                <c:pt idx="746">
                  <c:v>30070</c:v>
                </c:pt>
                <c:pt idx="747">
                  <c:v>30140</c:v>
                </c:pt>
                <c:pt idx="748">
                  <c:v>30220</c:v>
                </c:pt>
                <c:pt idx="749">
                  <c:v>30280</c:v>
                </c:pt>
                <c:pt idx="750">
                  <c:v>30310</c:v>
                </c:pt>
                <c:pt idx="751">
                  <c:v>30470</c:v>
                </c:pt>
                <c:pt idx="752">
                  <c:v>30480</c:v>
                </c:pt>
                <c:pt idx="753">
                  <c:v>30610</c:v>
                </c:pt>
                <c:pt idx="754">
                  <c:v>30640</c:v>
                </c:pt>
                <c:pt idx="755">
                  <c:v>30710</c:v>
                </c:pt>
                <c:pt idx="756">
                  <c:v>30750</c:v>
                </c:pt>
                <c:pt idx="757">
                  <c:v>30780</c:v>
                </c:pt>
                <c:pt idx="758">
                  <c:v>30810</c:v>
                </c:pt>
                <c:pt idx="759">
                  <c:v>30860</c:v>
                </c:pt>
                <c:pt idx="760">
                  <c:v>30890</c:v>
                </c:pt>
                <c:pt idx="761">
                  <c:v>30900</c:v>
                </c:pt>
                <c:pt idx="762">
                  <c:v>31020</c:v>
                </c:pt>
                <c:pt idx="763">
                  <c:v>31080</c:v>
                </c:pt>
                <c:pt idx="764">
                  <c:v>31160</c:v>
                </c:pt>
                <c:pt idx="765">
                  <c:v>31260</c:v>
                </c:pt>
                <c:pt idx="766">
                  <c:v>31290</c:v>
                </c:pt>
                <c:pt idx="767">
                  <c:v>31280</c:v>
                </c:pt>
                <c:pt idx="768">
                  <c:v>31400</c:v>
                </c:pt>
                <c:pt idx="769">
                  <c:v>31510</c:v>
                </c:pt>
                <c:pt idx="770">
                  <c:v>31570</c:v>
                </c:pt>
                <c:pt idx="771">
                  <c:v>31590</c:v>
                </c:pt>
                <c:pt idx="772">
                  <c:v>31590</c:v>
                </c:pt>
                <c:pt idx="773">
                  <c:v>31630</c:v>
                </c:pt>
                <c:pt idx="774">
                  <c:v>31690</c:v>
                </c:pt>
                <c:pt idx="775">
                  <c:v>31710</c:v>
                </c:pt>
                <c:pt idx="776">
                  <c:v>31760</c:v>
                </c:pt>
                <c:pt idx="777">
                  <c:v>31790</c:v>
                </c:pt>
                <c:pt idx="778">
                  <c:v>31810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4.png"/><Relationship Id="rId18" Type="http://schemas.openxmlformats.org/officeDocument/2006/relationships/image" Target="../media/image19.jpg"/><Relationship Id="rId26" Type="http://schemas.openxmlformats.org/officeDocument/2006/relationships/chart" Target="../charts/chart6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image" Target="../media/image18.png"/><Relationship Id="rId25" Type="http://schemas.openxmlformats.org/officeDocument/2006/relationships/chart" Target="../charts/chart5.xml"/><Relationship Id="rId2" Type="http://schemas.openxmlformats.org/officeDocument/2006/relationships/image" Target="../media/image7.png"/><Relationship Id="rId16" Type="http://schemas.openxmlformats.org/officeDocument/2006/relationships/image" Target="../media/image17.png"/><Relationship Id="rId20" Type="http://schemas.openxmlformats.org/officeDocument/2006/relationships/chart" Target="../charts/chart2.xml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2.png"/><Relationship Id="rId24" Type="http://schemas.openxmlformats.org/officeDocument/2006/relationships/image" Target="../media/image22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emf"/><Relationship Id="rId23" Type="http://schemas.openxmlformats.org/officeDocument/2006/relationships/chart" Target="../charts/chart4.xml"/><Relationship Id="rId28" Type="http://schemas.openxmlformats.org/officeDocument/2006/relationships/image" Target="../media/image24.jpeg"/><Relationship Id="rId10" Type="http://schemas.openxmlformats.org/officeDocument/2006/relationships/chart" Target="../charts/chart1.xml"/><Relationship Id="rId19" Type="http://schemas.openxmlformats.org/officeDocument/2006/relationships/image" Target="../media/image20.png"/><Relationship Id="rId31" Type="http://schemas.openxmlformats.org/officeDocument/2006/relationships/chart" Target="../charts/chart10.xml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image" Target="../media/image15.png"/><Relationship Id="rId22" Type="http://schemas.openxmlformats.org/officeDocument/2006/relationships/image" Target="../media/image21.png"/><Relationship Id="rId27" Type="http://schemas.openxmlformats.org/officeDocument/2006/relationships/chart" Target="../charts/chart7.xml"/><Relationship Id="rId30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image" Target="../media/image1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5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6.emf"/><Relationship Id="rId14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Bouton 2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CommandButton2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Image 2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733425" y="1838325"/>
          <a:ext cx="38919150" cy="6667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3" name="Trait 66">
          <a:extLst>
            <a:ext uri="{FF2B5EF4-FFF2-40B4-BE49-F238E27FC236}">
              <a16:creationId xmlns:a16="http://schemas.microsoft.com/office/drawing/2014/main" id="{10EA83C0-13A3-4D38-AB70-00E61D622A0C}"/>
            </a:ext>
          </a:extLst>
        </xdr:cNvPr>
        <xdr:cNvSpPr>
          <a:spLocks noChangeShapeType="1"/>
        </xdr:cNvSpPr>
      </xdr:nvSpPr>
      <xdr:spPr bwMode="auto">
        <a:xfrm flipH="1" flipV="1">
          <a:off x="15640050" y="1857375"/>
          <a:ext cx="4953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69</xdr:row>
      <xdr:rowOff>152400</xdr:rowOff>
    </xdr:from>
    <xdr:to>
      <xdr:col>30</xdr:col>
      <xdr:colOff>0</xdr:colOff>
      <xdr:row>69</xdr:row>
      <xdr:rowOff>152400</xdr:rowOff>
    </xdr:to>
    <xdr:sp macro="" textlink="">
      <xdr:nvSpPr>
        <xdr:cNvPr id="4" name="Trait 54">
          <a:extLst>
            <a:ext uri="{FF2B5EF4-FFF2-40B4-BE49-F238E27FC236}">
              <a16:creationId xmlns:a16="http://schemas.microsoft.com/office/drawing/2014/main" id="{AFEED1B2-347B-4E98-8C97-8FB80A47FD98}"/>
            </a:ext>
          </a:extLst>
        </xdr:cNvPr>
        <xdr:cNvSpPr>
          <a:spLocks noChangeShapeType="1"/>
        </xdr:cNvSpPr>
      </xdr:nvSpPr>
      <xdr:spPr bwMode="auto">
        <a:xfrm flipH="1">
          <a:off x="16135350" y="13296900"/>
          <a:ext cx="58674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72</xdr:col>
      <xdr:colOff>476250</xdr:colOff>
      <xdr:row>79</xdr:row>
      <xdr:rowOff>104775</xdr:rowOff>
    </xdr:from>
    <xdr:ext cx="7743825" cy="2781299"/>
    <xdr:pic>
      <xdr:nvPicPr>
        <xdr:cNvPr id="5" name="Image 34">
          <a:extLst>
            <a:ext uri="{FF2B5EF4-FFF2-40B4-BE49-F238E27FC236}">
              <a16:creationId xmlns:a16="http://schemas.microsoft.com/office/drawing/2014/main" id="{6E3D35EC-D1DE-4DE2-84B5-4E111865AF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282850" y="15154275"/>
          <a:ext cx="7743825" cy="2781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31</xdr:col>
      <xdr:colOff>0</xdr:colOff>
      <xdr:row>70</xdr:row>
      <xdr:rowOff>0</xdr:rowOff>
    </xdr:from>
    <xdr:to>
      <xdr:col>47</xdr:col>
      <xdr:colOff>9525</xdr:colOff>
      <xdr:row>70</xdr:row>
      <xdr:rowOff>0</xdr:rowOff>
    </xdr:to>
    <xdr:sp macro="" textlink="">
      <xdr:nvSpPr>
        <xdr:cNvPr id="6" name="Trait 66">
          <a:extLst>
            <a:ext uri="{FF2B5EF4-FFF2-40B4-BE49-F238E27FC236}">
              <a16:creationId xmlns:a16="http://schemas.microsoft.com/office/drawing/2014/main" id="{9FB12214-8F63-4963-A232-251D81E8EAC3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13335000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andButton1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ZoneTexte 10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21012149" y="1152523"/>
          <a:ext cx="25635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Rectangle 64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Rectangle 64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733425" y="2581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Rectangle 64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Image 15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Image 16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ZoneTexte 17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Rectangle 6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3">
      <xdr:nvSpPr>
        <xdr:cNvPr id="3" name="ZoneTexte 2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52C442-505C-4B48-87BE-FD8BFF02322D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ZoneTexte 3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21 novembre 2025 à 13:07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Image 16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ZoneTexte 5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ZoneTexte 6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04:38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ZoneTexte 7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11:10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ZoneTexte 8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16:56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ZoneTexte 9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23:26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ZoneTexte 10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ZoneTexte 11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13" name="Image 12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983218" y="60961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ZoneTexte 13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mage 1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16" name="ZoneTexte 15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91050" y="2476500"/>
          <a:ext cx="2857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ZoneTexte 16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28575</xdr:rowOff>
        </xdr:from>
        <xdr:ext cx="628650" cy="190500"/>
        <xdr:pic>
          <xdr:nvPicPr>
            <xdr:cNvPr id="38" name="Image 37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299"/>
                </a:ext>
              </a:extLst>
            </xdr:cNvPicPr>
          </xdr:nvPicPr>
          <xdr:blipFill rotWithShape="1">
            <a:blip xmlns:r="http://schemas.openxmlformats.org/officeDocument/2006/relationships" r:embed="rId12"/>
            <a:srcRect l="16739" t="4999" r="13563" b="10001"/>
            <a:stretch>
              <a:fillRect/>
            </a:stretch>
          </xdr:blipFill>
          <xdr:spPr>
            <a:xfrm>
              <a:off x="3629025" y="2362200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Connecteur droit 38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Connecteur droit 39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43" name="ZoneTexte 42">
          <a:extLst>
            <a:ext uri="{FF2B5EF4-FFF2-40B4-BE49-F238E27FC236}">
              <a16:creationId xmlns:a16="http://schemas.microsoft.com/office/drawing/2014/main" id="{83412249-DF6F-45EA-9011-C8BA6F90096A}"/>
            </a:ext>
          </a:extLst>
        </xdr:cNvPr>
        <xdr:cNvSpPr txBox="1"/>
      </xdr:nvSpPr>
      <xdr:spPr>
        <a:xfrm>
          <a:off x="10104810" y="9386905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2C387B7B-82C1-411C-87E2-10D4D962D0BE}"/>
            </a:ext>
          </a:extLst>
        </xdr:cNvPr>
        <xdr:cNvSpPr txBox="1"/>
      </xdr:nvSpPr>
      <xdr:spPr>
        <a:xfrm>
          <a:off x="9144000" y="11449049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BC5594FB-2E30-4FDE-80A6-A108D4EDA79F}"/>
            </a:ext>
          </a:extLst>
        </xdr:cNvPr>
        <xdr:cNvSpPr txBox="1"/>
      </xdr:nvSpPr>
      <xdr:spPr>
        <a:xfrm>
          <a:off x="9153521" y="13735050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46" name="Connecteur droit 45">
          <a:extLst>
            <a:ext uri="{FF2B5EF4-FFF2-40B4-BE49-F238E27FC236}">
              <a16:creationId xmlns:a16="http://schemas.microsoft.com/office/drawing/2014/main" id="{29C0244C-84ED-48F5-9CFF-9A163FE34F2D}"/>
            </a:ext>
          </a:extLst>
        </xdr:cNvPr>
        <xdr:cNvCxnSpPr/>
      </xdr:nvCxnSpPr>
      <xdr:spPr>
        <a:xfrm>
          <a:off x="9372599" y="12392028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47" name="Connecteur droit 46">
          <a:extLst>
            <a:ext uri="{FF2B5EF4-FFF2-40B4-BE49-F238E27FC236}">
              <a16:creationId xmlns:a16="http://schemas.microsoft.com/office/drawing/2014/main" id="{20B8D416-22E6-4F19-9F89-99F9E42DD06F}"/>
            </a:ext>
          </a:extLst>
        </xdr:cNvPr>
        <xdr:cNvCxnSpPr/>
      </xdr:nvCxnSpPr>
      <xdr:spPr>
        <a:xfrm>
          <a:off x="9405952" y="1341119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48" name="Connecteur droit 47">
          <a:extLst>
            <a:ext uri="{FF2B5EF4-FFF2-40B4-BE49-F238E27FC236}">
              <a16:creationId xmlns:a16="http://schemas.microsoft.com/office/drawing/2014/main" id="{BBACC2DD-9A6C-4CF6-AD7B-338D0CD96748}"/>
            </a:ext>
          </a:extLst>
        </xdr:cNvPr>
        <xdr:cNvCxnSpPr/>
      </xdr:nvCxnSpPr>
      <xdr:spPr>
        <a:xfrm>
          <a:off x="9401198" y="132921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49" name="Connecteur droit 48">
          <a:extLst>
            <a:ext uri="{FF2B5EF4-FFF2-40B4-BE49-F238E27FC236}">
              <a16:creationId xmlns:a16="http://schemas.microsoft.com/office/drawing/2014/main" id="{1205E219-1765-4E17-BA00-408107EF8A3E}"/>
            </a:ext>
          </a:extLst>
        </xdr:cNvPr>
        <xdr:cNvCxnSpPr/>
      </xdr:nvCxnSpPr>
      <xdr:spPr>
        <a:xfrm>
          <a:off x="9391664" y="1316355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50" name="Connecteur droit 49">
          <a:extLst>
            <a:ext uri="{FF2B5EF4-FFF2-40B4-BE49-F238E27FC236}">
              <a16:creationId xmlns:a16="http://schemas.microsoft.com/office/drawing/2014/main" id="{C2AC8445-F5C4-48B8-B6E2-63E3557ED9AC}"/>
            </a:ext>
          </a:extLst>
        </xdr:cNvPr>
        <xdr:cNvCxnSpPr/>
      </xdr:nvCxnSpPr>
      <xdr:spPr>
        <a:xfrm>
          <a:off x="9386887" y="1303972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51" name="Connecteur droit 50">
          <a:extLst>
            <a:ext uri="{FF2B5EF4-FFF2-40B4-BE49-F238E27FC236}">
              <a16:creationId xmlns:a16="http://schemas.microsoft.com/office/drawing/2014/main" id="{E24F2872-7B6A-4F1D-B083-9A0B27278087}"/>
            </a:ext>
          </a:extLst>
        </xdr:cNvPr>
        <xdr:cNvCxnSpPr/>
      </xdr:nvCxnSpPr>
      <xdr:spPr>
        <a:xfrm>
          <a:off x="9386888" y="1291590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52" name="Connecteur droit 51">
          <a:extLst>
            <a:ext uri="{FF2B5EF4-FFF2-40B4-BE49-F238E27FC236}">
              <a16:creationId xmlns:a16="http://schemas.microsoft.com/office/drawing/2014/main" id="{74735337-53C0-4F73-A51F-6DA5EB83C10E}"/>
            </a:ext>
          </a:extLst>
        </xdr:cNvPr>
        <xdr:cNvCxnSpPr/>
      </xdr:nvCxnSpPr>
      <xdr:spPr>
        <a:xfrm>
          <a:off x="9386887" y="12787315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53" name="Connecteur droit 52">
          <a:extLst>
            <a:ext uri="{FF2B5EF4-FFF2-40B4-BE49-F238E27FC236}">
              <a16:creationId xmlns:a16="http://schemas.microsoft.com/office/drawing/2014/main" id="{02AA9D16-1634-49A4-A1F0-4A51013D3326}"/>
            </a:ext>
          </a:extLst>
        </xdr:cNvPr>
        <xdr:cNvCxnSpPr/>
      </xdr:nvCxnSpPr>
      <xdr:spPr>
        <a:xfrm>
          <a:off x="9377362" y="1265872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54" name="Connecteur droit 53">
          <a:extLst>
            <a:ext uri="{FF2B5EF4-FFF2-40B4-BE49-F238E27FC236}">
              <a16:creationId xmlns:a16="http://schemas.microsoft.com/office/drawing/2014/main" id="{7A92DF0B-1D20-435D-970C-B74216C1A1F3}"/>
            </a:ext>
          </a:extLst>
        </xdr:cNvPr>
        <xdr:cNvCxnSpPr/>
      </xdr:nvCxnSpPr>
      <xdr:spPr>
        <a:xfrm>
          <a:off x="9377363" y="125349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55" name="Connecteur droit 54">
          <a:extLst>
            <a:ext uri="{FF2B5EF4-FFF2-40B4-BE49-F238E27FC236}">
              <a16:creationId xmlns:a16="http://schemas.microsoft.com/office/drawing/2014/main" id="{9CDBDC1F-B005-476B-A80F-459BA41670CA}"/>
            </a:ext>
          </a:extLst>
        </xdr:cNvPr>
        <xdr:cNvCxnSpPr/>
      </xdr:nvCxnSpPr>
      <xdr:spPr>
        <a:xfrm>
          <a:off x="9201151" y="117776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56" name="Connecteur droit 55">
          <a:extLst>
            <a:ext uri="{FF2B5EF4-FFF2-40B4-BE49-F238E27FC236}">
              <a16:creationId xmlns:a16="http://schemas.microsoft.com/office/drawing/2014/main" id="{8BF3F219-C85B-4D4F-83EF-679247B9716F}"/>
            </a:ext>
          </a:extLst>
        </xdr:cNvPr>
        <xdr:cNvCxnSpPr/>
      </xdr:nvCxnSpPr>
      <xdr:spPr>
        <a:xfrm>
          <a:off x="9201152" y="1165383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57" name="ZoneTexte 56">
          <a:extLst>
            <a:ext uri="{FF2B5EF4-FFF2-40B4-BE49-F238E27FC236}">
              <a16:creationId xmlns:a16="http://schemas.microsoft.com/office/drawing/2014/main" id="{38F10E34-09FC-402A-BFD2-077626FF31AB}"/>
            </a:ext>
          </a:extLst>
        </xdr:cNvPr>
        <xdr:cNvSpPr txBox="1"/>
      </xdr:nvSpPr>
      <xdr:spPr>
        <a:xfrm>
          <a:off x="9453569" y="13377872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58" name="ZoneTexte 57">
          <a:extLst>
            <a:ext uri="{FF2B5EF4-FFF2-40B4-BE49-F238E27FC236}">
              <a16:creationId xmlns:a16="http://schemas.microsoft.com/office/drawing/2014/main" id="{EDC1EF89-1CA4-4C89-A77D-5074BB741DDF}"/>
            </a:ext>
          </a:extLst>
        </xdr:cNvPr>
        <xdr:cNvSpPr txBox="1"/>
      </xdr:nvSpPr>
      <xdr:spPr>
        <a:xfrm>
          <a:off x="9453578" y="13244521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B1BD99AD-E3D6-49D1-A205-6227318FDD8C}"/>
            </a:ext>
          </a:extLst>
        </xdr:cNvPr>
        <xdr:cNvSpPr txBox="1"/>
      </xdr:nvSpPr>
      <xdr:spPr>
        <a:xfrm>
          <a:off x="9453570" y="13120700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60" name="ZoneTexte 59">
          <a:extLst>
            <a:ext uri="{FF2B5EF4-FFF2-40B4-BE49-F238E27FC236}">
              <a16:creationId xmlns:a16="http://schemas.microsoft.com/office/drawing/2014/main" id="{EF0A4133-3C52-481F-AA54-3DE3FF19C5A3}"/>
            </a:ext>
          </a:extLst>
        </xdr:cNvPr>
        <xdr:cNvSpPr txBox="1"/>
      </xdr:nvSpPr>
      <xdr:spPr>
        <a:xfrm>
          <a:off x="9453556" y="12992111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61" name="ZoneTexte 60">
          <a:extLst>
            <a:ext uri="{FF2B5EF4-FFF2-40B4-BE49-F238E27FC236}">
              <a16:creationId xmlns:a16="http://schemas.microsoft.com/office/drawing/2014/main" id="{FB2A46F8-E804-4F00-A7A8-D8B641F57852}"/>
            </a:ext>
          </a:extLst>
        </xdr:cNvPr>
        <xdr:cNvSpPr txBox="1"/>
      </xdr:nvSpPr>
      <xdr:spPr>
        <a:xfrm>
          <a:off x="9448793" y="1285876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62" name="ZoneTexte 61">
          <a:extLst>
            <a:ext uri="{FF2B5EF4-FFF2-40B4-BE49-F238E27FC236}">
              <a16:creationId xmlns:a16="http://schemas.microsoft.com/office/drawing/2014/main" id="{6FA32912-E82C-402F-AFF6-C7F52BCAC7D8}"/>
            </a:ext>
          </a:extLst>
        </xdr:cNvPr>
        <xdr:cNvSpPr txBox="1"/>
      </xdr:nvSpPr>
      <xdr:spPr>
        <a:xfrm>
          <a:off x="9448792" y="1274446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63" name="ZoneTexte 62">
          <a:extLst>
            <a:ext uri="{FF2B5EF4-FFF2-40B4-BE49-F238E27FC236}">
              <a16:creationId xmlns:a16="http://schemas.microsoft.com/office/drawing/2014/main" id="{EE8791FE-7E85-4712-AB5B-8C46A5722E11}"/>
            </a:ext>
          </a:extLst>
        </xdr:cNvPr>
        <xdr:cNvSpPr txBox="1"/>
      </xdr:nvSpPr>
      <xdr:spPr>
        <a:xfrm>
          <a:off x="9448793" y="1261587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3072" name="ZoneTexte 3071">
          <a:extLst>
            <a:ext uri="{FF2B5EF4-FFF2-40B4-BE49-F238E27FC236}">
              <a16:creationId xmlns:a16="http://schemas.microsoft.com/office/drawing/2014/main" id="{51A8C587-4E58-41E5-A829-23F4AA220014}"/>
            </a:ext>
          </a:extLst>
        </xdr:cNvPr>
        <xdr:cNvSpPr txBox="1"/>
      </xdr:nvSpPr>
      <xdr:spPr>
        <a:xfrm>
          <a:off x="9448794" y="124920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3074" name="ZoneTexte 3073">
          <a:extLst>
            <a:ext uri="{FF2B5EF4-FFF2-40B4-BE49-F238E27FC236}">
              <a16:creationId xmlns:a16="http://schemas.microsoft.com/office/drawing/2014/main" id="{B56EA6EC-3FF3-46D9-9F70-9A03585BA697}"/>
            </a:ext>
          </a:extLst>
        </xdr:cNvPr>
        <xdr:cNvSpPr txBox="1"/>
      </xdr:nvSpPr>
      <xdr:spPr>
        <a:xfrm>
          <a:off x="9448794" y="1235869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3075" name="Connecteur droit 3074">
          <a:extLst>
            <a:ext uri="{FF2B5EF4-FFF2-40B4-BE49-F238E27FC236}">
              <a16:creationId xmlns:a16="http://schemas.microsoft.com/office/drawing/2014/main" id="{D9EB84F9-A929-4F69-9210-B6B245E23A4E}"/>
            </a:ext>
          </a:extLst>
        </xdr:cNvPr>
        <xdr:cNvCxnSpPr/>
      </xdr:nvCxnSpPr>
      <xdr:spPr>
        <a:xfrm>
          <a:off x="9367837" y="12277734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3076" name="ZoneTexte 3075">
          <a:extLst>
            <a:ext uri="{FF2B5EF4-FFF2-40B4-BE49-F238E27FC236}">
              <a16:creationId xmlns:a16="http://schemas.microsoft.com/office/drawing/2014/main" id="{BEBE79D0-2EDE-4415-952A-76EC86FC31AC}"/>
            </a:ext>
          </a:extLst>
        </xdr:cNvPr>
        <xdr:cNvSpPr txBox="1"/>
      </xdr:nvSpPr>
      <xdr:spPr>
        <a:xfrm>
          <a:off x="9453558" y="1223487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3077" name="Connecteur droit 3076">
          <a:extLst>
            <a:ext uri="{FF2B5EF4-FFF2-40B4-BE49-F238E27FC236}">
              <a16:creationId xmlns:a16="http://schemas.microsoft.com/office/drawing/2014/main" id="{BBDC91E4-99F6-41DE-A785-404EC75EAFFF}"/>
            </a:ext>
          </a:extLst>
        </xdr:cNvPr>
        <xdr:cNvCxnSpPr/>
      </xdr:nvCxnSpPr>
      <xdr:spPr>
        <a:xfrm>
          <a:off x="9363074" y="121539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3078" name="ZoneTexte 3077">
          <a:extLst>
            <a:ext uri="{FF2B5EF4-FFF2-40B4-BE49-F238E27FC236}">
              <a16:creationId xmlns:a16="http://schemas.microsoft.com/office/drawing/2014/main" id="{AC00B0F5-41DA-4858-914A-1684E78ABA75}"/>
            </a:ext>
          </a:extLst>
        </xdr:cNvPr>
        <xdr:cNvSpPr txBox="1"/>
      </xdr:nvSpPr>
      <xdr:spPr>
        <a:xfrm>
          <a:off x="9453558" y="1211104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3079" name="Connecteur droit 3078">
          <a:extLst>
            <a:ext uri="{FF2B5EF4-FFF2-40B4-BE49-F238E27FC236}">
              <a16:creationId xmlns:a16="http://schemas.microsoft.com/office/drawing/2014/main" id="{1AEE1204-1A22-4C2D-9D3B-4B72B00B2863}"/>
            </a:ext>
          </a:extLst>
        </xdr:cNvPr>
        <xdr:cNvCxnSpPr/>
      </xdr:nvCxnSpPr>
      <xdr:spPr>
        <a:xfrm>
          <a:off x="9358311" y="120300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3080" name="ZoneTexte 3079">
          <a:extLst>
            <a:ext uri="{FF2B5EF4-FFF2-40B4-BE49-F238E27FC236}">
              <a16:creationId xmlns:a16="http://schemas.microsoft.com/office/drawing/2014/main" id="{6F6DA58E-BC6C-4243-B996-353078556D62}"/>
            </a:ext>
          </a:extLst>
        </xdr:cNvPr>
        <xdr:cNvSpPr txBox="1"/>
      </xdr:nvSpPr>
      <xdr:spPr>
        <a:xfrm>
          <a:off x="9448795" y="119872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3081" name="ZoneTexte 3080">
          <a:extLst>
            <a:ext uri="{FF2B5EF4-FFF2-40B4-BE49-F238E27FC236}">
              <a16:creationId xmlns:a16="http://schemas.microsoft.com/office/drawing/2014/main" id="{6A490539-DBCF-4D36-9FBA-43FA5FFE6594}"/>
            </a:ext>
          </a:extLst>
        </xdr:cNvPr>
        <xdr:cNvSpPr txBox="1"/>
      </xdr:nvSpPr>
      <xdr:spPr>
        <a:xfrm>
          <a:off x="9448789" y="11853875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3082" name="ZoneTexte 3081">
          <a:extLst>
            <a:ext uri="{FF2B5EF4-FFF2-40B4-BE49-F238E27FC236}">
              <a16:creationId xmlns:a16="http://schemas.microsoft.com/office/drawing/2014/main" id="{A503BB90-E656-4477-BA2C-5B662691C067}"/>
            </a:ext>
          </a:extLst>
        </xdr:cNvPr>
        <xdr:cNvSpPr txBox="1"/>
      </xdr:nvSpPr>
      <xdr:spPr>
        <a:xfrm>
          <a:off x="9448806" y="1173480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3083" name="ZoneTexte 3082">
          <a:extLst>
            <a:ext uri="{FF2B5EF4-FFF2-40B4-BE49-F238E27FC236}">
              <a16:creationId xmlns:a16="http://schemas.microsoft.com/office/drawing/2014/main" id="{FF4DB3C1-AA1C-473B-93F3-F330630672DE}"/>
            </a:ext>
          </a:extLst>
        </xdr:cNvPr>
        <xdr:cNvSpPr txBox="1"/>
      </xdr:nvSpPr>
      <xdr:spPr>
        <a:xfrm>
          <a:off x="9448801" y="1161097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3084" name="Connecteur droit 3083">
          <a:extLst>
            <a:ext uri="{FF2B5EF4-FFF2-40B4-BE49-F238E27FC236}">
              <a16:creationId xmlns:a16="http://schemas.microsoft.com/office/drawing/2014/main" id="{44832AC6-80DD-432A-82E4-76598B55B792}"/>
            </a:ext>
          </a:extLst>
        </xdr:cNvPr>
        <xdr:cNvCxnSpPr/>
      </xdr:nvCxnSpPr>
      <xdr:spPr>
        <a:xfrm>
          <a:off x="9244011" y="1190148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3086" name="Image 308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CE2552-3E6B-4089-8663-C00EA8DC0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88325" y="26003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24</xdr:col>
      <xdr:colOff>228600</xdr:colOff>
      <xdr:row>37</xdr:row>
      <xdr:rowOff>180975</xdr:rowOff>
    </xdr:from>
    <xdr:ext cx="330275" cy="330275"/>
    <xdr:pic>
      <xdr:nvPicPr>
        <xdr:cNvPr id="3087" name="Image 308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149063E-F127-4779-BE33-3DD5046A8D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16600" y="7229475"/>
          <a:ext cx="330275" cy="330275"/>
        </a:xfrm>
        <a:prstGeom prst="rect">
          <a:avLst/>
        </a:prstGeom>
      </xdr:spPr>
    </xdr:pic>
    <xdr:clientData/>
  </xdr:oneCellAnchor>
  <xdr:oneCellAnchor>
    <xdr:from>
      <xdr:col>13</xdr:col>
      <xdr:colOff>276225</xdr:colOff>
      <xdr:row>34</xdr:row>
      <xdr:rowOff>142875</xdr:rowOff>
    </xdr:from>
    <xdr:ext cx="824756" cy="450317"/>
    <xdr:pic>
      <xdr:nvPicPr>
        <xdr:cNvPr id="3088" name="Image 3087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4076F079-14D5-4AD6-ACEB-757C84604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82225" y="6619875"/>
          <a:ext cx="824756" cy="450317"/>
        </a:xfrm>
        <a:prstGeom prst="rect">
          <a:avLst/>
        </a:prstGeom>
      </xdr:spPr>
    </xdr:pic>
    <xdr:clientData/>
  </xdr:oneCellAnchor>
  <xdr:oneCellAnchor>
    <xdr:from>
      <xdr:col>18</xdr:col>
      <xdr:colOff>19050</xdr:colOff>
      <xdr:row>37</xdr:row>
      <xdr:rowOff>161925</xdr:rowOff>
    </xdr:from>
    <xdr:ext cx="1627228" cy="888467"/>
    <xdr:pic>
      <xdr:nvPicPr>
        <xdr:cNvPr id="3089" name="Image 308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5050" y="7210425"/>
          <a:ext cx="1627228" cy="888467"/>
        </a:xfrm>
        <a:prstGeom prst="rect">
          <a:avLst/>
        </a:prstGeom>
      </xdr:spPr>
    </xdr:pic>
    <xdr:clientData/>
  </xdr:oneCellAnchor>
  <xdr:oneCellAnchor>
    <xdr:from>
      <xdr:col>14</xdr:col>
      <xdr:colOff>733425</xdr:colOff>
      <xdr:row>34</xdr:row>
      <xdr:rowOff>28575</xdr:rowOff>
    </xdr:from>
    <xdr:ext cx="195089" cy="341406"/>
    <xdr:pic>
      <xdr:nvPicPr>
        <xdr:cNvPr id="3090" name="Image 3089">
          <a:extLst>
            <a:ext uri="{FF2B5EF4-FFF2-40B4-BE49-F238E27FC236}">
              <a16:creationId xmlns:a16="http://schemas.microsoft.com/office/drawing/2014/main" id="{4C913652-B2E8-4FB1-8038-B975536EE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1401425" y="6505575"/>
          <a:ext cx="195089" cy="341406"/>
        </a:xfrm>
        <a:prstGeom prst="rect">
          <a:avLst/>
        </a:prstGeom>
      </xdr:spPr>
    </xdr:pic>
    <xdr:clientData/>
  </xdr:one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3090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3091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11</xdr:col>
      <xdr:colOff>704850</xdr:colOff>
      <xdr:row>34</xdr:row>
      <xdr:rowOff>0</xdr:rowOff>
    </xdr:from>
    <xdr:to>
      <xdr:col>12</xdr:col>
      <xdr:colOff>847725</xdr:colOff>
      <xdr:row>35</xdr:row>
      <xdr:rowOff>171450</xdr:rowOff>
    </xdr:to>
    <xdr:sp macro="" textlink="$C$35">
      <xdr:nvSpPr>
        <xdr:cNvPr id="3093" name="Rectangle 3092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9086850" y="6477000"/>
          <a:ext cx="81915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12</xdr:col>
      <xdr:colOff>9525</xdr:colOff>
      <xdr:row>33</xdr:row>
      <xdr:rowOff>133350</xdr:rowOff>
    </xdr:from>
    <xdr:to>
      <xdr:col>12</xdr:col>
      <xdr:colOff>714375</xdr:colOff>
      <xdr:row>33</xdr:row>
      <xdr:rowOff>142875</xdr:rowOff>
    </xdr:to>
    <xdr:cxnSp macro="">
      <xdr:nvCxnSpPr>
        <xdr:cNvPr id="3094" name="Connecteur droit 3093">
          <a:extLst>
            <a:ext uri="{FF2B5EF4-FFF2-40B4-BE49-F238E27FC236}">
              <a16:creationId xmlns:a16="http://schemas.microsoft.com/office/drawing/2014/main" id="{1E615896-1814-4261-AD39-679DDBEF1189}"/>
            </a:ext>
          </a:extLst>
        </xdr:cNvPr>
        <xdr:cNvCxnSpPr/>
      </xdr:nvCxnSpPr>
      <xdr:spPr>
        <a:xfrm>
          <a:off x="9153525" y="6419850"/>
          <a:ext cx="704850" cy="9525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447675</xdr:colOff>
      <xdr:row>16</xdr:row>
      <xdr:rowOff>85725</xdr:rowOff>
    </xdr:from>
    <xdr:to>
      <xdr:col>4</xdr:col>
      <xdr:colOff>215175</xdr:colOff>
      <xdr:row>16</xdr:row>
      <xdr:rowOff>95250</xdr:rowOff>
    </xdr:to>
    <xdr:cxnSp macro="">
      <xdr:nvCxnSpPr>
        <xdr:cNvPr id="3095" name="Connecteur droit 3094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2733675" y="3133725"/>
          <a:ext cx="5295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11</xdr:row>
          <xdr:rowOff>85725</xdr:rowOff>
        </xdr:from>
        <xdr:to>
          <xdr:col>10</xdr:col>
          <xdr:colOff>466725</xdr:colOff>
          <xdr:row>12</xdr:row>
          <xdr:rowOff>66675</xdr:rowOff>
        </xdr:to>
        <xdr:pic>
          <xdr:nvPicPr>
            <xdr:cNvPr id="3096" name="Image 1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300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 bwMode="auto">
            <a:xfrm>
              <a:off x="6657975" y="2209800"/>
              <a:ext cx="371475" cy="19050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3096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1</xdr:colOff>
      <xdr:row>17</xdr:row>
      <xdr:rowOff>190500</xdr:rowOff>
    </xdr:from>
    <xdr:ext cx="3181350" cy="1743075"/>
    <xdr:pic>
      <xdr:nvPicPr>
        <xdr:cNvPr id="3098" name="Image 3097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1" y="3429000"/>
          <a:ext cx="3181350" cy="1743075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Image 3098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ZoneTexte 3099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ZoneTexte 3100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52.8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ZoneTexte 3101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ZoneTexte 3102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ZoneTexte 3103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-0.1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ZoneTexte 3104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125 h 49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Rectangle 3105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Groupe 3106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7.9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-1.2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7.9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-0.1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Groupe 3155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4 h 03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Groupe 3179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6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7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16.9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11</xdr:col>
      <xdr:colOff>600075</xdr:colOff>
      <xdr:row>17</xdr:row>
      <xdr:rowOff>0</xdr:rowOff>
    </xdr:from>
    <xdr:to>
      <xdr:col>15</xdr:col>
      <xdr:colOff>689769</xdr:colOff>
      <xdr:row>30</xdr:row>
      <xdr:rowOff>156762</xdr:rowOff>
    </xdr:to>
    <xdr:grpSp>
      <xdr:nvGrpSpPr>
        <xdr:cNvPr id="3207" name="Groupe 3206">
          <a:extLst>
            <a:ext uri="{FF2B5EF4-FFF2-40B4-BE49-F238E27FC236}">
              <a16:creationId xmlns:a16="http://schemas.microsoft.com/office/drawing/2014/main" id="{74AE7CE1-0424-49EC-B2A1-76670730D96C}"/>
            </a:ext>
          </a:extLst>
        </xdr:cNvPr>
        <xdr:cNvGrpSpPr/>
      </xdr:nvGrpSpPr>
      <xdr:grpSpPr>
        <a:xfrm>
          <a:off x="7924800" y="3248025"/>
          <a:ext cx="3318669" cy="2699937"/>
          <a:chOff x="8124825" y="3276602"/>
          <a:chExt cx="3318669" cy="2709462"/>
        </a:xfrm>
      </xdr:grpSpPr>
      <xdr:graphicFrame macro="">
        <xdr:nvGraphicFramePr>
          <xdr:cNvPr id="3208" name="Graphique 3207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8124825" y="3299620"/>
          <a:ext cx="1152525" cy="268604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267700" y="3490119"/>
            <a:ext cx="914400" cy="271974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334375" y="5766595"/>
            <a:ext cx="762001" cy="1135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305800" y="3310733"/>
            <a:ext cx="828000" cy="1500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aphicFrame macro="">
        <xdr:nvGraphicFramePr>
          <xdr:cNvPr id="3212" name="Graphique 3211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10292952" y="3276602"/>
          <a:ext cx="1150542" cy="26828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477499" y="5748338"/>
            <a:ext cx="904875" cy="1381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651 h 14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639175" y="3800475"/>
            <a:ext cx="185732" cy="1784680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454386" y="3500819"/>
            <a:ext cx="913235" cy="272854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466387" y="3324226"/>
            <a:ext cx="885825" cy="1573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683.8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782297" y="3771900"/>
            <a:ext cx="252004" cy="1827546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  <xdr:grpSp>
        <xdr:nvGrpSpPr>
          <xdr:cNvPr id="3218" name="Groupe 3217">
            <a:extLst>
              <a:ext uri="{FF2B5EF4-FFF2-40B4-BE49-F238E27FC236}">
                <a16:creationId xmlns:a16="http://schemas.microsoft.com/office/drawing/2014/main" id="{EA1483D9-33D9-232E-90D7-665287C9D5F8}"/>
              </a:ext>
            </a:extLst>
          </xdr:cNvPr>
          <xdr:cNvGrpSpPr/>
        </xdr:nvGrpSpPr>
        <xdr:grpSpPr>
          <a:xfrm>
            <a:off x="9286875" y="3295650"/>
            <a:ext cx="1050528" cy="2690414"/>
            <a:chOff x="9096375" y="3362325"/>
            <a:chExt cx="1050528" cy="2690414"/>
          </a:xfrm>
        </xdr:grpSpPr>
        <xdr:graphicFrame macro="">
          <xdr:nvGraphicFramePr>
            <xdr:cNvPr id="3219" name="Graphique 3218">
              <a:extLst>
                <a:ext uri="{FF2B5EF4-FFF2-40B4-BE49-F238E27FC236}">
                  <a16:creationId xmlns:a16="http://schemas.microsoft.com/office/drawing/2014/main" id="{4F0D9D12-73CD-B394-6215-61EA4A789A89}"/>
                </a:ext>
              </a:extLst>
            </xdr:cNvPr>
            <xdr:cNvGraphicFramePr>
              <a:graphicFrameLocks/>
            </xdr:cNvGraphicFramePr>
          </xdr:nvGraphicFramePr>
          <xdr:xfrm>
            <a:off x="9096375" y="3362325"/>
            <a:ext cx="1050528" cy="269041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1"/>
            </a:graphicData>
          </a:graphic>
        </xdr:graphicFrame>
        <xdr:sp macro="" textlink="">
          <xdr:nvSpPr>
            <xdr:cNvPr id="3220" name="Organigramme : Disque magnétique 3219">
              <a:extLst>
                <a:ext uri="{FF2B5EF4-FFF2-40B4-BE49-F238E27FC236}">
                  <a16:creationId xmlns:a16="http://schemas.microsoft.com/office/drawing/2014/main" id="{336D5A06-6230-1F6B-5C8F-96328AC4EFBE}"/>
                </a:ext>
              </a:extLst>
            </xdr:cNvPr>
            <xdr:cNvSpPr/>
          </xdr:nvSpPr>
          <xdr:spPr>
            <a:xfrm>
              <a:off x="9175600" y="3562712"/>
              <a:ext cx="913989" cy="271999"/>
            </a:xfrm>
            <a:prstGeom prst="flowChartMagneticDisk">
              <a:avLst/>
            </a:prstGeom>
            <a:solidFill>
              <a:srgbClr val="C2ECDD">
                <a:alpha val="89804"/>
              </a:srgbClr>
            </a:solidFill>
            <a:ln w="3175">
              <a:solidFill>
                <a:schemeClr val="tx1"/>
              </a:solidFill>
            </a:ln>
            <a:effectLst>
              <a:reflection endPos="0" dir="5400000" sy="-100000" algn="bl" rotWithShape="0"/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Novembre_2025!$AL$5">
          <xdr:nvSpPr>
            <xdr:cNvPr id="3221" name="ZoneTexte 3220">
              <a:extLst>
                <a:ext uri="{FF2B5EF4-FFF2-40B4-BE49-F238E27FC236}">
                  <a16:creationId xmlns:a16="http://schemas.microsoft.com/office/drawing/2014/main" id="{436F0AC9-5E7C-516B-B8F4-7F33F674348C}"/>
                </a:ext>
              </a:extLst>
            </xdr:cNvPr>
            <xdr:cNvSpPr txBox="1"/>
          </xdr:nvSpPr>
          <xdr:spPr>
            <a:xfrm>
              <a:off x="9182100" y="5834065"/>
              <a:ext cx="839631" cy="10953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A23B948D-C424-415E-908E-A57868B30FCE}" type="TxLink">
                <a:rPr lang="en-US" sz="1100" b="0" i="0" u="none" strike="noStrike">
                  <a:solidFill>
                    <a:schemeClr val="bg1"/>
                  </a:solidFill>
                  <a:latin typeface="+mn-lt"/>
                  <a:cs typeface="Arial"/>
                </a:rPr>
                <a:pPr algn="ctr"/>
                <a:t>50 h 48 mn</a:t>
              </a:fld>
              <a:endParaRPr lang="fr-FR" sz="11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$Y$2">
          <xdr:nvSpPr>
            <xdr:cNvPr id="3222" name="ZoneTexte 3221">
              <a:extLst>
                <a:ext uri="{FF2B5EF4-FFF2-40B4-BE49-F238E27FC236}">
                  <a16:creationId xmlns:a16="http://schemas.microsoft.com/office/drawing/2014/main" id="{6F2F7005-01D6-9532-D9E1-C1DEC5834772}"/>
                </a:ext>
              </a:extLst>
            </xdr:cNvPr>
            <xdr:cNvSpPr txBox="1"/>
          </xdr:nvSpPr>
          <xdr:spPr>
            <a:xfrm>
              <a:off x="9220200" y="3371850"/>
              <a:ext cx="828000" cy="15025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 anchorCtr="1"/>
            <a:lstStyle/>
            <a:p>
              <a:pPr algn="ctr"/>
              <a:fld id="{CC6CF55E-BC89-4F5B-8B4E-52910623C39D}" type="TxLink">
                <a:rPr lang="en-US" sz="1100" b="0" i="0" u="none" strike="noStrike">
                  <a:solidFill>
                    <a:schemeClr val="bg1"/>
                  </a:solidFill>
                  <a:latin typeface="Calibri"/>
                  <a:ea typeface="Calibri"/>
                  <a:cs typeface="Calibri"/>
                </a:rPr>
                <a:pPr algn="ctr"/>
                <a:t>52.8 mm</a:t>
              </a:fld>
              <a:endParaRPr lang="fr-FR" sz="1100">
                <a:solidFill>
                  <a:schemeClr val="bg1"/>
                </a:solidFill>
                <a:latin typeface="+mn-lt"/>
              </a:endParaRPr>
            </a:p>
          </xdr:txBody>
        </xdr:sp>
        <xdr:grpSp>
          <xdr:nvGrpSpPr>
            <xdr:cNvPr id="3223" name="Groupe 3222">
              <a:extLst>
                <a:ext uri="{FF2B5EF4-FFF2-40B4-BE49-F238E27FC236}">
                  <a16:creationId xmlns:a16="http://schemas.microsoft.com/office/drawing/2014/main" id="{5218C6A6-5B20-5402-022D-E6BBDA78C01C}"/>
                </a:ext>
              </a:extLst>
            </xdr:cNvPr>
            <xdr:cNvGrpSpPr/>
          </xdr:nvGrpSpPr>
          <xdr:grpSpPr>
            <a:xfrm>
              <a:off x="9553575" y="3843334"/>
              <a:ext cx="189525" cy="1822784"/>
              <a:chOff x="9753600" y="6634159"/>
              <a:chExt cx="189525" cy="1822784"/>
            </a:xfrm>
          </xdr:grpSpPr>
          <xdr:sp macro="" textlink="">
            <xdr:nvSpPr>
              <xdr:cNvPr id="3224" name="ZoneTexte 3223">
                <a:extLst>
                  <a:ext uri="{FF2B5EF4-FFF2-40B4-BE49-F238E27FC236}">
                    <a16:creationId xmlns:a16="http://schemas.microsoft.com/office/drawing/2014/main" id="{BEA0DCC0-137E-D622-A72F-9A8CD17DD990}"/>
                  </a:ext>
                </a:extLst>
              </xdr:cNvPr>
              <xdr:cNvSpPr txBox="1"/>
            </xdr:nvSpPr>
            <xdr:spPr>
              <a:xfrm>
                <a:off x="9753620" y="8319146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10</a:t>
                </a:r>
              </a:p>
            </xdr:txBody>
          </xdr:sp>
          <xdr:sp macro="" textlink="">
            <xdr:nvSpPr>
              <xdr:cNvPr id="3225" name="ZoneTexte 3224">
                <a:extLst>
                  <a:ext uri="{FF2B5EF4-FFF2-40B4-BE49-F238E27FC236}">
                    <a16:creationId xmlns:a16="http://schemas.microsoft.com/office/drawing/2014/main" id="{606A3D19-6EED-F8A3-9F97-E25A3F428D58}"/>
                  </a:ext>
                </a:extLst>
              </xdr:cNvPr>
              <xdr:cNvSpPr txBox="1"/>
            </xdr:nvSpPr>
            <xdr:spPr>
              <a:xfrm>
                <a:off x="9753623" y="813532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40</a:t>
                </a:r>
              </a:p>
            </xdr:txBody>
          </xdr:sp>
          <xdr:sp macro="" textlink="">
            <xdr:nvSpPr>
              <xdr:cNvPr id="3226" name="ZoneTexte 3225">
                <a:extLst>
                  <a:ext uri="{FF2B5EF4-FFF2-40B4-BE49-F238E27FC236}">
                    <a16:creationId xmlns:a16="http://schemas.microsoft.com/office/drawing/2014/main" id="{27AB38AF-988D-FA9B-C4BF-8399CFF1BB04}"/>
                  </a:ext>
                </a:extLst>
              </xdr:cNvPr>
              <xdr:cNvSpPr txBox="1"/>
            </xdr:nvSpPr>
            <xdr:spPr>
              <a:xfrm>
                <a:off x="9753612" y="794208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non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70</a:t>
                </a:r>
              </a:p>
            </xdr:txBody>
          </xdr:sp>
          <xdr:sp macro="" textlink="">
            <xdr:nvSpPr>
              <xdr:cNvPr id="3227" name="ZoneTexte 3226">
                <a:extLst>
                  <a:ext uri="{FF2B5EF4-FFF2-40B4-BE49-F238E27FC236}">
                    <a16:creationId xmlns:a16="http://schemas.microsoft.com/office/drawing/2014/main" id="{B6C93B37-979D-A68A-285C-5B907651482F}"/>
                  </a:ext>
                </a:extLst>
              </xdr:cNvPr>
              <xdr:cNvSpPr txBox="1"/>
            </xdr:nvSpPr>
            <xdr:spPr>
              <a:xfrm>
                <a:off x="9758366" y="772997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100</a:t>
                </a:r>
              </a:p>
            </xdr:txBody>
          </xdr:sp>
          <xdr:sp macro="" textlink="">
            <xdr:nvSpPr>
              <xdr:cNvPr id="3228" name="ZoneTexte 3227">
                <a:extLst>
                  <a:ext uri="{FF2B5EF4-FFF2-40B4-BE49-F238E27FC236}">
                    <a16:creationId xmlns:a16="http://schemas.microsoft.com/office/drawing/2014/main" id="{D8EFA6AA-D39D-37BA-5394-E47DB4A8E9CF}"/>
                  </a:ext>
                </a:extLst>
              </xdr:cNvPr>
              <xdr:cNvSpPr txBox="1"/>
            </xdr:nvSpPr>
            <xdr:spPr>
              <a:xfrm>
                <a:off x="9758361" y="7513174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130</a:t>
                </a:r>
              </a:p>
            </xdr:txBody>
          </xdr:sp>
          <xdr:sp macro="" textlink="">
            <xdr:nvSpPr>
              <xdr:cNvPr id="3229" name="ZoneTexte 3228">
                <a:extLst>
                  <a:ext uri="{FF2B5EF4-FFF2-40B4-BE49-F238E27FC236}">
                    <a16:creationId xmlns:a16="http://schemas.microsoft.com/office/drawing/2014/main" id="{206C747E-D3AD-B125-7D16-EA8ED4F9CAA8}"/>
                  </a:ext>
                </a:extLst>
              </xdr:cNvPr>
              <xdr:cNvSpPr txBox="1"/>
            </xdr:nvSpPr>
            <xdr:spPr>
              <a:xfrm>
                <a:off x="9758360" y="726811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160</a:t>
                </a:r>
              </a:p>
            </xdr:txBody>
          </xdr:sp>
          <xdr:sp macro="" textlink="">
            <xdr:nvSpPr>
              <xdr:cNvPr id="3230" name="ZoneTexte 3229">
                <a:extLst>
                  <a:ext uri="{FF2B5EF4-FFF2-40B4-BE49-F238E27FC236}">
                    <a16:creationId xmlns:a16="http://schemas.microsoft.com/office/drawing/2014/main" id="{0636A10C-86A5-592D-E784-A05E30051336}"/>
                  </a:ext>
                </a:extLst>
              </xdr:cNvPr>
              <xdr:cNvSpPr txBox="1"/>
            </xdr:nvSpPr>
            <xdr:spPr>
              <a:xfrm>
                <a:off x="9758359" y="699944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190</a:t>
                </a:r>
              </a:p>
            </xdr:txBody>
          </xdr:sp>
          <xdr:sp macro="" textlink="">
            <xdr:nvSpPr>
              <xdr:cNvPr id="3231" name="ZoneTexte 3230">
                <a:extLst>
                  <a:ext uri="{FF2B5EF4-FFF2-40B4-BE49-F238E27FC236}">
                    <a16:creationId xmlns:a16="http://schemas.microsoft.com/office/drawing/2014/main" id="{2485CDA5-62BC-4A0C-E1C9-F346D2E5984C}"/>
                  </a:ext>
                </a:extLst>
              </xdr:cNvPr>
              <xdr:cNvSpPr txBox="1"/>
            </xdr:nvSpPr>
            <xdr:spPr>
              <a:xfrm>
                <a:off x="9758354" y="6634159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230</a:t>
                </a:r>
              </a:p>
            </xdr:txBody>
          </xdr:sp>
          <xdr:sp macro="" textlink="">
            <xdr:nvSpPr>
              <xdr:cNvPr id="3232" name="ZoneTexte 3231">
                <a:extLst>
                  <a:ext uri="{FF2B5EF4-FFF2-40B4-BE49-F238E27FC236}">
                    <a16:creationId xmlns:a16="http://schemas.microsoft.com/office/drawing/2014/main" id="{29BFF3F6-C386-3D8C-7EFA-7F30B7A8566C}"/>
                  </a:ext>
                </a:extLst>
              </xdr:cNvPr>
              <xdr:cNvSpPr txBox="1"/>
            </xdr:nvSpPr>
            <xdr:spPr>
              <a:xfrm>
                <a:off x="9758361" y="6817979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210</a:t>
                </a:r>
              </a:p>
            </xdr:txBody>
          </xdr:sp>
          <xdr:sp macro="" textlink="">
            <xdr:nvSpPr>
              <xdr:cNvPr id="3233" name="ZoneTexte 3232">
                <a:extLst>
                  <a:ext uri="{FF2B5EF4-FFF2-40B4-BE49-F238E27FC236}">
                    <a16:creationId xmlns:a16="http://schemas.microsoft.com/office/drawing/2014/main" id="{B3F2C209-0715-88C1-8ED8-9C7DCE8DB310}"/>
                  </a:ext>
                </a:extLst>
              </xdr:cNvPr>
              <xdr:cNvSpPr txBox="1"/>
            </xdr:nvSpPr>
            <xdr:spPr>
              <a:xfrm>
                <a:off x="9753600" y="7138480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700" b="0">
                    <a:solidFill>
                      <a:sysClr val="windowText" lastClr="000000"/>
                    </a:solidFill>
                  </a:rPr>
                  <a:t>15</a:t>
                </a:r>
              </a:p>
            </xdr:txBody>
          </xdr:sp>
          <xdr:sp macro="" textlink="">
            <xdr:nvSpPr>
              <xdr:cNvPr id="3234" name="ZoneTexte 3233">
                <a:extLst>
                  <a:ext uri="{FF2B5EF4-FFF2-40B4-BE49-F238E27FC236}">
                    <a16:creationId xmlns:a16="http://schemas.microsoft.com/office/drawing/2014/main" id="{B9189C4E-65A4-5B98-E904-15030A82B2F6}"/>
                  </a:ext>
                </a:extLst>
              </xdr:cNvPr>
              <xdr:cNvSpPr txBox="1"/>
            </xdr:nvSpPr>
            <xdr:spPr>
              <a:xfrm>
                <a:off x="9763125" y="738187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700" b="0">
                    <a:solidFill>
                      <a:sysClr val="windowText" lastClr="000000"/>
                    </a:solidFill>
                  </a:rPr>
                  <a:t>145</a:t>
                </a:r>
              </a:p>
            </xdr:txBody>
          </xdr:sp>
        </xdr:grpSp>
      </xdr:grpSp>
    </xdr:grpSp>
    <xdr:clientData/>
  </xdr:twoCellAnchor>
  <xdr:twoCellAnchor editAs="oneCell">
    <xdr:from>
      <xdr:col>2</xdr:col>
      <xdr:colOff>85726</xdr:colOff>
      <xdr:row>18</xdr:row>
      <xdr:rowOff>85725</xdr:rowOff>
    </xdr:from>
    <xdr:to>
      <xdr:col>6</xdr:col>
      <xdr:colOff>114300</xdr:colOff>
      <xdr:row>26</xdr:row>
      <xdr:rowOff>57150</xdr:rowOff>
    </xdr:to>
    <xdr:pic>
      <xdr:nvPicPr>
        <xdr:cNvPr id="3257" name="Image 3256">
          <a:extLst>
            <a:ext uri="{FF2B5EF4-FFF2-40B4-BE49-F238E27FC236}">
              <a16:creationId xmlns:a16="http://schemas.microsoft.com/office/drawing/2014/main" id="{0ED825E9-9814-FB27-0F03-279521AD20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7701" y="3533775"/>
          <a:ext cx="2981324" cy="15335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21 novembre 2025 à 13:07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12h58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05h46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62 %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03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#REF!">
      <xdr:nvSpPr>
        <xdr:cNvPr id="24" name="ZoneTexte 23">
          <a:extLst>
            <a:ext uri="{FF2B5EF4-FFF2-40B4-BE49-F238E27FC236}">
              <a16:creationId xmlns:a16="http://schemas.microsoft.com/office/drawing/2014/main" id="{3A756822-6C30-438A-A9BB-FC8703A847F5}"/>
            </a:ext>
          </a:extLst>
        </xdr:cNvPr>
        <xdr:cNvSpPr txBox="1"/>
      </xdr:nvSpPr>
      <xdr:spPr>
        <a:xfrm>
          <a:off x="1524000" y="904875"/>
          <a:ext cx="0" cy="46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ZoneTexte 25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ZoneTexte 26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-0.1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Novembre_2025!$AJ$5">
      <xdr:nvSpPr>
        <xdr:cNvPr id="28" name="ZoneTexte 27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ZoneTexte 28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ZoneTexte 29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125 h 49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ZoneTexte 30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-1.2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ZoneTexte 31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21 novembre 2025 à 13:07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ZoneTexte 32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Novembre_2025!$R$7">
      <xdr:nvSpPr>
        <xdr:cNvPr id="36" name="ZoneTexte 35">
          <a:extLst>
            <a:ext uri="{FF2B5EF4-FFF2-40B4-BE49-F238E27FC236}">
              <a16:creationId xmlns:a16="http://schemas.microsoft.com/office/drawing/2014/main" id="{D1734E3B-AE03-424F-843A-78678C964AEC}"/>
            </a:ext>
          </a:extLst>
        </xdr:cNvPr>
        <xdr:cNvSpPr txBox="1"/>
      </xdr:nvSpPr>
      <xdr:spPr>
        <a:xfrm>
          <a:off x="3810000" y="21431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Novembre_2025!$L$7">
      <xdr:nvSpPr>
        <xdr:cNvPr id="37" name="ZoneTexte 36">
          <a:extLst>
            <a:ext uri="{FF2B5EF4-FFF2-40B4-BE49-F238E27FC236}">
              <a16:creationId xmlns:a16="http://schemas.microsoft.com/office/drawing/2014/main" id="{33D510CA-BCEF-41EA-A3AA-37DDE77934FC}"/>
            </a:ext>
          </a:extLst>
        </xdr:cNvPr>
        <xdr:cNvSpPr txBox="1"/>
      </xdr:nvSpPr>
      <xdr:spPr>
        <a:xfrm>
          <a:off x="3810000" y="21526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-0.1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Novembre_2025!$AJ$5">
      <xdr:nvSpPr>
        <xdr:cNvPr id="38" name="ZoneTexte 37">
          <a:extLst>
            <a:ext uri="{FF2B5EF4-FFF2-40B4-BE49-F238E27FC236}">
              <a16:creationId xmlns:a16="http://schemas.microsoft.com/office/drawing/2014/main" id="{3DDE3321-37C0-419E-B46D-173DFF0E3711}"/>
            </a:ext>
          </a:extLst>
        </xdr:cNvPr>
        <xdr:cNvSpPr txBox="1"/>
      </xdr:nvSpPr>
      <xdr:spPr>
        <a:xfrm>
          <a:off x="3809999" y="26955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Novembre_2025!$AA$9">
      <xdr:nvSpPr>
        <xdr:cNvPr id="39" name="ZoneTexte 38">
          <a:extLst>
            <a:ext uri="{FF2B5EF4-FFF2-40B4-BE49-F238E27FC236}">
              <a16:creationId xmlns:a16="http://schemas.microsoft.com/office/drawing/2014/main" id="{3055444E-DC09-4740-ACDA-1C5CD0739FE1}"/>
            </a:ext>
          </a:extLst>
        </xdr:cNvPr>
        <xdr:cNvSpPr txBox="1"/>
      </xdr:nvSpPr>
      <xdr:spPr>
        <a:xfrm>
          <a:off x="3810000" y="36195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6334125</xdr:colOff>
          <xdr:row>3</xdr:row>
          <xdr:rowOff>419100</xdr:rowOff>
        </xdr:to>
        <xdr:pic>
          <xdr:nvPicPr>
            <xdr:cNvPr id="40" name="Image 1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13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229350" y="1162050"/>
              <a:ext cx="371475" cy="1905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Graphique 1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Image 41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876300</xdr:colOff>
      <xdr:row>16</xdr:row>
      <xdr:rowOff>47625</xdr:rowOff>
    </xdr:from>
    <xdr:ext cx="420660" cy="408467"/>
    <xdr:pic>
      <xdr:nvPicPr>
        <xdr:cNvPr id="43" name="Image 42">
          <a:extLst>
            <a:ext uri="{FF2B5EF4-FFF2-40B4-BE49-F238E27FC236}">
              <a16:creationId xmlns:a16="http://schemas.microsoft.com/office/drawing/2014/main" id="{AB248653-39BA-48A9-8718-D032627358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3095625"/>
          <a:ext cx="420660" cy="408467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Image 43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Graphique 91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70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85104001&amp;jour2=29&amp;mois2=7&amp;annee2=202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2"/>
      <c r="C1" s="190"/>
      <c r="D1" s="190"/>
      <c r="E1" s="191"/>
      <c r="F1" s="188" t="s">
        <v>60</v>
      </c>
      <c r="G1" s="190"/>
      <c r="H1" s="189"/>
      <c r="I1" s="186" t="s">
        <v>54</v>
      </c>
      <c r="J1" s="187"/>
      <c r="K1" s="188"/>
      <c r="L1" s="187" t="s">
        <v>99</v>
      </c>
      <c r="M1" s="187"/>
      <c r="N1" s="186"/>
      <c r="O1" s="186" t="s">
        <v>98</v>
      </c>
      <c r="P1" s="186"/>
      <c r="Q1" s="186"/>
      <c r="R1" s="186"/>
      <c r="S1" s="186"/>
      <c r="T1" s="183" t="s">
        <v>97</v>
      </c>
      <c r="U1" s="183"/>
      <c r="V1"/>
      <c r="W1"/>
      <c r="X1" s="185" t="s">
        <v>96</v>
      </c>
      <c r="Y1"/>
      <c r="Z1"/>
      <c r="AA1"/>
      <c r="AB1" s="183"/>
      <c r="AC1" s="183"/>
      <c r="AD1" s="183"/>
      <c r="AE1" s="183"/>
      <c r="AF1" s="183"/>
      <c r="AG1" s="183"/>
      <c r="AH1" s="184"/>
      <c r="AI1" s="183"/>
      <c r="AJ1"/>
    </row>
    <row r="2" spans="2:55" ht="15.75" thickBot="1">
      <c r="B2" s="182" t="s">
        <v>95</v>
      </c>
      <c r="C2" s="181"/>
      <c r="D2" s="180"/>
      <c r="E2" s="179" t="s">
        <v>94</v>
      </c>
      <c r="F2" s="178"/>
      <c r="G2" s="177"/>
      <c r="H2" s="176" t="s">
        <v>93</v>
      </c>
      <c r="I2" s="176"/>
      <c r="J2" s="175"/>
      <c r="K2" s="174"/>
      <c r="L2" s="173" t="s">
        <v>42</v>
      </c>
      <c r="M2" s="172"/>
      <c r="N2" s="171"/>
      <c r="O2" s="170" t="s">
        <v>28</v>
      </c>
      <c r="P2" s="169"/>
      <c r="Q2" s="168" t="s">
        <v>92</v>
      </c>
      <c r="R2" s="165"/>
      <c r="S2" s="167"/>
      <c r="T2" s="165"/>
      <c r="U2" s="166"/>
      <c r="V2" s="165"/>
      <c r="W2" s="164"/>
      <c r="X2" s="2" t="s">
        <v>91</v>
      </c>
    </row>
    <row r="3" spans="2:55" ht="15.75" thickBot="1">
      <c r="B3" s="163" t="s">
        <v>90</v>
      </c>
      <c r="C3" s="148"/>
      <c r="D3" s="162" t="s">
        <v>88</v>
      </c>
      <c r="E3" s="111" t="s">
        <v>90</v>
      </c>
      <c r="F3" s="112"/>
      <c r="G3" s="161" t="s">
        <v>88</v>
      </c>
      <c r="H3" s="160" t="s">
        <v>89</v>
      </c>
      <c r="I3" s="109"/>
      <c r="J3" s="108" t="s">
        <v>88</v>
      </c>
      <c r="K3" s="159" t="s">
        <v>89</v>
      </c>
      <c r="L3" s="158"/>
      <c r="M3" s="157" t="s">
        <v>88</v>
      </c>
      <c r="N3" s="156" t="s">
        <v>87</v>
      </c>
      <c r="O3" s="140" t="s">
        <v>86</v>
      </c>
      <c r="P3" s="156" t="s">
        <v>53</v>
      </c>
      <c r="Q3" s="155" t="s">
        <v>85</v>
      </c>
      <c r="R3" s="154"/>
      <c r="S3" s="152" t="s">
        <v>84</v>
      </c>
      <c r="T3" s="154"/>
      <c r="U3" s="152" t="s">
        <v>83</v>
      </c>
      <c r="V3" s="153"/>
      <c r="W3" s="152" t="s">
        <v>82</v>
      </c>
      <c r="X3" s="116">
        <f>$W$1450/60/24</f>
        <v>0.16874999999999998</v>
      </c>
      <c r="AI3" s="151">
        <f>Novembre_2025!BA5</f>
        <v>5.2423611111111112</v>
      </c>
      <c r="AM3" s="150" t="s">
        <v>81</v>
      </c>
    </row>
    <row r="4" spans="2:55" s="2" customFormat="1" ht="15.75" thickBot="1">
      <c r="B4" s="149"/>
      <c r="C4" s="148"/>
      <c r="D4" s="147"/>
      <c r="E4" s="146"/>
      <c r="F4" s="112"/>
      <c r="G4" s="145"/>
      <c r="H4" s="144"/>
      <c r="I4" s="109"/>
      <c r="J4" s="143"/>
      <c r="K4" s="91"/>
      <c r="L4" s="107"/>
      <c r="M4" s="142"/>
      <c r="N4" s="141"/>
      <c r="O4" s="140" t="s">
        <v>80</v>
      </c>
      <c r="P4" s="139"/>
      <c r="Q4" s="138" t="s">
        <v>79</v>
      </c>
      <c r="R4" s="100"/>
      <c r="S4" s="137" t="s">
        <v>78</v>
      </c>
      <c r="T4" s="100"/>
      <c r="U4" s="136" t="s">
        <v>77</v>
      </c>
      <c r="V4" s="100"/>
      <c r="W4" s="135" t="s">
        <v>76</v>
      </c>
      <c r="X4" s="134">
        <f>$W$1450</f>
        <v>243</v>
      </c>
      <c r="AI4" s="133">
        <f>$W$1450/60/24</f>
        <v>0.16874999999999998</v>
      </c>
      <c r="AM4"/>
    </row>
    <row r="5" spans="2:55" s="16" customFormat="1" ht="15.75" thickBot="1">
      <c r="B5" s="132">
        <f>MIN($E$9:$E$1448)</f>
        <v>-3</v>
      </c>
      <c r="C5" s="131"/>
      <c r="D5" s="130">
        <f>VLOOKUP($B5,$E$9:$R$2617,14,0)</f>
        <v>0.22361111111111101</v>
      </c>
      <c r="E5" s="129">
        <f>MIN($B$9:$B$1448)</f>
        <v>-1.2</v>
      </c>
      <c r="F5" s="128"/>
      <c r="G5" s="127">
        <f>VLOOKUP($E5,$B$9:$R$1448,17,0)</f>
        <v>0.24027777777777801</v>
      </c>
      <c r="H5" s="126">
        <f>MAX($B$9:$B$1448)</f>
        <v>7.9</v>
      </c>
      <c r="I5" s="125"/>
      <c r="J5" s="124">
        <f>VLOOKUP($H5,$B$9:$R$1448,17,0)</f>
        <v>0.54027777777777797</v>
      </c>
      <c r="K5" s="91">
        <f>MAX($G$9:$G$1448)</f>
        <v>22</v>
      </c>
      <c r="L5" s="107"/>
      <c r="M5" s="123">
        <f>VLOOKUP($K5,$G$9:$R$1448,12,0)</f>
        <v>0.53819444444444398</v>
      </c>
      <c r="N5" s="88">
        <f>MAX($L$9:$L$1448)</f>
        <v>0</v>
      </c>
      <c r="P5" s="122">
        <f>V1450/60/24</f>
        <v>0</v>
      </c>
      <c r="Q5" s="119" t="s">
        <v>75</v>
      </c>
      <c r="R5" s="118">
        <f>Q6+S6</f>
        <v>0</v>
      </c>
      <c r="S5" s="121" t="s">
        <v>74</v>
      </c>
      <c r="T5" s="120"/>
      <c r="U5" s="119" t="s">
        <v>73</v>
      </c>
      <c r="V5" s="118">
        <f>U6+W6</f>
        <v>0</v>
      </c>
      <c r="W5" s="117" t="s">
        <v>72</v>
      </c>
      <c r="X5" s="116">
        <f>$W$1450/60/24</f>
        <v>0.16874999999999998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16.899999999999999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22</v>
      </c>
      <c r="L7" s="90"/>
      <c r="M7" s="89">
        <f>VLOOKUP($K5,$G$9:$R$1448,12,0)</f>
        <v>0.53819444444444398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71</v>
      </c>
      <c r="AG7" s="83">
        <f>$R$5+$V$5</f>
        <v>0</v>
      </c>
      <c r="AH7" s="82"/>
      <c r="AJ7" s="81"/>
      <c r="AM7" s="80" t="s">
        <v>70</v>
      </c>
      <c r="AN7" s="2" t="s">
        <v>69</v>
      </c>
      <c r="AO7" s="2" t="s">
        <v>68</v>
      </c>
      <c r="AP7" s="2" t="s">
        <v>67</v>
      </c>
      <c r="AQ7" s="2" t="s">
        <v>66</v>
      </c>
      <c r="AR7" s="3" t="s">
        <v>65</v>
      </c>
      <c r="AS7" s="2" t="s">
        <v>64</v>
      </c>
      <c r="AT7" s="2" t="s">
        <v>63</v>
      </c>
      <c r="AU7" s="2" t="s">
        <v>62</v>
      </c>
      <c r="AV7" s="2" t="s">
        <v>61</v>
      </c>
      <c r="AW7" s="2" t="s">
        <v>60</v>
      </c>
      <c r="AX7" s="2" t="s">
        <v>59</v>
      </c>
      <c r="AY7" s="2" t="s">
        <v>58</v>
      </c>
      <c r="AZ7" s="2" t="s">
        <v>57</v>
      </c>
      <c r="BA7" s="2" t="s">
        <v>56</v>
      </c>
      <c r="BB7" s="2" t="s">
        <v>55</v>
      </c>
      <c r="BC7" s="2" t="s">
        <v>54</v>
      </c>
    </row>
    <row r="8" spans="2:55">
      <c r="B8" s="78" t="s">
        <v>46</v>
      </c>
      <c r="C8" s="62" t="s">
        <v>45</v>
      </c>
      <c r="D8" s="77" t="s">
        <v>44</v>
      </c>
      <c r="E8" s="62" t="s">
        <v>43</v>
      </c>
      <c r="F8" s="62" t="s">
        <v>42</v>
      </c>
      <c r="G8" s="62" t="s">
        <v>41</v>
      </c>
      <c r="H8" s="62" t="s">
        <v>40</v>
      </c>
      <c r="I8" s="62" t="s">
        <v>39</v>
      </c>
      <c r="J8" s="62" t="s">
        <v>38</v>
      </c>
      <c r="K8" s="62" t="s">
        <v>53</v>
      </c>
      <c r="L8" s="62" t="s">
        <v>36</v>
      </c>
      <c r="M8" s="76" t="s">
        <v>35</v>
      </c>
      <c r="N8" s="76" t="s">
        <v>34</v>
      </c>
      <c r="O8" s="64" t="s">
        <v>33</v>
      </c>
      <c r="P8" s="75" t="s">
        <v>52</v>
      </c>
      <c r="Q8" s="75" t="s">
        <v>51</v>
      </c>
      <c r="R8" s="62" t="s">
        <v>15</v>
      </c>
      <c r="S8" s="62" t="s">
        <v>50</v>
      </c>
      <c r="T8" s="74" t="s">
        <v>49</v>
      </c>
      <c r="U8" s="73" t="s">
        <v>48</v>
      </c>
      <c r="V8" s="72" t="s">
        <v>28</v>
      </c>
      <c r="W8" s="71" t="s">
        <v>18</v>
      </c>
      <c r="X8" s="70">
        <v>16.899999999999999</v>
      </c>
      <c r="Z8" s="2"/>
      <c r="AC8" s="69" t="s">
        <v>47</v>
      </c>
      <c r="AD8" s="68"/>
      <c r="AE8" s="67"/>
      <c r="AM8" s="66" t="s">
        <v>46</v>
      </c>
      <c r="AN8" s="64" t="s">
        <v>45</v>
      </c>
      <c r="AO8" s="65" t="s">
        <v>44</v>
      </c>
      <c r="AP8" s="64" t="s">
        <v>43</v>
      </c>
      <c r="AQ8" s="62" t="s">
        <v>42</v>
      </c>
      <c r="AR8" s="62" t="s">
        <v>41</v>
      </c>
      <c r="AS8" s="62" t="s">
        <v>40</v>
      </c>
      <c r="AT8" s="62" t="s">
        <v>39</v>
      </c>
      <c r="AU8" s="62" t="s">
        <v>38</v>
      </c>
      <c r="AV8" s="62" t="s">
        <v>37</v>
      </c>
      <c r="AW8" s="62" t="s">
        <v>36</v>
      </c>
      <c r="AX8" s="62" t="s">
        <v>35</v>
      </c>
      <c r="AY8" s="62" t="s">
        <v>34</v>
      </c>
      <c r="AZ8" s="64" t="s">
        <v>33</v>
      </c>
      <c r="BA8" s="63" t="s">
        <v>32</v>
      </c>
      <c r="BB8" s="63" t="s">
        <v>31</v>
      </c>
      <c r="BC8" s="62" t="s">
        <v>15</v>
      </c>
    </row>
    <row r="9" spans="2:55">
      <c r="B9" s="2">
        <v>1.7</v>
      </c>
      <c r="C9" s="2">
        <v>80</v>
      </c>
      <c r="D9" s="2">
        <v>-1.4</v>
      </c>
      <c r="E9" s="2">
        <v>1.7</v>
      </c>
      <c r="F9" s="2">
        <v>3.6</v>
      </c>
      <c r="G9" s="2">
        <v>4.7</v>
      </c>
      <c r="H9" s="2">
        <v>1018.4</v>
      </c>
      <c r="I9" s="2">
        <v>0</v>
      </c>
      <c r="J9" s="2">
        <v>0</v>
      </c>
      <c r="K9" s="2">
        <v>0</v>
      </c>
      <c r="L9" s="2">
        <v>0</v>
      </c>
      <c r="M9" s="2">
        <v>4</v>
      </c>
      <c r="N9">
        <v>52.8</v>
      </c>
      <c r="O9">
        <v>683.8</v>
      </c>
      <c r="P9">
        <v>-0.3</v>
      </c>
      <c r="Q9">
        <v>-0.2</v>
      </c>
      <c r="R9" s="5">
        <v>0</v>
      </c>
      <c r="S9" s="61" t="s">
        <v>30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11.9</v>
      </c>
      <c r="AN9" s="2">
        <v>87</v>
      </c>
      <c r="AO9" s="2">
        <v>9.8000000000000007</v>
      </c>
      <c r="AP9" s="2">
        <v>11.9</v>
      </c>
      <c r="AQ9" s="2">
        <v>1.8</v>
      </c>
      <c r="AR9" s="2">
        <v>3.6</v>
      </c>
      <c r="AS9" s="2">
        <v>1001.1</v>
      </c>
      <c r="AT9" s="2">
        <v>0</v>
      </c>
      <c r="AU9" s="2">
        <v>0</v>
      </c>
      <c r="AV9" s="2">
        <v>0</v>
      </c>
      <c r="AW9" s="2">
        <v>0</v>
      </c>
      <c r="AX9" s="2">
        <v>0.3</v>
      </c>
      <c r="AY9">
        <v>27.9</v>
      </c>
      <c r="AZ9">
        <v>658.9</v>
      </c>
      <c r="BA9">
        <v>14.2</v>
      </c>
      <c r="BB9">
        <v>14.3</v>
      </c>
      <c r="BC9" s="5">
        <v>0</v>
      </c>
    </row>
    <row r="10" spans="2:55">
      <c r="B10" s="2">
        <v>1.7</v>
      </c>
      <c r="C10" s="2">
        <v>80</v>
      </c>
      <c r="D10" s="2">
        <v>-1.4</v>
      </c>
      <c r="E10" s="2">
        <v>1.7</v>
      </c>
      <c r="F10" s="2">
        <v>2.9</v>
      </c>
      <c r="G10" s="2">
        <v>4.7</v>
      </c>
      <c r="H10" s="2">
        <v>1018.3</v>
      </c>
      <c r="I10" s="2">
        <v>0</v>
      </c>
      <c r="J10" s="2">
        <v>0</v>
      </c>
      <c r="K10" s="2">
        <v>0</v>
      </c>
      <c r="L10" s="2">
        <v>0</v>
      </c>
      <c r="M10" s="2">
        <v>4</v>
      </c>
      <c r="N10">
        <v>52.8</v>
      </c>
      <c r="O10">
        <v>683.8</v>
      </c>
      <c r="P10">
        <v>-0.3</v>
      </c>
      <c r="Q10">
        <v>-0.2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2" t="s">
        <v>29</v>
      </c>
      <c r="AG10" s="583"/>
      <c r="AH10" s="583"/>
      <c r="AI10" s="583"/>
      <c r="AJ10" s="584"/>
      <c r="AM10" s="2">
        <v>11.9</v>
      </c>
      <c r="AN10" s="2">
        <v>87</v>
      </c>
      <c r="AO10" s="2">
        <v>9.8000000000000007</v>
      </c>
      <c r="AP10" s="2">
        <v>11.9</v>
      </c>
      <c r="AQ10" s="2">
        <v>0</v>
      </c>
      <c r="AR10" s="2">
        <v>0</v>
      </c>
      <c r="AS10" s="2">
        <v>1001.3</v>
      </c>
      <c r="AT10" s="2">
        <v>0</v>
      </c>
      <c r="AU10" s="2">
        <v>0</v>
      </c>
      <c r="AV10" s="2">
        <v>0</v>
      </c>
      <c r="AW10" s="2">
        <v>0</v>
      </c>
      <c r="AX10" s="2">
        <v>0.3</v>
      </c>
      <c r="AY10">
        <v>27.9</v>
      </c>
      <c r="AZ10">
        <v>658.9</v>
      </c>
      <c r="BA10">
        <v>11.2</v>
      </c>
      <c r="BB10">
        <v>11.4</v>
      </c>
      <c r="BC10" s="5">
        <v>6.9444444444444447E-4</v>
      </c>
    </row>
    <row r="11" spans="2:55" ht="13.5" customHeight="1">
      <c r="B11" s="2">
        <v>1.7</v>
      </c>
      <c r="C11" s="2">
        <v>80</v>
      </c>
      <c r="D11" s="2">
        <v>-1.4</v>
      </c>
      <c r="E11" s="2">
        <v>1.7</v>
      </c>
      <c r="F11" s="2">
        <v>2.9</v>
      </c>
      <c r="G11" s="2">
        <v>4</v>
      </c>
      <c r="H11" s="2">
        <v>1018.5</v>
      </c>
      <c r="I11" s="2">
        <v>0</v>
      </c>
      <c r="J11" s="2">
        <v>0</v>
      </c>
      <c r="K11" s="2">
        <v>0</v>
      </c>
      <c r="L11" s="2">
        <v>0</v>
      </c>
      <c r="M11" s="2">
        <v>4</v>
      </c>
      <c r="N11">
        <v>52.8</v>
      </c>
      <c r="O11">
        <v>683.8</v>
      </c>
      <c r="P11">
        <v>-0.3</v>
      </c>
      <c r="Q11">
        <v>-0.1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11.9</v>
      </c>
      <c r="AN11" s="2">
        <v>87</v>
      </c>
      <c r="AO11" s="2">
        <v>9.8000000000000007</v>
      </c>
      <c r="AP11" s="2">
        <v>11.9</v>
      </c>
      <c r="AQ11" s="2">
        <v>2.5</v>
      </c>
      <c r="AR11" s="2">
        <v>2.9</v>
      </c>
      <c r="AS11" s="2">
        <v>1001.5</v>
      </c>
      <c r="AT11" s="2">
        <v>0</v>
      </c>
      <c r="AU11" s="2">
        <v>0</v>
      </c>
      <c r="AV11" s="2">
        <v>0</v>
      </c>
      <c r="AW11" s="2">
        <v>0</v>
      </c>
      <c r="AX11" s="2">
        <v>0.3</v>
      </c>
      <c r="AY11">
        <v>27.9</v>
      </c>
      <c r="AZ11">
        <v>658.9</v>
      </c>
      <c r="BA11">
        <v>11.2</v>
      </c>
      <c r="BB11">
        <v>11.4</v>
      </c>
      <c r="BC11" s="5">
        <v>1.38888888888889E-3</v>
      </c>
    </row>
    <row r="12" spans="2:55">
      <c r="B12" s="2">
        <v>1.7</v>
      </c>
      <c r="C12" s="2">
        <v>80</v>
      </c>
      <c r="D12" s="2">
        <v>-1.4</v>
      </c>
      <c r="E12" s="2">
        <v>1.7</v>
      </c>
      <c r="F12" s="2">
        <v>4.3</v>
      </c>
      <c r="G12" s="2">
        <v>4.7</v>
      </c>
      <c r="H12" s="2">
        <v>1018.3</v>
      </c>
      <c r="I12" s="2">
        <v>0</v>
      </c>
      <c r="J12" s="2">
        <v>0</v>
      </c>
      <c r="K12" s="2">
        <v>0</v>
      </c>
      <c r="L12" s="2">
        <v>0</v>
      </c>
      <c r="M12" s="2">
        <v>4</v>
      </c>
      <c r="N12">
        <v>52.8</v>
      </c>
      <c r="O12">
        <v>683.8</v>
      </c>
      <c r="P12">
        <v>-0.3</v>
      </c>
      <c r="Q12">
        <v>-0.1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11.9</v>
      </c>
      <c r="AN12" s="2">
        <v>87</v>
      </c>
      <c r="AO12" s="2">
        <v>9.8000000000000007</v>
      </c>
      <c r="AP12" s="2">
        <v>11.9</v>
      </c>
      <c r="AQ12" s="2">
        <v>0</v>
      </c>
      <c r="AR12" s="2">
        <v>2.9</v>
      </c>
      <c r="AS12" s="2">
        <v>1001.2</v>
      </c>
      <c r="AT12" s="2">
        <v>0</v>
      </c>
      <c r="AU12" s="2">
        <v>0</v>
      </c>
      <c r="AV12" s="2">
        <v>0</v>
      </c>
      <c r="AW12" s="2">
        <v>0</v>
      </c>
      <c r="AX12" s="2">
        <v>0.3</v>
      </c>
      <c r="AY12">
        <v>27.9</v>
      </c>
      <c r="AZ12">
        <v>658.9</v>
      </c>
      <c r="BA12">
        <v>11.2</v>
      </c>
      <c r="BB12">
        <v>11.4</v>
      </c>
      <c r="BC12" s="5">
        <v>2.0833333333333298E-3</v>
      </c>
    </row>
    <row r="13" spans="2:55" ht="15.75">
      <c r="B13" s="2">
        <v>1.7</v>
      </c>
      <c r="C13" s="2">
        <v>80</v>
      </c>
      <c r="D13" s="2">
        <v>-1.4</v>
      </c>
      <c r="E13" s="2">
        <v>1.7</v>
      </c>
      <c r="F13" s="2">
        <v>4</v>
      </c>
      <c r="G13" s="2">
        <v>4</v>
      </c>
      <c r="H13" s="2">
        <v>1018.4</v>
      </c>
      <c r="I13" s="2">
        <v>0</v>
      </c>
      <c r="J13" s="2">
        <v>0</v>
      </c>
      <c r="K13" s="2">
        <v>0</v>
      </c>
      <c r="L13" s="2">
        <v>0</v>
      </c>
      <c r="M13" s="2">
        <v>4</v>
      </c>
      <c r="N13">
        <v>52.8</v>
      </c>
      <c r="O13">
        <v>683.8</v>
      </c>
      <c r="P13">
        <v>-0.3</v>
      </c>
      <c r="Q13">
        <v>-0.1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>Z13-Z12</f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11.8</v>
      </c>
      <c r="AN13" s="2">
        <v>87</v>
      </c>
      <c r="AO13" s="2">
        <v>9.6999999999999993</v>
      </c>
      <c r="AP13" s="2">
        <v>11.8</v>
      </c>
      <c r="AQ13" s="2">
        <v>0</v>
      </c>
      <c r="AR13" s="2">
        <v>2.2000000000000002</v>
      </c>
      <c r="AS13" s="2">
        <v>1001.5</v>
      </c>
      <c r="AT13" s="2">
        <v>0</v>
      </c>
      <c r="AU13" s="2">
        <v>0</v>
      </c>
      <c r="AV13" s="2">
        <v>0</v>
      </c>
      <c r="AW13" s="2">
        <v>0</v>
      </c>
      <c r="AX13" s="2">
        <v>0.3</v>
      </c>
      <c r="AY13">
        <v>27.9</v>
      </c>
      <c r="AZ13">
        <v>658.9</v>
      </c>
      <c r="BA13">
        <v>11.3</v>
      </c>
      <c r="BB13">
        <v>11.4</v>
      </c>
      <c r="BC13" s="5">
        <v>2.7777777777777801E-3</v>
      </c>
    </row>
    <row r="14" spans="2:55">
      <c r="B14" s="2">
        <v>1.7</v>
      </c>
      <c r="C14" s="2">
        <v>80</v>
      </c>
      <c r="D14" s="2">
        <v>-1.4</v>
      </c>
      <c r="E14" s="2">
        <v>1.7</v>
      </c>
      <c r="F14" s="2">
        <v>1.8</v>
      </c>
      <c r="G14" s="2">
        <v>3.6</v>
      </c>
      <c r="H14" s="2">
        <v>1018.5</v>
      </c>
      <c r="I14" s="2">
        <v>0</v>
      </c>
      <c r="J14" s="2">
        <v>0</v>
      </c>
      <c r="K14" s="2">
        <v>0</v>
      </c>
      <c r="L14" s="2">
        <v>0</v>
      </c>
      <c r="M14" s="2">
        <v>4</v>
      </c>
      <c r="N14">
        <v>52.8</v>
      </c>
      <c r="O14">
        <v>683.8</v>
      </c>
      <c r="P14">
        <v>-0.2</v>
      </c>
      <c r="Q14">
        <v>-0.1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45969</v>
      </c>
      <c r="Z14" s="29">
        <v>962</v>
      </c>
      <c r="AA14" s="2">
        <f>Z14-Z13</f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11.8</v>
      </c>
      <c r="AN14" s="2">
        <v>87</v>
      </c>
      <c r="AO14" s="2">
        <v>9.6999999999999993</v>
      </c>
      <c r="AP14" s="2">
        <v>11.8</v>
      </c>
      <c r="AQ14" s="2">
        <v>2.9</v>
      </c>
      <c r="AR14" s="2">
        <v>2.9</v>
      </c>
      <c r="AS14" s="2">
        <v>1001.1</v>
      </c>
      <c r="AT14" s="2">
        <v>0</v>
      </c>
      <c r="AU14" s="2">
        <v>0</v>
      </c>
      <c r="AV14" s="2">
        <v>0</v>
      </c>
      <c r="AW14" s="2">
        <v>0</v>
      </c>
      <c r="AX14" s="2">
        <v>0.3</v>
      </c>
      <c r="AY14">
        <v>27.9</v>
      </c>
      <c r="AZ14">
        <v>658.9</v>
      </c>
      <c r="BA14">
        <v>11.2</v>
      </c>
      <c r="BB14">
        <v>11.4</v>
      </c>
      <c r="BC14" s="5">
        <v>3.4722222222222199E-3</v>
      </c>
    </row>
    <row r="15" spans="2:55">
      <c r="B15" s="2">
        <v>1.7</v>
      </c>
      <c r="C15" s="2">
        <v>80</v>
      </c>
      <c r="D15" s="2">
        <v>-1.4</v>
      </c>
      <c r="E15" s="2">
        <v>1.7</v>
      </c>
      <c r="F15" s="2">
        <v>2.2000000000000002</v>
      </c>
      <c r="G15" s="2">
        <v>3.6</v>
      </c>
      <c r="H15" s="2">
        <v>1018.2</v>
      </c>
      <c r="I15" s="2">
        <v>0</v>
      </c>
      <c r="J15" s="2">
        <v>0</v>
      </c>
      <c r="K15" s="2">
        <v>0</v>
      </c>
      <c r="L15" s="2">
        <v>0</v>
      </c>
      <c r="M15" s="2">
        <v>4</v>
      </c>
      <c r="N15">
        <v>52.8</v>
      </c>
      <c r="O15">
        <v>683.8</v>
      </c>
      <c r="P15">
        <v>-0.2</v>
      </c>
      <c r="Q15">
        <v>-0.1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45977</v>
      </c>
      <c r="Z15" s="29">
        <v>974</v>
      </c>
      <c r="AA15" s="2">
        <f>Z15-Z14</f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11.8</v>
      </c>
      <c r="AN15" s="2">
        <v>87</v>
      </c>
      <c r="AO15" s="2">
        <v>9.6999999999999993</v>
      </c>
      <c r="AP15" s="2">
        <v>11.8</v>
      </c>
      <c r="AQ15" s="2">
        <v>1.8</v>
      </c>
      <c r="AR15" s="2">
        <v>3.2</v>
      </c>
      <c r="AS15" s="2">
        <v>1001.3</v>
      </c>
      <c r="AT15" s="2">
        <v>0</v>
      </c>
      <c r="AU15" s="2">
        <v>0</v>
      </c>
      <c r="AV15" s="2">
        <v>0</v>
      </c>
      <c r="AW15" s="2">
        <v>0</v>
      </c>
      <c r="AX15" s="2">
        <v>0.3</v>
      </c>
      <c r="AY15">
        <v>27.9</v>
      </c>
      <c r="AZ15">
        <v>658.9</v>
      </c>
      <c r="BA15">
        <v>11.2</v>
      </c>
      <c r="BB15">
        <v>11.4</v>
      </c>
      <c r="BC15" s="5">
        <v>4.1666666666666701E-3</v>
      </c>
    </row>
    <row r="16" spans="2:55">
      <c r="B16" s="2">
        <v>1.7</v>
      </c>
      <c r="C16" s="2">
        <v>80</v>
      </c>
      <c r="D16" s="2">
        <v>-1.4</v>
      </c>
      <c r="E16" s="2">
        <v>1.7</v>
      </c>
      <c r="F16" s="2">
        <v>3.2</v>
      </c>
      <c r="G16" s="2">
        <v>3.6</v>
      </c>
      <c r="H16" s="2">
        <v>1018.3</v>
      </c>
      <c r="I16" s="2">
        <v>0</v>
      </c>
      <c r="J16" s="2">
        <v>0</v>
      </c>
      <c r="K16" s="2">
        <v>0</v>
      </c>
      <c r="L16" s="2">
        <v>0</v>
      </c>
      <c r="M16" s="2">
        <v>4</v>
      </c>
      <c r="N16">
        <v>52.8</v>
      </c>
      <c r="O16">
        <v>683.8</v>
      </c>
      <c r="P16">
        <v>-0.2</v>
      </c>
      <c r="Q16">
        <v>-0.1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45981</v>
      </c>
      <c r="Z16" s="29">
        <v>985</v>
      </c>
      <c r="AA16" s="2">
        <f>Z16-Z15</f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11.8</v>
      </c>
      <c r="AN16" s="2">
        <v>87</v>
      </c>
      <c r="AO16" s="2">
        <v>9.6999999999999993</v>
      </c>
      <c r="AP16" s="2">
        <v>11.8</v>
      </c>
      <c r="AQ16" s="2">
        <v>2.9</v>
      </c>
      <c r="AR16" s="2">
        <v>2.9</v>
      </c>
      <c r="AS16" s="2">
        <v>1001.2</v>
      </c>
      <c r="AT16" s="2">
        <v>0</v>
      </c>
      <c r="AU16" s="2">
        <v>0</v>
      </c>
      <c r="AV16" s="2">
        <v>0</v>
      </c>
      <c r="AW16" s="2">
        <v>0</v>
      </c>
      <c r="AX16" s="2">
        <v>0.3</v>
      </c>
      <c r="AY16">
        <v>27.9</v>
      </c>
      <c r="AZ16">
        <v>658.9</v>
      </c>
      <c r="BA16">
        <v>11.2</v>
      </c>
      <c r="BB16">
        <v>11.4</v>
      </c>
      <c r="BC16" s="5">
        <v>4.8611111111111103E-3</v>
      </c>
    </row>
    <row r="17" spans="2:55">
      <c r="B17" s="2">
        <v>1.7</v>
      </c>
      <c r="C17" s="2">
        <v>80</v>
      </c>
      <c r="D17" s="2">
        <v>-1.4</v>
      </c>
      <c r="E17" s="2">
        <v>1.7</v>
      </c>
      <c r="F17" s="2">
        <v>3.2</v>
      </c>
      <c r="G17" s="2">
        <v>5</v>
      </c>
      <c r="H17" s="2">
        <v>1018.4</v>
      </c>
      <c r="I17" s="2">
        <v>0</v>
      </c>
      <c r="J17" s="2">
        <v>0</v>
      </c>
      <c r="K17" s="2">
        <v>0</v>
      </c>
      <c r="L17" s="2">
        <v>0</v>
      </c>
      <c r="M17" s="2">
        <v>4</v>
      </c>
      <c r="N17">
        <v>52.8</v>
      </c>
      <c r="O17">
        <v>683.8</v>
      </c>
      <c r="P17">
        <v>-0.2</v>
      </c>
      <c r="Q17">
        <v>-0.1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11.7</v>
      </c>
      <c r="AN17" s="2">
        <v>87</v>
      </c>
      <c r="AO17" s="2">
        <v>9.6</v>
      </c>
      <c r="AP17" s="2">
        <v>11.7</v>
      </c>
      <c r="AQ17" s="2">
        <v>2.9</v>
      </c>
      <c r="AR17" s="2">
        <v>4</v>
      </c>
      <c r="AS17" s="2">
        <v>1001.4</v>
      </c>
      <c r="AT17" s="2">
        <v>0</v>
      </c>
      <c r="AU17" s="2">
        <v>0</v>
      </c>
      <c r="AV17" s="2">
        <v>0</v>
      </c>
      <c r="AW17" s="2">
        <v>0</v>
      </c>
      <c r="AX17" s="2">
        <v>0.3</v>
      </c>
      <c r="AY17">
        <v>27.9</v>
      </c>
      <c r="AZ17">
        <v>658.9</v>
      </c>
      <c r="BA17">
        <v>11.2</v>
      </c>
      <c r="BB17">
        <v>11.4</v>
      </c>
      <c r="BC17" s="5">
        <v>5.5555555555555601E-3</v>
      </c>
    </row>
    <row r="18" spans="2:55">
      <c r="B18" s="2">
        <v>1.7</v>
      </c>
      <c r="C18" s="2">
        <v>80</v>
      </c>
      <c r="D18" s="2">
        <v>-1.4</v>
      </c>
      <c r="E18" s="2">
        <v>-0.1</v>
      </c>
      <c r="F18" s="2">
        <v>6.1</v>
      </c>
      <c r="G18" s="2">
        <v>6.1</v>
      </c>
      <c r="H18" s="2">
        <v>1018.5</v>
      </c>
      <c r="I18" s="2">
        <v>0</v>
      </c>
      <c r="J18" s="2">
        <v>0</v>
      </c>
      <c r="K18" s="2">
        <v>0</v>
      </c>
      <c r="L18" s="2">
        <v>0</v>
      </c>
      <c r="M18" s="2">
        <v>4</v>
      </c>
      <c r="N18">
        <v>52.8</v>
      </c>
      <c r="O18">
        <v>683.8</v>
      </c>
      <c r="P18">
        <v>-0.2</v>
      </c>
      <c r="Q18">
        <v>-0.1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11.8</v>
      </c>
      <c r="AN18" s="2">
        <v>87</v>
      </c>
      <c r="AO18" s="2">
        <v>9.6999999999999993</v>
      </c>
      <c r="AP18" s="2">
        <v>11.8</v>
      </c>
      <c r="AQ18" s="2">
        <v>0</v>
      </c>
      <c r="AR18" s="2">
        <v>2.2000000000000002</v>
      </c>
      <c r="AS18" s="2">
        <v>1001.2</v>
      </c>
      <c r="AT18" s="2">
        <v>0</v>
      </c>
      <c r="AU18" s="2">
        <v>0</v>
      </c>
      <c r="AV18" s="2">
        <v>0</v>
      </c>
      <c r="AW18" s="2">
        <v>0</v>
      </c>
      <c r="AX18" s="2">
        <v>0.3</v>
      </c>
      <c r="AY18">
        <v>27.9</v>
      </c>
      <c r="AZ18">
        <v>658.9</v>
      </c>
      <c r="BA18">
        <v>11.2</v>
      </c>
      <c r="BB18">
        <v>11.4</v>
      </c>
      <c r="BC18" s="5">
        <v>6.2500000000000003E-3</v>
      </c>
    </row>
    <row r="19" spans="2:55">
      <c r="B19" s="2">
        <v>1.7</v>
      </c>
      <c r="C19" s="2">
        <v>80</v>
      </c>
      <c r="D19" s="2">
        <v>-1.4</v>
      </c>
      <c r="E19" s="2">
        <v>1.7</v>
      </c>
      <c r="F19" s="2">
        <v>2.2000000000000002</v>
      </c>
      <c r="G19" s="2">
        <v>4.7</v>
      </c>
      <c r="H19" s="2">
        <v>1018.4</v>
      </c>
      <c r="I19" s="2">
        <v>0</v>
      </c>
      <c r="J19" s="2">
        <v>0</v>
      </c>
      <c r="K19" s="2">
        <v>0</v>
      </c>
      <c r="L19" s="2">
        <v>0</v>
      </c>
      <c r="M19" s="2">
        <v>4</v>
      </c>
      <c r="N19">
        <v>52.8</v>
      </c>
      <c r="O19">
        <v>683.8</v>
      </c>
      <c r="P19">
        <v>-0.2</v>
      </c>
      <c r="Q19">
        <v>-0.1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11.8</v>
      </c>
      <c r="AN19" s="2">
        <v>87</v>
      </c>
      <c r="AO19" s="2">
        <v>9.6999999999999993</v>
      </c>
      <c r="AP19" s="2">
        <v>11.8</v>
      </c>
      <c r="AQ19" s="2">
        <v>2.2000000000000002</v>
      </c>
      <c r="AR19" s="2">
        <v>2.5</v>
      </c>
      <c r="AS19" s="2">
        <v>1001.3</v>
      </c>
      <c r="AT19" s="2">
        <v>0</v>
      </c>
      <c r="AU19" s="2">
        <v>0</v>
      </c>
      <c r="AV19" s="2">
        <v>0</v>
      </c>
      <c r="AW19" s="2">
        <v>0</v>
      </c>
      <c r="AX19" s="2">
        <v>0.3</v>
      </c>
      <c r="AY19">
        <v>27.9</v>
      </c>
      <c r="AZ19">
        <v>658.9</v>
      </c>
      <c r="BA19">
        <v>11.3</v>
      </c>
      <c r="BB19">
        <v>11.4</v>
      </c>
      <c r="BC19" s="5">
        <v>6.9444444444444397E-3</v>
      </c>
    </row>
    <row r="20" spans="2:55">
      <c r="B20" s="2">
        <v>1.7</v>
      </c>
      <c r="C20" s="2">
        <v>81</v>
      </c>
      <c r="D20" s="2">
        <v>-1.2</v>
      </c>
      <c r="E20" s="2">
        <v>1.7</v>
      </c>
      <c r="F20" s="2">
        <v>2.5</v>
      </c>
      <c r="G20" s="2">
        <v>2.9</v>
      </c>
      <c r="H20" s="2">
        <v>1018.3</v>
      </c>
      <c r="I20" s="2">
        <v>0</v>
      </c>
      <c r="J20" s="2">
        <v>0</v>
      </c>
      <c r="K20" s="2">
        <v>0</v>
      </c>
      <c r="L20" s="2">
        <v>0</v>
      </c>
      <c r="M20" s="2">
        <v>4</v>
      </c>
      <c r="N20">
        <v>52.8</v>
      </c>
      <c r="O20">
        <v>683.8</v>
      </c>
      <c r="P20">
        <v>-0.2</v>
      </c>
      <c r="Q20">
        <v>0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11.7</v>
      </c>
      <c r="AN20" s="2">
        <v>87</v>
      </c>
      <c r="AO20" s="2">
        <v>9.6</v>
      </c>
      <c r="AP20" s="2">
        <v>11.7</v>
      </c>
      <c r="AQ20" s="2">
        <v>0</v>
      </c>
      <c r="AR20" s="2">
        <v>2.5</v>
      </c>
      <c r="AS20" s="2">
        <v>1001.3</v>
      </c>
      <c r="AT20" s="2">
        <v>0</v>
      </c>
      <c r="AU20" s="2">
        <v>0</v>
      </c>
      <c r="AV20" s="2">
        <v>0</v>
      </c>
      <c r="AW20" s="2">
        <v>0</v>
      </c>
      <c r="AX20" s="2">
        <v>0.3</v>
      </c>
      <c r="AY20">
        <v>27.9</v>
      </c>
      <c r="AZ20">
        <v>658.9</v>
      </c>
      <c r="BA20">
        <v>11.2</v>
      </c>
      <c r="BB20">
        <v>11.4</v>
      </c>
      <c r="BC20" s="5">
        <v>7.6388888888888904E-3</v>
      </c>
    </row>
    <row r="21" spans="2:55">
      <c r="B21" s="2">
        <v>1.7</v>
      </c>
      <c r="C21" s="2">
        <v>81</v>
      </c>
      <c r="D21" s="2">
        <v>-1.2</v>
      </c>
      <c r="E21" s="2">
        <v>1.7</v>
      </c>
      <c r="F21" s="2">
        <v>2.9</v>
      </c>
      <c r="G21" s="2">
        <v>3.2</v>
      </c>
      <c r="H21" s="2">
        <v>1018.4</v>
      </c>
      <c r="I21" s="2">
        <v>0</v>
      </c>
      <c r="J21" s="2">
        <v>0</v>
      </c>
      <c r="K21" s="2">
        <v>0</v>
      </c>
      <c r="L21" s="2">
        <v>0</v>
      </c>
      <c r="M21" s="2">
        <v>4</v>
      </c>
      <c r="N21">
        <v>52.8</v>
      </c>
      <c r="O21">
        <v>683.8</v>
      </c>
      <c r="P21">
        <v>-0.1</v>
      </c>
      <c r="Q21">
        <v>0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11.7</v>
      </c>
      <c r="AN21" s="2">
        <v>88</v>
      </c>
      <c r="AO21" s="2">
        <v>9.6999999999999993</v>
      </c>
      <c r="AP21" s="2">
        <v>11.7</v>
      </c>
      <c r="AQ21" s="2">
        <v>2.5</v>
      </c>
      <c r="AR21" s="2">
        <v>2.9</v>
      </c>
      <c r="AS21" s="2">
        <v>1001.3</v>
      </c>
      <c r="AT21" s="2">
        <v>0</v>
      </c>
      <c r="AU21" s="2">
        <v>0</v>
      </c>
      <c r="AV21" s="2">
        <v>0</v>
      </c>
      <c r="AW21" s="2">
        <v>0</v>
      </c>
      <c r="AX21" s="2">
        <v>0.3</v>
      </c>
      <c r="AY21">
        <v>27.9</v>
      </c>
      <c r="AZ21">
        <v>658.9</v>
      </c>
      <c r="BA21">
        <v>11.3</v>
      </c>
      <c r="BB21">
        <v>11.4</v>
      </c>
      <c r="BC21" s="5">
        <v>8.3333333333333297E-3</v>
      </c>
    </row>
    <row r="22" spans="2:55">
      <c r="B22" s="2">
        <v>1.7</v>
      </c>
      <c r="C22" s="2">
        <v>81</v>
      </c>
      <c r="D22" s="2">
        <v>-1.2</v>
      </c>
      <c r="E22" s="2">
        <v>0.3</v>
      </c>
      <c r="F22" s="2">
        <v>5</v>
      </c>
      <c r="G22" s="2">
        <v>5</v>
      </c>
      <c r="H22" s="2">
        <v>1018.5</v>
      </c>
      <c r="I22" s="2">
        <v>0</v>
      </c>
      <c r="J22" s="2">
        <v>0</v>
      </c>
      <c r="K22" s="2">
        <v>0</v>
      </c>
      <c r="L22" s="2">
        <v>0</v>
      </c>
      <c r="M22" s="2">
        <v>4</v>
      </c>
      <c r="N22">
        <v>52.8</v>
      </c>
      <c r="O22">
        <v>683.8</v>
      </c>
      <c r="P22">
        <v>-0.1</v>
      </c>
      <c r="Q22">
        <v>0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11.7</v>
      </c>
      <c r="AN22" s="2">
        <v>88</v>
      </c>
      <c r="AO22" s="2">
        <v>9.6999999999999993</v>
      </c>
      <c r="AP22" s="2">
        <v>11.7</v>
      </c>
      <c r="AQ22" s="2">
        <v>0</v>
      </c>
      <c r="AR22" s="2">
        <v>2.2000000000000002</v>
      </c>
      <c r="AS22" s="2">
        <v>1001.2</v>
      </c>
      <c r="AT22" s="2">
        <v>0</v>
      </c>
      <c r="AU22" s="2">
        <v>0</v>
      </c>
      <c r="AV22" s="2">
        <v>0</v>
      </c>
      <c r="AW22" s="2">
        <v>0</v>
      </c>
      <c r="AX22" s="2">
        <v>0.3</v>
      </c>
      <c r="AY22">
        <v>27.9</v>
      </c>
      <c r="AZ22">
        <v>658.9</v>
      </c>
      <c r="BA22">
        <v>11.3</v>
      </c>
      <c r="BB22">
        <v>11.4</v>
      </c>
      <c r="BC22" s="5">
        <v>9.0277777777777804E-3</v>
      </c>
    </row>
    <row r="23" spans="2:55">
      <c r="B23" s="2">
        <v>1.7</v>
      </c>
      <c r="C23" s="2">
        <v>81</v>
      </c>
      <c r="D23" s="2">
        <v>-1.2</v>
      </c>
      <c r="E23" s="2">
        <v>0</v>
      </c>
      <c r="F23" s="2">
        <v>5.8</v>
      </c>
      <c r="G23" s="2">
        <v>5.8</v>
      </c>
      <c r="H23" s="2">
        <v>1018.3</v>
      </c>
      <c r="I23" s="2">
        <v>0</v>
      </c>
      <c r="J23" s="2">
        <v>0</v>
      </c>
      <c r="K23" s="2">
        <v>0</v>
      </c>
      <c r="L23" s="2">
        <v>0</v>
      </c>
      <c r="M23" s="2">
        <v>4</v>
      </c>
      <c r="N23">
        <v>52.8</v>
      </c>
      <c r="O23">
        <v>683.8</v>
      </c>
      <c r="P23">
        <v>-0.1</v>
      </c>
      <c r="Q23">
        <v>0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11.7</v>
      </c>
      <c r="AN23" s="2">
        <v>88</v>
      </c>
      <c r="AO23" s="2">
        <v>9.6999999999999993</v>
      </c>
      <c r="AP23" s="2">
        <v>11.7</v>
      </c>
      <c r="AQ23" s="2">
        <v>2.2000000000000002</v>
      </c>
      <c r="AR23" s="2">
        <v>2.9</v>
      </c>
      <c r="AS23" s="2">
        <v>1001.3</v>
      </c>
      <c r="AT23" s="2">
        <v>0</v>
      </c>
      <c r="AU23" s="2">
        <v>0</v>
      </c>
      <c r="AV23" s="2">
        <v>0</v>
      </c>
      <c r="AW23" s="2">
        <v>0</v>
      </c>
      <c r="AX23" s="2">
        <v>0.3</v>
      </c>
      <c r="AY23">
        <v>27.9</v>
      </c>
      <c r="AZ23">
        <v>658.9</v>
      </c>
      <c r="BA23">
        <v>11.3</v>
      </c>
      <c r="BB23">
        <v>11.4</v>
      </c>
      <c r="BC23" s="5">
        <v>9.7222222222222206E-3</v>
      </c>
    </row>
    <row r="24" spans="2:55">
      <c r="B24" s="2">
        <v>1.7</v>
      </c>
      <c r="C24" s="2">
        <v>81</v>
      </c>
      <c r="D24" s="2">
        <v>-1.2</v>
      </c>
      <c r="E24" s="2">
        <v>1.7</v>
      </c>
      <c r="F24" s="2">
        <v>3.6</v>
      </c>
      <c r="G24" s="2">
        <v>4</v>
      </c>
      <c r="H24" s="2">
        <v>1018.4</v>
      </c>
      <c r="I24" s="2">
        <v>0</v>
      </c>
      <c r="J24" s="2">
        <v>0</v>
      </c>
      <c r="K24" s="2">
        <v>0</v>
      </c>
      <c r="L24" s="2">
        <v>0</v>
      </c>
      <c r="M24" s="2">
        <v>4</v>
      </c>
      <c r="N24">
        <v>52.8</v>
      </c>
      <c r="O24">
        <v>683.8</v>
      </c>
      <c r="P24">
        <v>-0.1</v>
      </c>
      <c r="Q24">
        <v>0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11.7</v>
      </c>
      <c r="AN24" s="2">
        <v>88</v>
      </c>
      <c r="AO24" s="2">
        <v>9.6999999999999993</v>
      </c>
      <c r="AP24" s="2">
        <v>11.7</v>
      </c>
      <c r="AQ24" s="2">
        <v>4</v>
      </c>
      <c r="AR24" s="2">
        <v>4.3</v>
      </c>
      <c r="AS24" s="2">
        <v>1001.3</v>
      </c>
      <c r="AT24" s="2">
        <v>0</v>
      </c>
      <c r="AU24" s="2">
        <v>0</v>
      </c>
      <c r="AV24" s="2">
        <v>0</v>
      </c>
      <c r="AW24" s="2">
        <v>0</v>
      </c>
      <c r="AX24" s="2">
        <v>0.3</v>
      </c>
      <c r="AY24">
        <v>27.9</v>
      </c>
      <c r="AZ24">
        <v>658.9</v>
      </c>
      <c r="BA24">
        <v>11.2</v>
      </c>
      <c r="BB24">
        <v>11.4</v>
      </c>
      <c r="BC24" s="5">
        <v>1.0416666666666701E-2</v>
      </c>
    </row>
    <row r="25" spans="2:55">
      <c r="B25" s="2">
        <v>1.6</v>
      </c>
      <c r="C25" s="2">
        <v>81</v>
      </c>
      <c r="D25" s="2">
        <v>-1.3</v>
      </c>
      <c r="E25" s="2">
        <v>1.6</v>
      </c>
      <c r="F25" s="2">
        <v>2.9</v>
      </c>
      <c r="G25" s="2">
        <v>3.2</v>
      </c>
      <c r="H25" s="2">
        <v>1018.6</v>
      </c>
      <c r="I25" s="2">
        <v>0</v>
      </c>
      <c r="J25" s="2">
        <v>0</v>
      </c>
      <c r="K25" s="2">
        <v>0</v>
      </c>
      <c r="L25" s="2">
        <v>0</v>
      </c>
      <c r="M25" s="2">
        <v>4</v>
      </c>
      <c r="N25">
        <v>52.8</v>
      </c>
      <c r="O25">
        <v>683.8</v>
      </c>
      <c r="P25">
        <v>-0.1</v>
      </c>
      <c r="Q25">
        <v>0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11.7</v>
      </c>
      <c r="AN25" s="2">
        <v>88</v>
      </c>
      <c r="AO25" s="2">
        <v>9.6999999999999993</v>
      </c>
      <c r="AP25" s="2">
        <v>11.7</v>
      </c>
      <c r="AQ25" s="2">
        <v>0</v>
      </c>
      <c r="AR25" s="2">
        <v>5</v>
      </c>
      <c r="AS25" s="2">
        <v>1001.3</v>
      </c>
      <c r="AT25" s="2">
        <v>0</v>
      </c>
      <c r="AU25" s="2">
        <v>0</v>
      </c>
      <c r="AV25" s="2">
        <v>0</v>
      </c>
      <c r="AW25" s="2">
        <v>0</v>
      </c>
      <c r="AX25" s="2">
        <v>0.3</v>
      </c>
      <c r="AY25">
        <v>27.9</v>
      </c>
      <c r="AZ25">
        <v>658.9</v>
      </c>
      <c r="BA25">
        <v>11.3</v>
      </c>
      <c r="BB25">
        <v>11.4</v>
      </c>
      <c r="BC25" s="5">
        <v>1.1111111111111099E-2</v>
      </c>
    </row>
    <row r="26" spans="2:55">
      <c r="B26" s="2">
        <v>1.6</v>
      </c>
      <c r="C26" s="2">
        <v>81</v>
      </c>
      <c r="D26" s="2">
        <v>-1.3</v>
      </c>
      <c r="E26" s="2">
        <v>1.6</v>
      </c>
      <c r="F26" s="2">
        <v>2.9</v>
      </c>
      <c r="G26" s="2">
        <v>2.9</v>
      </c>
      <c r="H26" s="2">
        <v>1018.4</v>
      </c>
      <c r="I26" s="2">
        <v>0</v>
      </c>
      <c r="J26" s="2">
        <v>0</v>
      </c>
      <c r="K26" s="2">
        <v>0</v>
      </c>
      <c r="L26" s="2">
        <v>0</v>
      </c>
      <c r="M26" s="2">
        <v>4</v>
      </c>
      <c r="N26">
        <v>52.8</v>
      </c>
      <c r="O26">
        <v>683.8</v>
      </c>
      <c r="P26">
        <v>-0.1</v>
      </c>
      <c r="Q26">
        <v>0.1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11.9</v>
      </c>
      <c r="AN26" s="2">
        <v>88</v>
      </c>
      <c r="AO26" s="2">
        <v>9.9</v>
      </c>
      <c r="AP26" s="2">
        <v>11.9</v>
      </c>
      <c r="AQ26" s="2">
        <v>2.9</v>
      </c>
      <c r="AR26" s="2">
        <v>5.8</v>
      </c>
      <c r="AS26" s="2">
        <v>1001.3</v>
      </c>
      <c r="AT26" s="2">
        <v>0</v>
      </c>
      <c r="AU26" s="2">
        <v>0</v>
      </c>
      <c r="AV26" s="2">
        <v>0</v>
      </c>
      <c r="AW26" s="2">
        <v>0</v>
      </c>
      <c r="AX26" s="2">
        <v>0.3</v>
      </c>
      <c r="AY26">
        <v>27.9</v>
      </c>
      <c r="AZ26">
        <v>658.9</v>
      </c>
      <c r="BA26">
        <v>11.3</v>
      </c>
      <c r="BB26">
        <v>11.4</v>
      </c>
      <c r="BC26" s="5">
        <v>1.18055555555556E-2</v>
      </c>
    </row>
    <row r="27" spans="2:55">
      <c r="B27" s="2">
        <v>1.6</v>
      </c>
      <c r="C27" s="2">
        <v>81</v>
      </c>
      <c r="D27" s="2">
        <v>-1.3</v>
      </c>
      <c r="E27" s="2">
        <v>1.6</v>
      </c>
      <c r="F27" s="2">
        <v>2.5</v>
      </c>
      <c r="G27" s="2">
        <v>4</v>
      </c>
      <c r="H27" s="2">
        <v>1018.4</v>
      </c>
      <c r="I27" s="2">
        <v>0</v>
      </c>
      <c r="J27" s="2">
        <v>0</v>
      </c>
      <c r="K27" s="2">
        <v>0</v>
      </c>
      <c r="L27" s="2">
        <v>0</v>
      </c>
      <c r="M27" s="2">
        <v>4</v>
      </c>
      <c r="N27">
        <v>52.8</v>
      </c>
      <c r="O27">
        <v>683.8</v>
      </c>
      <c r="P27">
        <v>-0.1</v>
      </c>
      <c r="Q27">
        <v>0.1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12.2</v>
      </c>
      <c r="AN27" s="2">
        <v>88</v>
      </c>
      <c r="AO27" s="2">
        <v>10.199999999999999</v>
      </c>
      <c r="AP27" s="2">
        <v>12.2</v>
      </c>
      <c r="AQ27" s="2">
        <v>4</v>
      </c>
      <c r="AR27" s="2">
        <v>4.7</v>
      </c>
      <c r="AS27" s="2">
        <v>1001.2</v>
      </c>
      <c r="AT27" s="2">
        <v>0</v>
      </c>
      <c r="AU27" s="2">
        <v>0</v>
      </c>
      <c r="AV27" s="2">
        <v>0</v>
      </c>
      <c r="AW27" s="2">
        <v>0</v>
      </c>
      <c r="AX27" s="2">
        <v>0.3</v>
      </c>
      <c r="AY27">
        <v>27.9</v>
      </c>
      <c r="AZ27">
        <v>658.9</v>
      </c>
      <c r="BA27">
        <v>11.3</v>
      </c>
      <c r="BB27">
        <v>11.4</v>
      </c>
      <c r="BC27" s="5">
        <v>1.2500000000000001E-2</v>
      </c>
    </row>
    <row r="28" spans="2:55">
      <c r="B28" s="2">
        <v>1.6</v>
      </c>
      <c r="C28" s="2">
        <v>81</v>
      </c>
      <c r="D28" s="2">
        <v>-1.3</v>
      </c>
      <c r="E28" s="2">
        <v>1.6</v>
      </c>
      <c r="F28" s="2">
        <v>3.2</v>
      </c>
      <c r="G28" s="2">
        <v>3.6</v>
      </c>
      <c r="H28" s="2">
        <v>1018.4</v>
      </c>
      <c r="I28" s="2">
        <v>0</v>
      </c>
      <c r="J28" s="2">
        <v>0</v>
      </c>
      <c r="K28" s="2">
        <v>0</v>
      </c>
      <c r="L28" s="2">
        <v>0</v>
      </c>
      <c r="M28" s="2">
        <v>4</v>
      </c>
      <c r="N28">
        <v>52.8</v>
      </c>
      <c r="O28">
        <v>683.8</v>
      </c>
      <c r="P28">
        <v>-0.1</v>
      </c>
      <c r="Q28">
        <v>0.1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12.3</v>
      </c>
      <c r="AN28" s="2">
        <v>88</v>
      </c>
      <c r="AO28" s="2">
        <v>10.3</v>
      </c>
      <c r="AP28" s="2">
        <v>12.3</v>
      </c>
      <c r="AQ28" s="2">
        <v>4.3</v>
      </c>
      <c r="AR28" s="2">
        <v>5.4</v>
      </c>
      <c r="AS28" s="2">
        <v>1001.2</v>
      </c>
      <c r="AT28" s="2">
        <v>0</v>
      </c>
      <c r="AU28" s="2">
        <v>0</v>
      </c>
      <c r="AV28" s="2">
        <v>0</v>
      </c>
      <c r="AW28" s="2">
        <v>0</v>
      </c>
      <c r="AX28" s="2">
        <v>0.3</v>
      </c>
      <c r="AY28">
        <v>27.9</v>
      </c>
      <c r="AZ28">
        <v>658.9</v>
      </c>
      <c r="BA28">
        <v>11.3</v>
      </c>
      <c r="BB28">
        <v>11.4</v>
      </c>
      <c r="BC28" s="5">
        <v>1.3194444444444399E-2</v>
      </c>
    </row>
    <row r="29" spans="2:55">
      <c r="B29" s="2">
        <v>1.6</v>
      </c>
      <c r="C29" s="2">
        <v>81</v>
      </c>
      <c r="D29" s="2">
        <v>-1.3</v>
      </c>
      <c r="E29" s="2">
        <v>1.6</v>
      </c>
      <c r="F29" s="2">
        <v>3.2</v>
      </c>
      <c r="G29" s="2">
        <v>5.4</v>
      </c>
      <c r="H29" s="2">
        <v>1018.4</v>
      </c>
      <c r="I29" s="2">
        <v>0</v>
      </c>
      <c r="J29" s="2">
        <v>0</v>
      </c>
      <c r="K29" s="2">
        <v>0</v>
      </c>
      <c r="L29" s="2">
        <v>0</v>
      </c>
      <c r="M29" s="2">
        <v>4</v>
      </c>
      <c r="N29">
        <v>52.8</v>
      </c>
      <c r="O29">
        <v>683.8</v>
      </c>
      <c r="P29">
        <v>-0.1</v>
      </c>
      <c r="Q29">
        <v>0.1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12.3</v>
      </c>
      <c r="AN29" s="2">
        <v>88</v>
      </c>
      <c r="AO29" s="2">
        <v>10.3</v>
      </c>
      <c r="AP29" s="2">
        <v>12.3</v>
      </c>
      <c r="AQ29" s="2">
        <v>7.9</v>
      </c>
      <c r="AR29" s="2">
        <v>7.9</v>
      </c>
      <c r="AS29" s="2">
        <v>1001.3</v>
      </c>
      <c r="AT29" s="2">
        <v>0</v>
      </c>
      <c r="AU29" s="2">
        <v>0</v>
      </c>
      <c r="AV29" s="2">
        <v>0</v>
      </c>
      <c r="AW29" s="2">
        <v>0</v>
      </c>
      <c r="AX29" s="2">
        <v>0.3</v>
      </c>
      <c r="AY29">
        <v>27.9</v>
      </c>
      <c r="AZ29">
        <v>658.9</v>
      </c>
      <c r="BA29">
        <v>11.3</v>
      </c>
      <c r="BB29">
        <v>11.5</v>
      </c>
      <c r="BC29" s="5">
        <v>1.38888888888889E-2</v>
      </c>
    </row>
    <row r="30" spans="2:55">
      <c r="B30" s="2">
        <v>1.6</v>
      </c>
      <c r="C30" s="2">
        <v>81</v>
      </c>
      <c r="D30" s="2">
        <v>-1.3</v>
      </c>
      <c r="E30" s="2">
        <v>1.6</v>
      </c>
      <c r="F30" s="2">
        <v>3.2</v>
      </c>
      <c r="G30" s="2">
        <v>4</v>
      </c>
      <c r="H30" s="2">
        <v>1018.5</v>
      </c>
      <c r="I30" s="2">
        <v>0</v>
      </c>
      <c r="J30" s="2">
        <v>0</v>
      </c>
      <c r="K30" s="2">
        <v>0</v>
      </c>
      <c r="L30" s="2">
        <v>0</v>
      </c>
      <c r="M30" s="2">
        <v>4</v>
      </c>
      <c r="N30">
        <v>52.8</v>
      </c>
      <c r="O30">
        <v>683.8</v>
      </c>
      <c r="P30">
        <v>-0.1</v>
      </c>
      <c r="Q30">
        <v>0.1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12.5</v>
      </c>
      <c r="AN30" s="2">
        <v>87</v>
      </c>
      <c r="AO30" s="2">
        <v>10.4</v>
      </c>
      <c r="AP30" s="2">
        <v>12.5</v>
      </c>
      <c r="AQ30" s="2">
        <v>6.1</v>
      </c>
      <c r="AR30" s="2">
        <v>9</v>
      </c>
      <c r="AS30" s="2">
        <v>1001.4</v>
      </c>
      <c r="AT30" s="2">
        <v>0</v>
      </c>
      <c r="AU30" s="2">
        <v>0</v>
      </c>
      <c r="AV30" s="2">
        <v>0</v>
      </c>
      <c r="AW30" s="2">
        <v>0</v>
      </c>
      <c r="AX30" s="2">
        <v>0.3</v>
      </c>
      <c r="AY30">
        <v>27.9</v>
      </c>
      <c r="AZ30">
        <v>658.9</v>
      </c>
      <c r="BA30">
        <v>11.3</v>
      </c>
      <c r="BB30">
        <v>11.5</v>
      </c>
      <c r="BC30" s="5">
        <v>1.4583333333333301E-2</v>
      </c>
    </row>
    <row r="31" spans="2:55">
      <c r="B31" s="2">
        <v>1.5</v>
      </c>
      <c r="C31" s="2">
        <v>82</v>
      </c>
      <c r="D31" s="2">
        <v>-1.3</v>
      </c>
      <c r="E31" s="2">
        <v>1.5</v>
      </c>
      <c r="F31" s="2">
        <v>2.9</v>
      </c>
      <c r="G31" s="2">
        <v>3.2</v>
      </c>
      <c r="H31" s="2">
        <v>1018.7</v>
      </c>
      <c r="I31" s="2">
        <v>0</v>
      </c>
      <c r="J31" s="2">
        <v>0</v>
      </c>
      <c r="K31" s="2">
        <v>0</v>
      </c>
      <c r="L31" s="2">
        <v>0</v>
      </c>
      <c r="M31" s="2">
        <v>4</v>
      </c>
      <c r="N31">
        <v>52.8</v>
      </c>
      <c r="O31">
        <v>683.8</v>
      </c>
      <c r="P31">
        <v>-0.1</v>
      </c>
      <c r="Q31">
        <v>0.1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12.6</v>
      </c>
      <c r="AN31" s="2">
        <v>87</v>
      </c>
      <c r="AO31" s="2">
        <v>10.5</v>
      </c>
      <c r="AP31" s="2">
        <v>12.6</v>
      </c>
      <c r="AQ31" s="2">
        <v>10.8</v>
      </c>
      <c r="AR31" s="2">
        <v>13</v>
      </c>
      <c r="AS31" s="2">
        <v>1001.2</v>
      </c>
      <c r="AT31" s="2">
        <v>0</v>
      </c>
      <c r="AU31" s="2">
        <v>0</v>
      </c>
      <c r="AV31" s="2">
        <v>0</v>
      </c>
      <c r="AW31" s="2">
        <v>0</v>
      </c>
      <c r="AX31" s="2">
        <v>0.3</v>
      </c>
      <c r="AY31">
        <v>27.9</v>
      </c>
      <c r="AZ31">
        <v>658.9</v>
      </c>
      <c r="BA31">
        <v>11.4</v>
      </c>
      <c r="BB31">
        <v>11.5</v>
      </c>
      <c r="BC31" s="5">
        <v>1.52777777777778E-2</v>
      </c>
    </row>
    <row r="32" spans="2:55">
      <c r="B32" s="2">
        <v>1.5</v>
      </c>
      <c r="C32" s="2">
        <v>82</v>
      </c>
      <c r="D32" s="2">
        <v>-1.3</v>
      </c>
      <c r="E32" s="2">
        <v>1.5</v>
      </c>
      <c r="F32" s="2">
        <v>4.7</v>
      </c>
      <c r="G32" s="2">
        <v>6.5</v>
      </c>
      <c r="H32" s="2">
        <v>1018.3</v>
      </c>
      <c r="I32" s="2">
        <v>0</v>
      </c>
      <c r="J32" s="2">
        <v>0</v>
      </c>
      <c r="K32" s="2">
        <v>0</v>
      </c>
      <c r="L32" s="2">
        <v>0</v>
      </c>
      <c r="M32" s="2">
        <v>4</v>
      </c>
      <c r="N32">
        <v>52.8</v>
      </c>
      <c r="O32">
        <v>683.8</v>
      </c>
      <c r="P32">
        <v>-0.1</v>
      </c>
      <c r="Q32">
        <v>0.1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12.7</v>
      </c>
      <c r="AN32" s="2">
        <v>87</v>
      </c>
      <c r="AO32" s="2">
        <v>10.6</v>
      </c>
      <c r="AP32" s="2">
        <v>12.7</v>
      </c>
      <c r="AQ32" s="2">
        <v>4.7</v>
      </c>
      <c r="AR32" s="2">
        <v>9.4</v>
      </c>
      <c r="AS32" s="2">
        <v>1001.5</v>
      </c>
      <c r="AT32" s="2">
        <v>0</v>
      </c>
      <c r="AU32" s="2">
        <v>0</v>
      </c>
      <c r="AV32" s="2">
        <v>0</v>
      </c>
      <c r="AW32" s="2">
        <v>0</v>
      </c>
      <c r="AX32" s="2">
        <v>0.3</v>
      </c>
      <c r="AY32">
        <v>27.9</v>
      </c>
      <c r="AZ32">
        <v>658.9</v>
      </c>
      <c r="BA32">
        <v>11.4</v>
      </c>
      <c r="BB32">
        <v>11.6</v>
      </c>
      <c r="BC32" s="5">
        <v>1.59722222222222E-2</v>
      </c>
    </row>
    <row r="33" spans="2:55">
      <c r="B33" s="2">
        <v>1.6</v>
      </c>
      <c r="C33" s="2">
        <v>82</v>
      </c>
      <c r="D33" s="2">
        <v>-1.2</v>
      </c>
      <c r="E33" s="2">
        <v>1.6</v>
      </c>
      <c r="F33" s="2">
        <v>3.2</v>
      </c>
      <c r="G33" s="2">
        <v>4.3</v>
      </c>
      <c r="H33" s="2">
        <v>1018.4</v>
      </c>
      <c r="I33" s="2">
        <v>0</v>
      </c>
      <c r="J33" s="2">
        <v>0</v>
      </c>
      <c r="K33" s="2">
        <v>0</v>
      </c>
      <c r="L33" s="2">
        <v>0</v>
      </c>
      <c r="M33" s="2">
        <v>4</v>
      </c>
      <c r="N33">
        <v>52.8</v>
      </c>
      <c r="O33">
        <v>683.8</v>
      </c>
      <c r="P33">
        <v>-0.1</v>
      </c>
      <c r="Q33">
        <v>0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12.8</v>
      </c>
      <c r="AN33" s="2">
        <v>86</v>
      </c>
      <c r="AO33" s="2">
        <v>10.5</v>
      </c>
      <c r="AP33" s="2">
        <v>12.8</v>
      </c>
      <c r="AQ33" s="2">
        <v>7.9</v>
      </c>
      <c r="AR33" s="2">
        <v>9.4</v>
      </c>
      <c r="AS33" s="2">
        <v>1001.4</v>
      </c>
      <c r="AT33" s="2">
        <v>0</v>
      </c>
      <c r="AU33" s="2">
        <v>0</v>
      </c>
      <c r="AV33" s="2">
        <v>0</v>
      </c>
      <c r="AW33" s="2">
        <v>0</v>
      </c>
      <c r="AX33" s="2">
        <v>0.3</v>
      </c>
      <c r="AY33">
        <v>27.9</v>
      </c>
      <c r="AZ33">
        <v>658.9</v>
      </c>
      <c r="BA33">
        <v>11.5</v>
      </c>
      <c r="BB33">
        <v>11.6</v>
      </c>
      <c r="BC33" s="5">
        <v>1.6666666666666701E-2</v>
      </c>
    </row>
    <row r="34" spans="2:55">
      <c r="B34" s="2">
        <v>1.5</v>
      </c>
      <c r="C34" s="2">
        <v>82</v>
      </c>
      <c r="D34" s="2">
        <v>-1.3</v>
      </c>
      <c r="E34" s="2">
        <v>-0.2</v>
      </c>
      <c r="F34" s="2">
        <v>5.8</v>
      </c>
      <c r="G34" s="2">
        <v>7.9</v>
      </c>
      <c r="H34" s="2">
        <v>1018.5</v>
      </c>
      <c r="I34" s="2">
        <v>0</v>
      </c>
      <c r="J34" s="2">
        <v>0</v>
      </c>
      <c r="K34" s="2">
        <v>0</v>
      </c>
      <c r="L34" s="2">
        <v>0</v>
      </c>
      <c r="M34" s="2">
        <v>4</v>
      </c>
      <c r="N34">
        <v>52.8</v>
      </c>
      <c r="O34">
        <v>683.8</v>
      </c>
      <c r="P34">
        <v>-0.1</v>
      </c>
      <c r="Q34">
        <v>0.1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12.9</v>
      </c>
      <c r="AN34" s="2">
        <v>86</v>
      </c>
      <c r="AO34" s="2">
        <v>10.6</v>
      </c>
      <c r="AP34" s="2">
        <v>12.9</v>
      </c>
      <c r="AQ34" s="2">
        <v>5</v>
      </c>
      <c r="AR34" s="2">
        <v>6.8</v>
      </c>
      <c r="AS34" s="2">
        <v>1001.5</v>
      </c>
      <c r="AT34" s="2">
        <v>0</v>
      </c>
      <c r="AU34" s="2">
        <v>0</v>
      </c>
      <c r="AV34" s="2">
        <v>0</v>
      </c>
      <c r="AW34" s="2">
        <v>0</v>
      </c>
      <c r="AX34" s="2">
        <v>0.3</v>
      </c>
      <c r="AY34">
        <v>27.9</v>
      </c>
      <c r="AZ34">
        <v>658.9</v>
      </c>
      <c r="BA34">
        <v>11.6</v>
      </c>
      <c r="BB34">
        <v>11.6</v>
      </c>
      <c r="BC34" s="5">
        <v>1.7361111111111101E-2</v>
      </c>
    </row>
    <row r="35" spans="2:55">
      <c r="B35" s="2">
        <v>1.6</v>
      </c>
      <c r="C35" s="2">
        <v>82</v>
      </c>
      <c r="D35" s="2">
        <v>-1.2</v>
      </c>
      <c r="E35" s="2">
        <v>0.1</v>
      </c>
      <c r="F35" s="2">
        <v>5.4</v>
      </c>
      <c r="G35" s="2">
        <v>7.9</v>
      </c>
      <c r="H35" s="2">
        <v>1018.3</v>
      </c>
      <c r="I35" s="2">
        <v>0</v>
      </c>
      <c r="J35" s="2">
        <v>0</v>
      </c>
      <c r="K35" s="2">
        <v>0</v>
      </c>
      <c r="L35" s="2">
        <v>0</v>
      </c>
      <c r="M35" s="2">
        <v>4</v>
      </c>
      <c r="N35">
        <v>52.8</v>
      </c>
      <c r="O35">
        <v>683.8</v>
      </c>
      <c r="P35">
        <v>-0.1</v>
      </c>
      <c r="Q35">
        <v>0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12.9</v>
      </c>
      <c r="AN35" s="2">
        <v>85</v>
      </c>
      <c r="AO35" s="2">
        <v>10.4</v>
      </c>
      <c r="AP35" s="2">
        <v>12.9</v>
      </c>
      <c r="AQ35" s="2">
        <v>7.2</v>
      </c>
      <c r="AR35" s="2">
        <v>10.4</v>
      </c>
      <c r="AS35" s="2">
        <v>1001.2</v>
      </c>
      <c r="AT35" s="2">
        <v>0</v>
      </c>
      <c r="AU35" s="2">
        <v>0</v>
      </c>
      <c r="AV35" s="2">
        <v>0</v>
      </c>
      <c r="AW35" s="2">
        <v>0</v>
      </c>
      <c r="AX35" s="2">
        <v>0.3</v>
      </c>
      <c r="AY35">
        <v>27.9</v>
      </c>
      <c r="AZ35">
        <v>658.9</v>
      </c>
      <c r="BA35">
        <v>11.6</v>
      </c>
      <c r="BB35">
        <v>11.7</v>
      </c>
      <c r="BC35" s="5">
        <v>1.8055555555555599E-2</v>
      </c>
    </row>
    <row r="36" spans="2:55">
      <c r="B36" s="2">
        <v>1.6</v>
      </c>
      <c r="C36" s="2">
        <v>82</v>
      </c>
      <c r="D36" s="2">
        <v>-1.2</v>
      </c>
      <c r="E36" s="2">
        <v>1.6</v>
      </c>
      <c r="F36" s="2">
        <v>4.7</v>
      </c>
      <c r="G36" s="2">
        <v>5</v>
      </c>
      <c r="H36" s="2">
        <v>1018.3</v>
      </c>
      <c r="I36" s="2">
        <v>0</v>
      </c>
      <c r="J36" s="2">
        <v>0</v>
      </c>
      <c r="K36" s="2">
        <v>0</v>
      </c>
      <c r="L36" s="2">
        <v>0</v>
      </c>
      <c r="M36" s="2">
        <v>4</v>
      </c>
      <c r="N36">
        <v>52.8</v>
      </c>
      <c r="O36">
        <v>683.8</v>
      </c>
      <c r="P36">
        <v>-0.1</v>
      </c>
      <c r="Q36">
        <v>0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13</v>
      </c>
      <c r="AN36" s="2">
        <v>85</v>
      </c>
      <c r="AO36" s="2">
        <v>10.5</v>
      </c>
      <c r="AP36" s="2">
        <v>13</v>
      </c>
      <c r="AQ36" s="2">
        <v>3.2</v>
      </c>
      <c r="AR36" s="2">
        <v>6.1</v>
      </c>
      <c r="AS36" s="2">
        <v>1001.3</v>
      </c>
      <c r="AT36" s="2">
        <v>0</v>
      </c>
      <c r="AU36" s="2">
        <v>0</v>
      </c>
      <c r="AV36" s="2">
        <v>0</v>
      </c>
      <c r="AW36" s="2">
        <v>0</v>
      </c>
      <c r="AX36" s="2">
        <v>0.3</v>
      </c>
      <c r="AY36">
        <v>27.9</v>
      </c>
      <c r="AZ36">
        <v>658.9</v>
      </c>
      <c r="BA36">
        <v>11.7</v>
      </c>
      <c r="BB36">
        <v>11.7</v>
      </c>
      <c r="BC36" s="5">
        <v>1.8749999999999999E-2</v>
      </c>
    </row>
    <row r="37" spans="2:55">
      <c r="B37" s="2">
        <v>1.6</v>
      </c>
      <c r="C37" s="2">
        <v>82</v>
      </c>
      <c r="D37" s="2">
        <v>-1.2</v>
      </c>
      <c r="E37" s="2">
        <v>-0.4</v>
      </c>
      <c r="F37" s="2">
        <v>6.5</v>
      </c>
      <c r="G37" s="2">
        <v>8.6</v>
      </c>
      <c r="H37" s="2">
        <v>1018.3</v>
      </c>
      <c r="I37" s="2">
        <v>0</v>
      </c>
      <c r="J37" s="2">
        <v>0</v>
      </c>
      <c r="K37" s="2">
        <v>0</v>
      </c>
      <c r="L37" s="2">
        <v>0</v>
      </c>
      <c r="M37" s="2">
        <v>4</v>
      </c>
      <c r="N37">
        <v>52.8</v>
      </c>
      <c r="O37">
        <v>683.8</v>
      </c>
      <c r="P37">
        <v>-0.1</v>
      </c>
      <c r="Q37">
        <v>0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13</v>
      </c>
      <c r="AN37" s="2">
        <v>85</v>
      </c>
      <c r="AO37" s="2">
        <v>10.5</v>
      </c>
      <c r="AP37" s="2">
        <v>13</v>
      </c>
      <c r="AQ37" s="2">
        <v>4.7</v>
      </c>
      <c r="AR37" s="2">
        <v>11.9</v>
      </c>
      <c r="AS37" s="2">
        <v>1001.3</v>
      </c>
      <c r="AT37" s="2">
        <v>0</v>
      </c>
      <c r="AU37" s="2">
        <v>0</v>
      </c>
      <c r="AV37" s="2">
        <v>0</v>
      </c>
      <c r="AW37" s="2">
        <v>0</v>
      </c>
      <c r="AX37" s="2">
        <v>0.3</v>
      </c>
      <c r="AY37">
        <v>27.9</v>
      </c>
      <c r="AZ37">
        <v>658.9</v>
      </c>
      <c r="BA37">
        <v>11.8</v>
      </c>
      <c r="BB37">
        <v>11.8</v>
      </c>
      <c r="BC37" s="5">
        <v>1.94444444444444E-2</v>
      </c>
    </row>
    <row r="38" spans="2:55">
      <c r="B38" s="2">
        <v>1.6</v>
      </c>
      <c r="C38" s="2">
        <v>81</v>
      </c>
      <c r="D38" s="2">
        <v>-1.3</v>
      </c>
      <c r="E38" s="2">
        <v>-0.5</v>
      </c>
      <c r="F38" s="2">
        <v>6.8</v>
      </c>
      <c r="G38" s="2">
        <v>8.6</v>
      </c>
      <c r="H38" s="2">
        <v>1018.5</v>
      </c>
      <c r="I38" s="2">
        <v>0</v>
      </c>
      <c r="J38" s="2">
        <v>0</v>
      </c>
      <c r="K38" s="2">
        <v>0</v>
      </c>
      <c r="L38" s="2">
        <v>0</v>
      </c>
      <c r="M38" s="2">
        <v>4</v>
      </c>
      <c r="N38">
        <v>52.8</v>
      </c>
      <c r="O38">
        <v>683.8</v>
      </c>
      <c r="P38">
        <v>-0.1</v>
      </c>
      <c r="Q38">
        <v>0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13</v>
      </c>
      <c r="AN38" s="2">
        <v>85</v>
      </c>
      <c r="AO38" s="2">
        <v>10.5</v>
      </c>
      <c r="AP38" s="2">
        <v>13</v>
      </c>
      <c r="AQ38" s="2">
        <v>6.5</v>
      </c>
      <c r="AR38" s="2">
        <v>11.2</v>
      </c>
      <c r="AS38" s="2">
        <v>1001.5</v>
      </c>
      <c r="AT38" s="2">
        <v>0</v>
      </c>
      <c r="AU38" s="2">
        <v>0</v>
      </c>
      <c r="AV38" s="2">
        <v>0</v>
      </c>
      <c r="AW38" s="2">
        <v>0</v>
      </c>
      <c r="AX38" s="2">
        <v>0.3</v>
      </c>
      <c r="AY38">
        <v>27.9</v>
      </c>
      <c r="AZ38">
        <v>658.9</v>
      </c>
      <c r="BA38">
        <v>11.9</v>
      </c>
      <c r="BB38">
        <v>11.8</v>
      </c>
      <c r="BC38" s="5">
        <v>2.0138888888888901E-2</v>
      </c>
    </row>
    <row r="39" spans="2:55">
      <c r="B39" s="2">
        <v>1.7</v>
      </c>
      <c r="C39" s="2">
        <v>81</v>
      </c>
      <c r="D39" s="2">
        <v>-1.2</v>
      </c>
      <c r="E39" s="2">
        <v>1.7</v>
      </c>
      <c r="F39" s="2">
        <v>3.2</v>
      </c>
      <c r="G39" s="2">
        <v>8.3000000000000007</v>
      </c>
      <c r="H39" s="2">
        <v>1018.4</v>
      </c>
      <c r="I39" s="2">
        <v>0</v>
      </c>
      <c r="J39" s="2">
        <v>0</v>
      </c>
      <c r="K39" s="2">
        <v>0</v>
      </c>
      <c r="L39" s="2">
        <v>0</v>
      </c>
      <c r="M39" s="2">
        <v>4</v>
      </c>
      <c r="N39">
        <v>52.8</v>
      </c>
      <c r="O39">
        <v>683.8</v>
      </c>
      <c r="P39">
        <v>-0.1</v>
      </c>
      <c r="Q39">
        <v>0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13.1</v>
      </c>
      <c r="AN39" s="2">
        <v>84</v>
      </c>
      <c r="AO39" s="2">
        <v>10.4</v>
      </c>
      <c r="AP39" s="2">
        <v>13.1</v>
      </c>
      <c r="AQ39" s="2">
        <v>9.4</v>
      </c>
      <c r="AR39" s="2">
        <v>11.2</v>
      </c>
      <c r="AS39" s="2">
        <v>1001.4</v>
      </c>
      <c r="AT39" s="2">
        <v>0</v>
      </c>
      <c r="AU39" s="2">
        <v>0</v>
      </c>
      <c r="AV39" s="2">
        <v>0</v>
      </c>
      <c r="AW39" s="2">
        <v>0</v>
      </c>
      <c r="AX39" s="2">
        <v>0.3</v>
      </c>
      <c r="AY39">
        <v>27.9</v>
      </c>
      <c r="AZ39">
        <v>658.9</v>
      </c>
      <c r="BA39">
        <v>11.9</v>
      </c>
      <c r="BB39">
        <v>11.8</v>
      </c>
      <c r="BC39" s="5">
        <v>2.0833333333333301E-2</v>
      </c>
    </row>
    <row r="40" spans="2:55">
      <c r="B40" s="2">
        <v>1.7</v>
      </c>
      <c r="C40" s="2">
        <v>81</v>
      </c>
      <c r="D40" s="2">
        <v>-1.2</v>
      </c>
      <c r="E40" s="2">
        <v>1.7</v>
      </c>
      <c r="F40" s="2">
        <v>2.5</v>
      </c>
      <c r="G40" s="2">
        <v>4.7</v>
      </c>
      <c r="H40" s="2">
        <v>1018.7</v>
      </c>
      <c r="I40" s="2">
        <v>0</v>
      </c>
      <c r="J40" s="2">
        <v>0</v>
      </c>
      <c r="K40" s="2">
        <v>0</v>
      </c>
      <c r="L40" s="2">
        <v>0</v>
      </c>
      <c r="M40" s="2">
        <v>4</v>
      </c>
      <c r="N40">
        <v>52.8</v>
      </c>
      <c r="O40">
        <v>683.8</v>
      </c>
      <c r="P40">
        <v>-0.1</v>
      </c>
      <c r="Q40">
        <v>0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13.1</v>
      </c>
      <c r="AN40" s="2">
        <v>84</v>
      </c>
      <c r="AO40" s="2">
        <v>10.4</v>
      </c>
      <c r="AP40" s="2">
        <v>13.1</v>
      </c>
      <c r="AQ40" s="2">
        <v>6.1</v>
      </c>
      <c r="AR40" s="2">
        <v>13</v>
      </c>
      <c r="AS40" s="2">
        <v>1001.3</v>
      </c>
      <c r="AT40" s="2">
        <v>0</v>
      </c>
      <c r="AU40" s="2">
        <v>0</v>
      </c>
      <c r="AV40" s="2">
        <v>0</v>
      </c>
      <c r="AW40" s="2">
        <v>0</v>
      </c>
      <c r="AX40" s="2">
        <v>0.3</v>
      </c>
      <c r="AY40">
        <v>27.9</v>
      </c>
      <c r="AZ40">
        <v>658.9</v>
      </c>
      <c r="BA40">
        <v>12</v>
      </c>
      <c r="BB40">
        <v>11.9</v>
      </c>
      <c r="BC40" s="5">
        <v>2.1527777777777798E-2</v>
      </c>
    </row>
    <row r="41" spans="2:55">
      <c r="B41" s="2">
        <v>1.7</v>
      </c>
      <c r="C41" s="2">
        <v>81</v>
      </c>
      <c r="D41" s="2">
        <v>-1.2</v>
      </c>
      <c r="E41" s="2">
        <v>-0.3</v>
      </c>
      <c r="F41" s="2">
        <v>6.5</v>
      </c>
      <c r="G41" s="2">
        <v>6.8</v>
      </c>
      <c r="H41" s="2">
        <v>1018.5</v>
      </c>
      <c r="I41" s="2">
        <v>0</v>
      </c>
      <c r="J41" s="2">
        <v>0</v>
      </c>
      <c r="K41" s="2">
        <v>0</v>
      </c>
      <c r="L41" s="2">
        <v>0</v>
      </c>
      <c r="M41" s="2">
        <v>4</v>
      </c>
      <c r="N41">
        <v>52.8</v>
      </c>
      <c r="O41">
        <v>683.8</v>
      </c>
      <c r="P41">
        <v>-0.1</v>
      </c>
      <c r="Q41">
        <v>0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13.1</v>
      </c>
      <c r="AN41" s="2">
        <v>84</v>
      </c>
      <c r="AO41" s="2">
        <v>10.4</v>
      </c>
      <c r="AP41" s="2">
        <v>13.1</v>
      </c>
      <c r="AQ41" s="2">
        <v>11.9</v>
      </c>
      <c r="AR41" s="2">
        <v>12.6</v>
      </c>
      <c r="AS41" s="2">
        <v>1001.3</v>
      </c>
      <c r="AT41" s="2">
        <v>0</v>
      </c>
      <c r="AU41" s="2">
        <v>0</v>
      </c>
      <c r="AV41" s="2">
        <v>0</v>
      </c>
      <c r="AW41" s="2">
        <v>0</v>
      </c>
      <c r="AX41" s="2">
        <v>0.3</v>
      </c>
      <c r="AY41">
        <v>27.9</v>
      </c>
      <c r="AZ41">
        <v>658.9</v>
      </c>
      <c r="BA41">
        <v>12</v>
      </c>
      <c r="BB41">
        <v>11.9</v>
      </c>
      <c r="BC41" s="5">
        <v>2.2222222222222199E-2</v>
      </c>
    </row>
    <row r="42" spans="2:55">
      <c r="B42" s="2">
        <v>1.7</v>
      </c>
      <c r="C42" s="2">
        <v>81</v>
      </c>
      <c r="D42" s="2">
        <v>-1.2</v>
      </c>
      <c r="E42" s="2">
        <v>-1</v>
      </c>
      <c r="F42" s="2">
        <v>9</v>
      </c>
      <c r="G42" s="2">
        <v>9.4</v>
      </c>
      <c r="H42" s="2">
        <v>1018.7</v>
      </c>
      <c r="I42" s="2">
        <v>0</v>
      </c>
      <c r="J42" s="2">
        <v>0</v>
      </c>
      <c r="K42" s="2">
        <v>0</v>
      </c>
      <c r="L42" s="2">
        <v>0</v>
      </c>
      <c r="M42" s="2">
        <v>4</v>
      </c>
      <c r="N42">
        <v>52.8</v>
      </c>
      <c r="O42">
        <v>683.8</v>
      </c>
      <c r="P42">
        <v>0</v>
      </c>
      <c r="Q42">
        <v>0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13.2</v>
      </c>
      <c r="AN42" s="2">
        <v>84</v>
      </c>
      <c r="AO42" s="2">
        <v>10.5</v>
      </c>
      <c r="AP42" s="2">
        <v>13.2</v>
      </c>
      <c r="AQ42" s="2">
        <v>10.8</v>
      </c>
      <c r="AR42" s="2">
        <v>11.5</v>
      </c>
      <c r="AS42" s="2">
        <v>1001.1</v>
      </c>
      <c r="AT42" s="2">
        <v>0</v>
      </c>
      <c r="AU42" s="2">
        <v>0</v>
      </c>
      <c r="AV42" s="2">
        <v>0</v>
      </c>
      <c r="AW42" s="2">
        <v>0</v>
      </c>
      <c r="AX42" s="2">
        <v>0.3</v>
      </c>
      <c r="AY42">
        <v>27.9</v>
      </c>
      <c r="AZ42">
        <v>658.9</v>
      </c>
      <c r="BA42">
        <v>12.1</v>
      </c>
      <c r="BB42">
        <v>12</v>
      </c>
      <c r="BC42" s="5">
        <v>2.29166666666667E-2</v>
      </c>
    </row>
    <row r="43" spans="2:55">
      <c r="B43" s="2">
        <v>1.8</v>
      </c>
      <c r="C43" s="2">
        <v>81</v>
      </c>
      <c r="D43" s="2">
        <v>-1.1000000000000001</v>
      </c>
      <c r="E43" s="2">
        <v>0.4</v>
      </c>
      <c r="F43" s="2">
        <v>5</v>
      </c>
      <c r="G43" s="2">
        <v>6.8</v>
      </c>
      <c r="H43" s="2">
        <v>1018.6</v>
      </c>
      <c r="I43" s="2">
        <v>0</v>
      </c>
      <c r="J43" s="2">
        <v>0</v>
      </c>
      <c r="K43" s="2">
        <v>0</v>
      </c>
      <c r="L43" s="2">
        <v>0</v>
      </c>
      <c r="M43" s="2">
        <v>4</v>
      </c>
      <c r="N43">
        <v>52.8</v>
      </c>
      <c r="O43">
        <v>683.8</v>
      </c>
      <c r="P43">
        <v>0</v>
      </c>
      <c r="Q43">
        <v>0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13.2</v>
      </c>
      <c r="AN43" s="2">
        <v>83</v>
      </c>
      <c r="AO43" s="2">
        <v>10.4</v>
      </c>
      <c r="AP43" s="2">
        <v>13.2</v>
      </c>
      <c r="AQ43" s="2">
        <v>8.6</v>
      </c>
      <c r="AR43" s="2">
        <v>9</v>
      </c>
      <c r="AS43" s="2">
        <v>1001.5</v>
      </c>
      <c r="AT43" s="2">
        <v>0</v>
      </c>
      <c r="AU43" s="2">
        <v>0</v>
      </c>
      <c r="AV43" s="2">
        <v>0</v>
      </c>
      <c r="AW43" s="2">
        <v>0</v>
      </c>
      <c r="AX43" s="2">
        <v>0.3</v>
      </c>
      <c r="AY43">
        <v>27.9</v>
      </c>
      <c r="AZ43">
        <v>658.9</v>
      </c>
      <c r="BA43">
        <v>12.1</v>
      </c>
      <c r="BB43">
        <v>12</v>
      </c>
      <c r="BC43" s="5">
        <v>2.36111111111111E-2</v>
      </c>
    </row>
    <row r="44" spans="2:55">
      <c r="B44" s="2">
        <v>1.8</v>
      </c>
      <c r="C44" s="2">
        <v>81</v>
      </c>
      <c r="D44" s="2">
        <v>-1.1000000000000001</v>
      </c>
      <c r="E44" s="2">
        <v>1.8</v>
      </c>
      <c r="F44" s="2">
        <v>4</v>
      </c>
      <c r="G44" s="2">
        <v>5</v>
      </c>
      <c r="H44" s="2">
        <v>1018.7</v>
      </c>
      <c r="I44" s="2">
        <v>0</v>
      </c>
      <c r="J44" s="2">
        <v>0</v>
      </c>
      <c r="K44" s="2">
        <v>0</v>
      </c>
      <c r="L44" s="2">
        <v>0</v>
      </c>
      <c r="M44" s="2">
        <v>4</v>
      </c>
      <c r="N44">
        <v>52.8</v>
      </c>
      <c r="O44">
        <v>683.8</v>
      </c>
      <c r="P44">
        <v>0</v>
      </c>
      <c r="Q44">
        <v>0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13.2</v>
      </c>
      <c r="AN44" s="2">
        <v>83</v>
      </c>
      <c r="AO44" s="2">
        <v>10.4</v>
      </c>
      <c r="AP44" s="2">
        <v>13.2</v>
      </c>
      <c r="AQ44" s="2">
        <v>13</v>
      </c>
      <c r="AR44" s="2">
        <v>14.4</v>
      </c>
      <c r="AS44" s="2">
        <v>1001.3</v>
      </c>
      <c r="AT44" s="2">
        <v>0</v>
      </c>
      <c r="AU44" s="2">
        <v>0</v>
      </c>
      <c r="AV44" s="2">
        <v>0</v>
      </c>
      <c r="AW44" s="2">
        <v>0</v>
      </c>
      <c r="AX44" s="2">
        <v>0.3</v>
      </c>
      <c r="AY44">
        <v>27.9</v>
      </c>
      <c r="AZ44">
        <v>658.9</v>
      </c>
      <c r="BA44">
        <v>12.2</v>
      </c>
      <c r="BB44">
        <v>12.1</v>
      </c>
      <c r="BC44" s="5">
        <v>2.4305555555555601E-2</v>
      </c>
    </row>
    <row r="45" spans="2:55">
      <c r="B45" s="2">
        <v>1.8</v>
      </c>
      <c r="C45" s="2">
        <v>81</v>
      </c>
      <c r="D45" s="2">
        <v>-1.1000000000000001</v>
      </c>
      <c r="E45" s="2">
        <v>1.8</v>
      </c>
      <c r="F45" s="2">
        <v>3.2</v>
      </c>
      <c r="G45" s="2">
        <v>4.3</v>
      </c>
      <c r="H45" s="2">
        <v>1018.7</v>
      </c>
      <c r="I45" s="2">
        <v>0</v>
      </c>
      <c r="J45" s="2">
        <v>0</v>
      </c>
      <c r="K45" s="2">
        <v>0</v>
      </c>
      <c r="L45" s="2">
        <v>0</v>
      </c>
      <c r="M45" s="2">
        <v>4</v>
      </c>
      <c r="N45">
        <v>52.8</v>
      </c>
      <c r="O45">
        <v>683.8</v>
      </c>
      <c r="P45">
        <v>0</v>
      </c>
      <c r="Q45">
        <v>0.1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13.2</v>
      </c>
      <c r="AN45" s="2">
        <v>83</v>
      </c>
      <c r="AO45" s="2">
        <v>10.4</v>
      </c>
      <c r="AP45" s="2">
        <v>13.2</v>
      </c>
      <c r="AQ45" s="2">
        <v>5</v>
      </c>
      <c r="AR45" s="2">
        <v>7.9</v>
      </c>
      <c r="AS45" s="2">
        <v>1001.2</v>
      </c>
      <c r="AT45" s="2">
        <v>0</v>
      </c>
      <c r="AU45" s="2">
        <v>0</v>
      </c>
      <c r="AV45" s="2">
        <v>0</v>
      </c>
      <c r="AW45" s="2">
        <v>0</v>
      </c>
      <c r="AX45" s="2">
        <v>0.3</v>
      </c>
      <c r="AY45">
        <v>27.9</v>
      </c>
      <c r="AZ45">
        <v>658.9</v>
      </c>
      <c r="BA45">
        <v>12.2</v>
      </c>
      <c r="BB45">
        <v>12.1</v>
      </c>
      <c r="BC45" s="5">
        <v>2.5000000000000001E-2</v>
      </c>
    </row>
    <row r="46" spans="2:55">
      <c r="B46" s="2">
        <v>1.8</v>
      </c>
      <c r="C46" s="2">
        <v>81</v>
      </c>
      <c r="D46" s="2">
        <v>-1.1000000000000001</v>
      </c>
      <c r="E46" s="2">
        <v>-1.1000000000000001</v>
      </c>
      <c r="F46" s="2">
        <v>9.6999999999999993</v>
      </c>
      <c r="G46" s="2">
        <v>11.5</v>
      </c>
      <c r="H46" s="2">
        <v>1018.6</v>
      </c>
      <c r="I46" s="2">
        <v>0</v>
      </c>
      <c r="J46" s="2">
        <v>0</v>
      </c>
      <c r="K46" s="2">
        <v>0</v>
      </c>
      <c r="L46" s="2">
        <v>0</v>
      </c>
      <c r="M46" s="2">
        <v>4</v>
      </c>
      <c r="N46">
        <v>52.8</v>
      </c>
      <c r="O46">
        <v>683.8</v>
      </c>
      <c r="P46">
        <v>0</v>
      </c>
      <c r="Q46">
        <v>0.1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13.2</v>
      </c>
      <c r="AN46" s="2">
        <v>83</v>
      </c>
      <c r="AO46" s="2">
        <v>10.4</v>
      </c>
      <c r="AP46" s="2">
        <v>13.2</v>
      </c>
      <c r="AQ46" s="2">
        <v>7.6</v>
      </c>
      <c r="AR46" s="2">
        <v>10.4</v>
      </c>
      <c r="AS46" s="2">
        <v>1001.5</v>
      </c>
      <c r="AT46" s="2">
        <v>0</v>
      </c>
      <c r="AU46" s="2">
        <v>0</v>
      </c>
      <c r="AV46" s="2">
        <v>0</v>
      </c>
      <c r="AW46" s="2">
        <v>0</v>
      </c>
      <c r="AX46" s="2">
        <v>0.3</v>
      </c>
      <c r="AY46">
        <v>27.9</v>
      </c>
      <c r="AZ46">
        <v>658.9</v>
      </c>
      <c r="BA46">
        <v>12.3</v>
      </c>
      <c r="BB46">
        <v>12.1</v>
      </c>
      <c r="BC46" s="5">
        <v>2.5694444444444402E-2</v>
      </c>
    </row>
    <row r="47" spans="2:55">
      <c r="B47" s="2">
        <v>1.9</v>
      </c>
      <c r="C47" s="2">
        <v>80</v>
      </c>
      <c r="D47" s="2">
        <v>-1.2</v>
      </c>
      <c r="E47" s="2">
        <v>1.9</v>
      </c>
      <c r="F47" s="2">
        <v>4</v>
      </c>
      <c r="G47" s="2">
        <v>10.1</v>
      </c>
      <c r="H47" s="2">
        <v>1018.6</v>
      </c>
      <c r="I47" s="2">
        <v>0</v>
      </c>
      <c r="J47" s="2">
        <v>0</v>
      </c>
      <c r="K47" s="2">
        <v>0</v>
      </c>
      <c r="L47" s="2">
        <v>0</v>
      </c>
      <c r="M47" s="2">
        <v>4</v>
      </c>
      <c r="N47">
        <v>52.8</v>
      </c>
      <c r="O47">
        <v>683.8</v>
      </c>
      <c r="P47">
        <v>0.1</v>
      </c>
      <c r="Q47">
        <v>0.1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13.3</v>
      </c>
      <c r="AN47" s="2">
        <v>83</v>
      </c>
      <c r="AO47" s="2">
        <v>10.5</v>
      </c>
      <c r="AP47" s="2">
        <v>13.3</v>
      </c>
      <c r="AQ47" s="2">
        <v>6.8</v>
      </c>
      <c r="AR47" s="2">
        <v>15.8</v>
      </c>
      <c r="AS47" s="2">
        <v>1001.5</v>
      </c>
      <c r="AT47" s="2">
        <v>0</v>
      </c>
      <c r="AU47" s="2">
        <v>0</v>
      </c>
      <c r="AV47" s="2">
        <v>0</v>
      </c>
      <c r="AW47" s="2">
        <v>0</v>
      </c>
      <c r="AX47" s="2">
        <v>0.3</v>
      </c>
      <c r="AY47">
        <v>27.9</v>
      </c>
      <c r="AZ47">
        <v>658.9</v>
      </c>
      <c r="BA47">
        <v>12.3</v>
      </c>
      <c r="BB47">
        <v>12.1</v>
      </c>
      <c r="BC47" s="5">
        <v>2.6388888888888899E-2</v>
      </c>
    </row>
    <row r="48" spans="2:55">
      <c r="B48" s="2">
        <v>1.9</v>
      </c>
      <c r="C48" s="2">
        <v>80</v>
      </c>
      <c r="D48" s="2">
        <v>-1.2</v>
      </c>
      <c r="E48" s="2">
        <v>0.2</v>
      </c>
      <c r="F48" s="2">
        <v>5.8</v>
      </c>
      <c r="G48" s="2">
        <v>6.8</v>
      </c>
      <c r="H48" s="2">
        <v>1018.6</v>
      </c>
      <c r="I48" s="2">
        <v>0</v>
      </c>
      <c r="J48" s="2">
        <v>0</v>
      </c>
      <c r="K48" s="2">
        <v>0</v>
      </c>
      <c r="L48" s="2">
        <v>0</v>
      </c>
      <c r="M48" s="2">
        <v>4</v>
      </c>
      <c r="N48">
        <v>52.8</v>
      </c>
      <c r="O48">
        <v>683.8</v>
      </c>
      <c r="P48">
        <v>0.1</v>
      </c>
      <c r="Q48">
        <v>0.1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13.3</v>
      </c>
      <c r="AN48" s="2">
        <v>83</v>
      </c>
      <c r="AO48" s="2">
        <v>10.5</v>
      </c>
      <c r="AP48" s="2">
        <v>13.3</v>
      </c>
      <c r="AQ48" s="2">
        <v>6.1</v>
      </c>
      <c r="AR48" s="2">
        <v>8.6</v>
      </c>
      <c r="AS48" s="2">
        <v>1001.4</v>
      </c>
      <c r="AT48" s="2">
        <v>0</v>
      </c>
      <c r="AU48" s="2">
        <v>0</v>
      </c>
      <c r="AV48" s="2">
        <v>0</v>
      </c>
      <c r="AW48" s="2">
        <v>0</v>
      </c>
      <c r="AX48" s="2">
        <v>0.3</v>
      </c>
      <c r="AY48">
        <v>27.9</v>
      </c>
      <c r="AZ48">
        <v>658.9</v>
      </c>
      <c r="BA48">
        <v>12.3</v>
      </c>
      <c r="BB48">
        <v>12.1</v>
      </c>
      <c r="BC48" s="5">
        <v>2.70833333333333E-2</v>
      </c>
    </row>
    <row r="49" spans="2:55">
      <c r="B49" s="2">
        <v>1.9</v>
      </c>
      <c r="C49" s="2">
        <v>80</v>
      </c>
      <c r="D49" s="2">
        <v>-1.2</v>
      </c>
      <c r="E49" s="2">
        <v>0.6</v>
      </c>
      <c r="F49" s="2">
        <v>5</v>
      </c>
      <c r="G49" s="2">
        <v>6.5</v>
      </c>
      <c r="H49" s="2">
        <v>1018.6</v>
      </c>
      <c r="I49" s="2">
        <v>0</v>
      </c>
      <c r="J49" s="2">
        <v>0</v>
      </c>
      <c r="K49" s="2">
        <v>0</v>
      </c>
      <c r="L49" s="2">
        <v>0</v>
      </c>
      <c r="M49" s="2">
        <v>4</v>
      </c>
      <c r="N49">
        <v>52.8</v>
      </c>
      <c r="O49">
        <v>683.8</v>
      </c>
      <c r="P49">
        <v>0.1</v>
      </c>
      <c r="Q49">
        <v>0.2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13.3</v>
      </c>
      <c r="AN49" s="2">
        <v>83</v>
      </c>
      <c r="AO49" s="2">
        <v>10.5</v>
      </c>
      <c r="AP49" s="2">
        <v>13.3</v>
      </c>
      <c r="AQ49" s="2">
        <v>14.8</v>
      </c>
      <c r="AR49" s="2">
        <v>19.8</v>
      </c>
      <c r="AS49" s="2">
        <v>1001.3</v>
      </c>
      <c r="AT49" s="2">
        <v>0</v>
      </c>
      <c r="AU49" s="2">
        <v>0</v>
      </c>
      <c r="AV49" s="2">
        <v>0</v>
      </c>
      <c r="AW49" s="2">
        <v>0</v>
      </c>
      <c r="AX49" s="2">
        <v>0.3</v>
      </c>
      <c r="AY49">
        <v>27.9</v>
      </c>
      <c r="AZ49">
        <v>658.9</v>
      </c>
      <c r="BA49">
        <v>12.4</v>
      </c>
      <c r="BB49">
        <v>12.2</v>
      </c>
      <c r="BC49" s="5">
        <v>2.7777777777777801E-2</v>
      </c>
    </row>
    <row r="50" spans="2:55">
      <c r="B50" s="2">
        <v>1.9</v>
      </c>
      <c r="C50" s="2">
        <v>80</v>
      </c>
      <c r="D50" s="2">
        <v>-1.2</v>
      </c>
      <c r="E50" s="2">
        <v>1.9</v>
      </c>
      <c r="F50" s="2">
        <v>3.2</v>
      </c>
      <c r="G50" s="2">
        <v>4.3</v>
      </c>
      <c r="H50" s="2">
        <v>1018.6</v>
      </c>
      <c r="I50" s="2">
        <v>0</v>
      </c>
      <c r="J50" s="2">
        <v>0</v>
      </c>
      <c r="K50" s="2">
        <v>0</v>
      </c>
      <c r="L50" s="2">
        <v>0</v>
      </c>
      <c r="M50" s="2">
        <v>4</v>
      </c>
      <c r="N50">
        <v>52.8</v>
      </c>
      <c r="O50">
        <v>683.8</v>
      </c>
      <c r="P50">
        <v>0.1</v>
      </c>
      <c r="Q50">
        <v>0.2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13.3</v>
      </c>
      <c r="AN50" s="2">
        <v>83</v>
      </c>
      <c r="AO50" s="2">
        <v>10.5</v>
      </c>
      <c r="AP50" s="2">
        <v>13.3</v>
      </c>
      <c r="AQ50" s="2">
        <v>11.2</v>
      </c>
      <c r="AR50" s="2">
        <v>16.600000000000001</v>
      </c>
      <c r="AS50" s="2">
        <v>1001.4</v>
      </c>
      <c r="AT50" s="2">
        <v>0</v>
      </c>
      <c r="AU50" s="2">
        <v>0</v>
      </c>
      <c r="AV50" s="2">
        <v>0</v>
      </c>
      <c r="AW50" s="2">
        <v>0</v>
      </c>
      <c r="AX50" s="2">
        <v>0.3</v>
      </c>
      <c r="AY50">
        <v>27.9</v>
      </c>
      <c r="AZ50">
        <v>658.9</v>
      </c>
      <c r="BA50">
        <v>12.4</v>
      </c>
      <c r="BB50">
        <v>12.2</v>
      </c>
      <c r="BC50" s="5">
        <v>2.8472222222222201E-2</v>
      </c>
    </row>
    <row r="51" spans="2:55">
      <c r="B51" s="2">
        <v>1.9</v>
      </c>
      <c r="C51" s="2">
        <v>80</v>
      </c>
      <c r="D51" s="2">
        <v>-1.2</v>
      </c>
      <c r="E51" s="2">
        <v>1.9</v>
      </c>
      <c r="F51" s="2">
        <v>2.9</v>
      </c>
      <c r="G51" s="2">
        <v>4.7</v>
      </c>
      <c r="H51" s="2">
        <v>1018.7</v>
      </c>
      <c r="I51" s="2">
        <v>0</v>
      </c>
      <c r="J51" s="2">
        <v>0</v>
      </c>
      <c r="K51" s="2">
        <v>0</v>
      </c>
      <c r="L51" s="2">
        <v>0</v>
      </c>
      <c r="M51" s="2">
        <v>4</v>
      </c>
      <c r="N51">
        <v>52.8</v>
      </c>
      <c r="O51">
        <v>683.8</v>
      </c>
      <c r="P51">
        <v>0.2</v>
      </c>
      <c r="Q51">
        <v>0.2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13.3</v>
      </c>
      <c r="AN51" s="2">
        <v>83</v>
      </c>
      <c r="AO51" s="2">
        <v>10.5</v>
      </c>
      <c r="AP51" s="2">
        <v>13.3</v>
      </c>
      <c r="AQ51" s="2">
        <v>12.6</v>
      </c>
      <c r="AR51" s="2">
        <v>17.600000000000001</v>
      </c>
      <c r="AS51" s="2">
        <v>1001.3</v>
      </c>
      <c r="AT51" s="2">
        <v>0</v>
      </c>
      <c r="AU51" s="2">
        <v>0</v>
      </c>
      <c r="AV51" s="2">
        <v>0</v>
      </c>
      <c r="AW51" s="2">
        <v>0</v>
      </c>
      <c r="AX51" s="2">
        <v>0.3</v>
      </c>
      <c r="AY51">
        <v>27.9</v>
      </c>
      <c r="AZ51">
        <v>658.9</v>
      </c>
      <c r="BA51">
        <v>12.4</v>
      </c>
      <c r="BB51">
        <v>12.3</v>
      </c>
      <c r="BC51" s="5">
        <v>2.9166666666666698E-2</v>
      </c>
    </row>
    <row r="52" spans="2:55">
      <c r="B52" s="2">
        <v>1.9</v>
      </c>
      <c r="C52" s="2">
        <v>80</v>
      </c>
      <c r="D52" s="2">
        <v>-1.2</v>
      </c>
      <c r="E52" s="2">
        <v>0.2</v>
      </c>
      <c r="F52" s="2">
        <v>5.8</v>
      </c>
      <c r="G52" s="2">
        <v>7.2</v>
      </c>
      <c r="H52" s="2">
        <v>1018.6</v>
      </c>
      <c r="I52" s="2">
        <v>0</v>
      </c>
      <c r="J52" s="2">
        <v>0</v>
      </c>
      <c r="K52" s="2">
        <v>0</v>
      </c>
      <c r="L52" s="2">
        <v>0</v>
      </c>
      <c r="M52" s="2">
        <v>4</v>
      </c>
      <c r="N52">
        <v>52.8</v>
      </c>
      <c r="O52">
        <v>683.8</v>
      </c>
      <c r="P52">
        <v>0.2</v>
      </c>
      <c r="Q52">
        <v>0.2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13.3</v>
      </c>
      <c r="AN52" s="2">
        <v>83</v>
      </c>
      <c r="AO52" s="2">
        <v>10.5</v>
      </c>
      <c r="AP52" s="2">
        <v>13.3</v>
      </c>
      <c r="AQ52" s="2">
        <v>11.2</v>
      </c>
      <c r="AR52" s="2">
        <v>15.8</v>
      </c>
      <c r="AS52" s="2">
        <v>1001.2</v>
      </c>
      <c r="AT52" s="2">
        <v>0</v>
      </c>
      <c r="AU52" s="2">
        <v>0</v>
      </c>
      <c r="AV52" s="2">
        <v>0</v>
      </c>
      <c r="AW52" s="2">
        <v>0</v>
      </c>
      <c r="AX52" s="2">
        <v>0.3</v>
      </c>
      <c r="AY52">
        <v>27.9</v>
      </c>
      <c r="AZ52">
        <v>658.9</v>
      </c>
      <c r="BA52">
        <v>12.4</v>
      </c>
      <c r="BB52">
        <v>12.3</v>
      </c>
      <c r="BC52" s="5">
        <v>2.9861111111111099E-2</v>
      </c>
    </row>
    <row r="53" spans="2:55">
      <c r="B53" s="2">
        <v>1.9</v>
      </c>
      <c r="C53" s="2">
        <v>80</v>
      </c>
      <c r="D53" s="2">
        <v>-1.2</v>
      </c>
      <c r="E53" s="2">
        <v>-0.4</v>
      </c>
      <c r="F53" s="2">
        <v>7.6</v>
      </c>
      <c r="G53" s="2">
        <v>7.9</v>
      </c>
      <c r="H53" s="2">
        <v>1018.7</v>
      </c>
      <c r="I53" s="2">
        <v>0</v>
      </c>
      <c r="J53" s="2">
        <v>0</v>
      </c>
      <c r="K53" s="2">
        <v>0</v>
      </c>
      <c r="L53" s="2">
        <v>0</v>
      </c>
      <c r="M53" s="2">
        <v>4</v>
      </c>
      <c r="N53">
        <v>52.8</v>
      </c>
      <c r="O53">
        <v>683.8</v>
      </c>
      <c r="P53">
        <v>0.2</v>
      </c>
      <c r="Q53">
        <v>0.2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13.3</v>
      </c>
      <c r="AN53" s="2">
        <v>83</v>
      </c>
      <c r="AO53" s="2">
        <v>10.5</v>
      </c>
      <c r="AP53" s="2">
        <v>13.3</v>
      </c>
      <c r="AQ53" s="2">
        <v>8.3000000000000007</v>
      </c>
      <c r="AR53" s="2">
        <v>9.4</v>
      </c>
      <c r="AS53" s="2">
        <v>1001.2</v>
      </c>
      <c r="AT53" s="2">
        <v>0</v>
      </c>
      <c r="AU53" s="2">
        <v>0</v>
      </c>
      <c r="AV53" s="2">
        <v>0</v>
      </c>
      <c r="AW53" s="2">
        <v>0</v>
      </c>
      <c r="AX53" s="2">
        <v>0.3</v>
      </c>
      <c r="AY53">
        <v>27.9</v>
      </c>
      <c r="AZ53">
        <v>658.9</v>
      </c>
      <c r="BA53">
        <v>12.5</v>
      </c>
      <c r="BB53">
        <v>12.3</v>
      </c>
      <c r="BC53" s="5">
        <v>3.05555555555556E-2</v>
      </c>
    </row>
    <row r="54" spans="2:55">
      <c r="B54" s="2">
        <v>1.9</v>
      </c>
      <c r="C54" s="2">
        <v>81</v>
      </c>
      <c r="D54" s="2">
        <v>-1</v>
      </c>
      <c r="E54" s="2">
        <v>0.6</v>
      </c>
      <c r="F54" s="2">
        <v>5</v>
      </c>
      <c r="G54" s="2">
        <v>6.1</v>
      </c>
      <c r="H54" s="2">
        <v>1018.6</v>
      </c>
      <c r="I54" s="2">
        <v>0</v>
      </c>
      <c r="J54" s="2">
        <v>0</v>
      </c>
      <c r="K54" s="2">
        <v>0</v>
      </c>
      <c r="L54" s="2">
        <v>0</v>
      </c>
      <c r="M54" s="2">
        <v>4</v>
      </c>
      <c r="N54">
        <v>52.8</v>
      </c>
      <c r="O54">
        <v>683.8</v>
      </c>
      <c r="P54">
        <v>0.2</v>
      </c>
      <c r="Q54">
        <v>0.3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13.3</v>
      </c>
      <c r="AN54" s="2">
        <v>83</v>
      </c>
      <c r="AO54" s="2">
        <v>10.5</v>
      </c>
      <c r="AP54" s="2">
        <v>13.3</v>
      </c>
      <c r="AQ54" s="2">
        <v>16.899999999999999</v>
      </c>
      <c r="AR54" s="2">
        <v>19.8</v>
      </c>
      <c r="AS54" s="2">
        <v>1001.2</v>
      </c>
      <c r="AT54" s="2">
        <v>0</v>
      </c>
      <c r="AU54" s="2">
        <v>0</v>
      </c>
      <c r="AV54" s="2">
        <v>0</v>
      </c>
      <c r="AW54" s="2">
        <v>0</v>
      </c>
      <c r="AX54" s="2">
        <v>0.3</v>
      </c>
      <c r="AY54">
        <v>27.9</v>
      </c>
      <c r="AZ54">
        <v>658.9</v>
      </c>
      <c r="BA54">
        <v>12.5</v>
      </c>
      <c r="BB54">
        <v>12.3</v>
      </c>
      <c r="BC54" s="5">
        <v>3.125E-2</v>
      </c>
    </row>
    <row r="55" spans="2:55">
      <c r="B55" s="2">
        <v>1.9</v>
      </c>
      <c r="C55" s="2">
        <v>81</v>
      </c>
      <c r="D55" s="2">
        <v>-1</v>
      </c>
      <c r="E55" s="2">
        <v>1.9</v>
      </c>
      <c r="F55" s="2">
        <v>4.3</v>
      </c>
      <c r="G55" s="2">
        <v>5.8</v>
      </c>
      <c r="H55" s="2">
        <v>1018.6</v>
      </c>
      <c r="I55" s="2">
        <v>0</v>
      </c>
      <c r="J55" s="2">
        <v>0</v>
      </c>
      <c r="K55" s="2">
        <v>0</v>
      </c>
      <c r="L55" s="2">
        <v>0</v>
      </c>
      <c r="M55" s="2">
        <v>4</v>
      </c>
      <c r="N55">
        <v>52.8</v>
      </c>
      <c r="O55">
        <v>683.8</v>
      </c>
      <c r="P55">
        <v>0.2</v>
      </c>
      <c r="Q55">
        <v>0.2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13.3</v>
      </c>
      <c r="AN55" s="2">
        <v>83</v>
      </c>
      <c r="AO55" s="2">
        <v>10.5</v>
      </c>
      <c r="AP55" s="2">
        <v>13.3</v>
      </c>
      <c r="AQ55" s="2">
        <v>13</v>
      </c>
      <c r="AR55" s="2">
        <v>23</v>
      </c>
      <c r="AS55" s="2">
        <v>1001.3</v>
      </c>
      <c r="AT55" s="2">
        <v>0</v>
      </c>
      <c r="AU55" s="2">
        <v>0</v>
      </c>
      <c r="AV55" s="2">
        <v>0</v>
      </c>
      <c r="AW55" s="2">
        <v>0</v>
      </c>
      <c r="AX55" s="2">
        <v>0.3</v>
      </c>
      <c r="AY55">
        <v>27.9</v>
      </c>
      <c r="AZ55">
        <v>658.9</v>
      </c>
      <c r="BA55">
        <v>12.5</v>
      </c>
      <c r="BB55">
        <v>12.4</v>
      </c>
      <c r="BC55" s="5">
        <v>3.19444444444444E-2</v>
      </c>
    </row>
    <row r="56" spans="2:55">
      <c r="B56" s="2">
        <v>1.9</v>
      </c>
      <c r="C56" s="2">
        <v>81</v>
      </c>
      <c r="D56" s="2">
        <v>-1</v>
      </c>
      <c r="E56" s="2">
        <v>1.9</v>
      </c>
      <c r="F56" s="2">
        <v>2.5</v>
      </c>
      <c r="G56" s="2">
        <v>8.6</v>
      </c>
      <c r="H56" s="2">
        <v>1018.5</v>
      </c>
      <c r="I56" s="2">
        <v>0</v>
      </c>
      <c r="J56" s="2">
        <v>0</v>
      </c>
      <c r="K56" s="2">
        <v>0</v>
      </c>
      <c r="L56" s="2">
        <v>0</v>
      </c>
      <c r="M56" s="2">
        <v>4</v>
      </c>
      <c r="N56">
        <v>52.8</v>
      </c>
      <c r="O56">
        <v>683.8</v>
      </c>
      <c r="P56">
        <v>0.2</v>
      </c>
      <c r="Q56">
        <v>0.3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13.2</v>
      </c>
      <c r="AN56" s="2">
        <v>83</v>
      </c>
      <c r="AO56" s="2">
        <v>10.4</v>
      </c>
      <c r="AP56" s="2">
        <v>13.2</v>
      </c>
      <c r="AQ56" s="2">
        <v>10.4</v>
      </c>
      <c r="AR56" s="2">
        <v>12.6</v>
      </c>
      <c r="AS56" s="2">
        <v>1001.2</v>
      </c>
      <c r="AT56" s="2">
        <v>0</v>
      </c>
      <c r="AU56" s="2">
        <v>0</v>
      </c>
      <c r="AV56" s="2">
        <v>0</v>
      </c>
      <c r="AW56" s="2">
        <v>0</v>
      </c>
      <c r="AX56" s="2">
        <v>0.3</v>
      </c>
      <c r="AY56">
        <v>27.9</v>
      </c>
      <c r="AZ56">
        <v>658.9</v>
      </c>
      <c r="BA56">
        <v>12.6</v>
      </c>
      <c r="BB56">
        <v>12.4</v>
      </c>
      <c r="BC56" s="5">
        <v>3.2638888888888898E-2</v>
      </c>
    </row>
    <row r="57" spans="2:55">
      <c r="B57" s="2">
        <v>1.9</v>
      </c>
      <c r="C57" s="2">
        <v>81</v>
      </c>
      <c r="D57" s="2">
        <v>-1</v>
      </c>
      <c r="E57" s="2">
        <v>1.9</v>
      </c>
      <c r="F57" s="2">
        <v>3.2</v>
      </c>
      <c r="G57" s="2">
        <v>5.8</v>
      </c>
      <c r="H57" s="2">
        <v>1018.7</v>
      </c>
      <c r="I57" s="2">
        <v>0</v>
      </c>
      <c r="J57" s="2">
        <v>0</v>
      </c>
      <c r="K57" s="2">
        <v>0</v>
      </c>
      <c r="L57" s="2">
        <v>0</v>
      </c>
      <c r="M57" s="2">
        <v>4</v>
      </c>
      <c r="N57">
        <v>52.8</v>
      </c>
      <c r="O57">
        <v>683.8</v>
      </c>
      <c r="P57">
        <v>0.2</v>
      </c>
      <c r="Q57">
        <v>0.2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13.2</v>
      </c>
      <c r="AN57" s="2">
        <v>84</v>
      </c>
      <c r="AO57" s="2">
        <v>10.5</v>
      </c>
      <c r="AP57" s="2">
        <v>13.2</v>
      </c>
      <c r="AQ57" s="2">
        <v>8.6</v>
      </c>
      <c r="AR57" s="2">
        <v>11.9</v>
      </c>
      <c r="AS57" s="2">
        <v>1001.2</v>
      </c>
      <c r="AT57" s="2">
        <v>0</v>
      </c>
      <c r="AU57" s="2">
        <v>0</v>
      </c>
      <c r="AV57" s="2">
        <v>0</v>
      </c>
      <c r="AW57" s="2">
        <v>0</v>
      </c>
      <c r="AX57" s="2">
        <v>0.3</v>
      </c>
      <c r="AY57">
        <v>27.9</v>
      </c>
      <c r="AZ57">
        <v>658.9</v>
      </c>
      <c r="BA57">
        <v>12.6</v>
      </c>
      <c r="BB57">
        <v>12.4</v>
      </c>
      <c r="BC57" s="5">
        <v>3.3333333333333298E-2</v>
      </c>
    </row>
    <row r="58" spans="2:55">
      <c r="B58" s="2">
        <v>1.9</v>
      </c>
      <c r="C58" s="2">
        <v>81</v>
      </c>
      <c r="D58" s="2">
        <v>-1</v>
      </c>
      <c r="E58" s="2">
        <v>1.9</v>
      </c>
      <c r="F58" s="2">
        <v>2.5</v>
      </c>
      <c r="G58" s="2">
        <v>4.7</v>
      </c>
      <c r="H58" s="2">
        <v>1018.7</v>
      </c>
      <c r="I58" s="2">
        <v>0</v>
      </c>
      <c r="J58" s="2">
        <v>0</v>
      </c>
      <c r="K58" s="2">
        <v>0</v>
      </c>
      <c r="L58" s="2">
        <v>0</v>
      </c>
      <c r="M58" s="2">
        <v>4</v>
      </c>
      <c r="N58">
        <v>52.8</v>
      </c>
      <c r="O58">
        <v>683.8</v>
      </c>
      <c r="P58">
        <v>0.2</v>
      </c>
      <c r="Q58">
        <v>0.2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13.2</v>
      </c>
      <c r="AN58" s="2">
        <v>84</v>
      </c>
      <c r="AO58" s="2">
        <v>10.5</v>
      </c>
      <c r="AP58" s="2">
        <v>13.2</v>
      </c>
      <c r="AQ58" s="2">
        <v>18</v>
      </c>
      <c r="AR58" s="2">
        <v>22.3</v>
      </c>
      <c r="AS58" s="2">
        <v>1001.4</v>
      </c>
      <c r="AT58" s="2">
        <v>0</v>
      </c>
      <c r="AU58" s="2">
        <v>0</v>
      </c>
      <c r="AV58" s="2">
        <v>0</v>
      </c>
      <c r="AW58" s="2">
        <v>0</v>
      </c>
      <c r="AX58" s="2">
        <v>0.3</v>
      </c>
      <c r="AY58">
        <v>27.9</v>
      </c>
      <c r="AZ58">
        <v>658.9</v>
      </c>
      <c r="BA58">
        <v>12.6</v>
      </c>
      <c r="BB58">
        <v>12.4</v>
      </c>
      <c r="BC58" s="5">
        <v>3.4027777777777803E-2</v>
      </c>
    </row>
    <row r="59" spans="2:55">
      <c r="B59" s="2">
        <v>1.9</v>
      </c>
      <c r="C59" s="2">
        <v>81</v>
      </c>
      <c r="D59" s="2">
        <v>-1</v>
      </c>
      <c r="E59" s="2">
        <v>1.9</v>
      </c>
      <c r="F59" s="2">
        <v>2.9</v>
      </c>
      <c r="G59" s="2">
        <v>4.7</v>
      </c>
      <c r="H59" s="2">
        <v>1018.8</v>
      </c>
      <c r="I59" s="2">
        <v>0</v>
      </c>
      <c r="J59" s="2">
        <v>0</v>
      </c>
      <c r="K59" s="2">
        <v>0</v>
      </c>
      <c r="L59" s="2">
        <v>0</v>
      </c>
      <c r="M59" s="2">
        <v>4</v>
      </c>
      <c r="N59">
        <v>52.8</v>
      </c>
      <c r="O59">
        <v>683.8</v>
      </c>
      <c r="P59">
        <v>0.2</v>
      </c>
      <c r="Q59">
        <v>0.3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13.2</v>
      </c>
      <c r="AN59" s="2">
        <v>84</v>
      </c>
      <c r="AO59" s="2">
        <v>10.5</v>
      </c>
      <c r="AP59" s="2">
        <v>13.2</v>
      </c>
      <c r="AQ59" s="2">
        <v>7.2</v>
      </c>
      <c r="AR59" s="2">
        <v>9</v>
      </c>
      <c r="AS59" s="2">
        <v>1001.6</v>
      </c>
      <c r="AT59" s="2">
        <v>0</v>
      </c>
      <c r="AU59" s="2">
        <v>0</v>
      </c>
      <c r="AV59" s="2">
        <v>0</v>
      </c>
      <c r="AW59" s="2">
        <v>0</v>
      </c>
      <c r="AX59" s="2">
        <v>0.3</v>
      </c>
      <c r="AY59">
        <v>27.9</v>
      </c>
      <c r="AZ59">
        <v>658.9</v>
      </c>
      <c r="BA59">
        <v>12.6</v>
      </c>
      <c r="BB59">
        <v>12.4</v>
      </c>
      <c r="BC59" s="5">
        <v>3.4722222222222203E-2</v>
      </c>
    </row>
    <row r="60" spans="2:55">
      <c r="B60" s="2">
        <v>1.9</v>
      </c>
      <c r="C60" s="2">
        <v>81</v>
      </c>
      <c r="D60" s="2">
        <v>-1</v>
      </c>
      <c r="E60" s="2">
        <v>1.9</v>
      </c>
      <c r="F60" s="2">
        <v>3.6</v>
      </c>
      <c r="G60" s="2">
        <v>6.1</v>
      </c>
      <c r="H60" s="2">
        <v>1018.6</v>
      </c>
      <c r="I60" s="2">
        <v>0</v>
      </c>
      <c r="J60" s="2">
        <v>0</v>
      </c>
      <c r="K60" s="2">
        <v>0</v>
      </c>
      <c r="L60" s="2">
        <v>0</v>
      </c>
      <c r="M60" s="2">
        <v>4</v>
      </c>
      <c r="N60">
        <v>52.8</v>
      </c>
      <c r="O60">
        <v>683.8</v>
      </c>
      <c r="P60">
        <v>0.2</v>
      </c>
      <c r="Q60">
        <v>0.2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13.2</v>
      </c>
      <c r="AN60" s="2">
        <v>84</v>
      </c>
      <c r="AO60" s="2">
        <v>10.5</v>
      </c>
      <c r="AP60" s="2">
        <v>13.2</v>
      </c>
      <c r="AQ60" s="2">
        <v>8.3000000000000007</v>
      </c>
      <c r="AR60" s="2">
        <v>9.4</v>
      </c>
      <c r="AS60" s="2">
        <v>1001.4</v>
      </c>
      <c r="AT60" s="2">
        <v>0</v>
      </c>
      <c r="AU60" s="2">
        <v>0</v>
      </c>
      <c r="AV60" s="2">
        <v>0</v>
      </c>
      <c r="AW60" s="2">
        <v>0</v>
      </c>
      <c r="AX60" s="2">
        <v>0.3</v>
      </c>
      <c r="AY60">
        <v>27.9</v>
      </c>
      <c r="AZ60">
        <v>658.9</v>
      </c>
      <c r="BA60">
        <v>12.7</v>
      </c>
      <c r="BB60">
        <v>12.5</v>
      </c>
      <c r="BC60" s="5">
        <v>3.54166666666667E-2</v>
      </c>
    </row>
    <row r="61" spans="2:55">
      <c r="B61" s="2">
        <v>1.9</v>
      </c>
      <c r="C61" s="2">
        <v>81</v>
      </c>
      <c r="D61" s="2">
        <v>-1</v>
      </c>
      <c r="E61" s="2">
        <v>1.9</v>
      </c>
      <c r="F61" s="2">
        <v>0</v>
      </c>
      <c r="G61" s="2">
        <v>2.5</v>
      </c>
      <c r="H61" s="2">
        <v>1018.6</v>
      </c>
      <c r="I61" s="2">
        <v>0</v>
      </c>
      <c r="J61" s="2">
        <v>0</v>
      </c>
      <c r="K61" s="2">
        <v>0</v>
      </c>
      <c r="L61" s="2">
        <v>0</v>
      </c>
      <c r="M61" s="2">
        <v>4</v>
      </c>
      <c r="N61">
        <v>52.8</v>
      </c>
      <c r="O61">
        <v>683.8</v>
      </c>
      <c r="P61">
        <v>0.2</v>
      </c>
      <c r="Q61">
        <v>0.2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13.1</v>
      </c>
      <c r="AN61" s="2">
        <v>84</v>
      </c>
      <c r="AO61" s="2">
        <v>10.4</v>
      </c>
      <c r="AP61" s="2">
        <v>13.1</v>
      </c>
      <c r="AQ61" s="2">
        <v>8.3000000000000007</v>
      </c>
      <c r="AR61" s="2">
        <v>8.3000000000000007</v>
      </c>
      <c r="AS61" s="2">
        <v>1001.2</v>
      </c>
      <c r="AT61" s="2">
        <v>0</v>
      </c>
      <c r="AU61" s="2">
        <v>0</v>
      </c>
      <c r="AV61" s="2">
        <v>0</v>
      </c>
      <c r="AW61" s="2">
        <v>0</v>
      </c>
      <c r="AX61" s="2">
        <v>0.3</v>
      </c>
      <c r="AY61">
        <v>27.9</v>
      </c>
      <c r="AZ61">
        <v>658.9</v>
      </c>
      <c r="BA61">
        <v>12.6</v>
      </c>
      <c r="BB61">
        <v>12.5</v>
      </c>
      <c r="BC61" s="5">
        <v>3.6111111111111101E-2</v>
      </c>
    </row>
    <row r="62" spans="2:55">
      <c r="B62" s="2">
        <v>1.8</v>
      </c>
      <c r="C62" s="2">
        <v>81</v>
      </c>
      <c r="D62" s="2">
        <v>-1.1000000000000001</v>
      </c>
      <c r="E62" s="2">
        <v>0.4</v>
      </c>
      <c r="F62" s="2">
        <v>5</v>
      </c>
      <c r="G62" s="2">
        <v>7.2</v>
      </c>
      <c r="H62" s="2">
        <v>1018.7</v>
      </c>
      <c r="I62" s="2">
        <v>0</v>
      </c>
      <c r="J62" s="2">
        <v>0</v>
      </c>
      <c r="K62" s="2">
        <v>0</v>
      </c>
      <c r="L62" s="2">
        <v>0</v>
      </c>
      <c r="M62" s="2">
        <v>4</v>
      </c>
      <c r="N62">
        <v>52.8</v>
      </c>
      <c r="O62">
        <v>683.8</v>
      </c>
      <c r="P62">
        <v>0.2</v>
      </c>
      <c r="Q62">
        <v>0.2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13.1</v>
      </c>
      <c r="AN62" s="2">
        <v>84</v>
      </c>
      <c r="AO62" s="2">
        <v>10.4</v>
      </c>
      <c r="AP62" s="2">
        <v>13.1</v>
      </c>
      <c r="AQ62" s="2">
        <v>9.6999999999999993</v>
      </c>
      <c r="AR62" s="2">
        <v>12.6</v>
      </c>
      <c r="AS62" s="2">
        <v>1001.2</v>
      </c>
      <c r="AT62" s="2">
        <v>0</v>
      </c>
      <c r="AU62" s="2">
        <v>0</v>
      </c>
      <c r="AV62" s="2">
        <v>0</v>
      </c>
      <c r="AW62" s="2">
        <v>0</v>
      </c>
      <c r="AX62" s="2">
        <v>0.3</v>
      </c>
      <c r="AY62">
        <v>27.9</v>
      </c>
      <c r="AZ62">
        <v>658.9</v>
      </c>
      <c r="BA62">
        <v>12.7</v>
      </c>
      <c r="BB62">
        <v>12.5</v>
      </c>
      <c r="BC62" s="5">
        <v>3.6805555555555598E-2</v>
      </c>
    </row>
    <row r="63" spans="2:55">
      <c r="B63" s="2">
        <v>1.9</v>
      </c>
      <c r="C63" s="2">
        <v>81</v>
      </c>
      <c r="D63" s="2">
        <v>-1</v>
      </c>
      <c r="E63" s="2">
        <v>-0.3</v>
      </c>
      <c r="F63" s="2">
        <v>7.2</v>
      </c>
      <c r="G63" s="2">
        <v>7.6</v>
      </c>
      <c r="H63" s="2">
        <v>1018.7</v>
      </c>
      <c r="I63" s="2">
        <v>0</v>
      </c>
      <c r="J63" s="2">
        <v>0</v>
      </c>
      <c r="K63" s="2">
        <v>0</v>
      </c>
      <c r="L63" s="2">
        <v>0</v>
      </c>
      <c r="M63" s="2">
        <v>4</v>
      </c>
      <c r="N63">
        <v>52.8</v>
      </c>
      <c r="O63">
        <v>683.8</v>
      </c>
      <c r="P63">
        <v>0.2</v>
      </c>
      <c r="Q63">
        <v>0.2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13.1</v>
      </c>
      <c r="AN63" s="2">
        <v>84</v>
      </c>
      <c r="AO63" s="2">
        <v>10.4</v>
      </c>
      <c r="AP63" s="2">
        <v>13.1</v>
      </c>
      <c r="AQ63" s="2">
        <v>7.6</v>
      </c>
      <c r="AR63" s="2">
        <v>8.6</v>
      </c>
      <c r="AS63" s="2">
        <v>1001.4</v>
      </c>
      <c r="AT63" s="2">
        <v>0</v>
      </c>
      <c r="AU63" s="2">
        <v>0</v>
      </c>
      <c r="AV63" s="2">
        <v>0</v>
      </c>
      <c r="AW63" s="2">
        <v>0</v>
      </c>
      <c r="AX63" s="2">
        <v>0.3</v>
      </c>
      <c r="AY63">
        <v>27.9</v>
      </c>
      <c r="AZ63">
        <v>658.9</v>
      </c>
      <c r="BA63">
        <v>12.7</v>
      </c>
      <c r="BB63">
        <v>12.5</v>
      </c>
      <c r="BC63" s="5">
        <v>3.7499999999999999E-2</v>
      </c>
    </row>
    <row r="64" spans="2:55">
      <c r="B64" s="2">
        <v>1.9</v>
      </c>
      <c r="C64" s="2">
        <v>81</v>
      </c>
      <c r="D64" s="2">
        <v>-1</v>
      </c>
      <c r="E64" s="2">
        <v>1.9</v>
      </c>
      <c r="F64" s="2">
        <v>4</v>
      </c>
      <c r="G64" s="2">
        <v>5.4</v>
      </c>
      <c r="H64" s="2">
        <v>1018.5</v>
      </c>
      <c r="I64" s="2">
        <v>0</v>
      </c>
      <c r="J64" s="2">
        <v>0</v>
      </c>
      <c r="K64" s="2">
        <v>0</v>
      </c>
      <c r="L64" s="2">
        <v>0</v>
      </c>
      <c r="M64" s="2">
        <v>4</v>
      </c>
      <c r="N64">
        <v>52.8</v>
      </c>
      <c r="O64">
        <v>683.8</v>
      </c>
      <c r="P64">
        <v>0.2</v>
      </c>
      <c r="Q64">
        <v>0.2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13.1</v>
      </c>
      <c r="AN64" s="2">
        <v>84</v>
      </c>
      <c r="AO64" s="2">
        <v>10.4</v>
      </c>
      <c r="AP64" s="2">
        <v>13.1</v>
      </c>
      <c r="AQ64" s="2">
        <v>9.6999999999999993</v>
      </c>
      <c r="AR64" s="2">
        <v>17.3</v>
      </c>
      <c r="AS64" s="2">
        <v>1001.1</v>
      </c>
      <c r="AT64" s="2">
        <v>0</v>
      </c>
      <c r="AU64" s="2">
        <v>0</v>
      </c>
      <c r="AV64" s="2">
        <v>0</v>
      </c>
      <c r="AW64" s="2">
        <v>0</v>
      </c>
      <c r="AX64" s="2">
        <v>0.3</v>
      </c>
      <c r="AY64">
        <v>27.9</v>
      </c>
      <c r="AZ64">
        <v>658.9</v>
      </c>
      <c r="BA64">
        <v>12.7</v>
      </c>
      <c r="BB64">
        <v>12.5</v>
      </c>
      <c r="BC64" s="5">
        <v>3.8194444444444399E-2</v>
      </c>
    </row>
    <row r="65" spans="2:55">
      <c r="B65" s="2">
        <v>1.9</v>
      </c>
      <c r="C65" s="2">
        <v>81</v>
      </c>
      <c r="D65" s="2">
        <v>-1</v>
      </c>
      <c r="E65" s="2">
        <v>0.6</v>
      </c>
      <c r="F65" s="2">
        <v>5</v>
      </c>
      <c r="G65" s="2">
        <v>6.8</v>
      </c>
      <c r="H65" s="2">
        <v>1018.6</v>
      </c>
      <c r="I65" s="2">
        <v>0</v>
      </c>
      <c r="J65" s="2">
        <v>0</v>
      </c>
      <c r="K65" s="2">
        <v>0</v>
      </c>
      <c r="L65" s="2">
        <v>0</v>
      </c>
      <c r="M65" s="2">
        <v>4</v>
      </c>
      <c r="N65">
        <v>52.8</v>
      </c>
      <c r="O65">
        <v>683.8</v>
      </c>
      <c r="P65">
        <v>0.2</v>
      </c>
      <c r="Q65">
        <v>0.2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13.1</v>
      </c>
      <c r="AN65" s="2">
        <v>84</v>
      </c>
      <c r="AO65" s="2">
        <v>10.4</v>
      </c>
      <c r="AP65" s="2">
        <v>13.1</v>
      </c>
      <c r="AQ65" s="2">
        <v>9.6999999999999993</v>
      </c>
      <c r="AR65" s="2">
        <v>9.6999999999999993</v>
      </c>
      <c r="AS65" s="2">
        <v>1001.2</v>
      </c>
      <c r="AT65" s="2">
        <v>0</v>
      </c>
      <c r="AU65" s="2">
        <v>0</v>
      </c>
      <c r="AV65" s="2">
        <v>0</v>
      </c>
      <c r="AW65" s="2">
        <v>0</v>
      </c>
      <c r="AX65" s="2">
        <v>0.3</v>
      </c>
      <c r="AY65">
        <v>27.9</v>
      </c>
      <c r="AZ65">
        <v>658.9</v>
      </c>
      <c r="BA65">
        <v>12.6</v>
      </c>
      <c r="BB65">
        <v>12.5</v>
      </c>
      <c r="BC65" s="5">
        <v>3.8888888888888903E-2</v>
      </c>
    </row>
    <row r="66" spans="2:55">
      <c r="B66" s="2">
        <v>1.9</v>
      </c>
      <c r="C66" s="2">
        <v>81</v>
      </c>
      <c r="D66" s="2">
        <v>-1</v>
      </c>
      <c r="E66" s="2">
        <v>1.9</v>
      </c>
      <c r="F66" s="2">
        <v>2.9</v>
      </c>
      <c r="G66" s="2">
        <v>4</v>
      </c>
      <c r="H66" s="2">
        <v>1018.4</v>
      </c>
      <c r="I66" s="2">
        <v>0</v>
      </c>
      <c r="J66" s="2">
        <v>0</v>
      </c>
      <c r="K66" s="2">
        <v>0</v>
      </c>
      <c r="L66" s="2">
        <v>0</v>
      </c>
      <c r="M66" s="2">
        <v>4</v>
      </c>
      <c r="N66">
        <v>52.8</v>
      </c>
      <c r="O66">
        <v>683.8</v>
      </c>
      <c r="P66">
        <v>0.2</v>
      </c>
      <c r="Q66">
        <v>0.2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13.1</v>
      </c>
      <c r="AN66" s="2">
        <v>84</v>
      </c>
      <c r="AO66" s="2">
        <v>10.4</v>
      </c>
      <c r="AP66" s="2">
        <v>13.1</v>
      </c>
      <c r="AQ66" s="2">
        <v>6.5</v>
      </c>
      <c r="AR66" s="2">
        <v>9</v>
      </c>
      <c r="AS66" s="2">
        <v>1001.3</v>
      </c>
      <c r="AT66" s="2">
        <v>0</v>
      </c>
      <c r="AU66" s="2">
        <v>0</v>
      </c>
      <c r="AV66" s="2">
        <v>0</v>
      </c>
      <c r="AW66" s="2">
        <v>0</v>
      </c>
      <c r="AX66" s="2">
        <v>0.3</v>
      </c>
      <c r="AY66">
        <v>27.9</v>
      </c>
      <c r="AZ66">
        <v>658.9</v>
      </c>
      <c r="BA66">
        <v>12.7</v>
      </c>
      <c r="BB66">
        <v>12.5</v>
      </c>
      <c r="BC66" s="5">
        <v>3.9583333333333297E-2</v>
      </c>
    </row>
    <row r="67" spans="2:55">
      <c r="B67" s="2">
        <v>1.9</v>
      </c>
      <c r="C67" s="2">
        <v>81</v>
      </c>
      <c r="D67" s="2">
        <v>-1</v>
      </c>
      <c r="E67" s="2">
        <v>-0.1</v>
      </c>
      <c r="F67" s="2">
        <v>6.5</v>
      </c>
      <c r="G67" s="2">
        <v>6.5</v>
      </c>
      <c r="H67" s="2">
        <v>1018.9</v>
      </c>
      <c r="I67" s="2">
        <v>0</v>
      </c>
      <c r="J67" s="2">
        <v>0</v>
      </c>
      <c r="K67" s="2">
        <v>0</v>
      </c>
      <c r="L67" s="2">
        <v>0</v>
      </c>
      <c r="M67" s="2">
        <v>4</v>
      </c>
      <c r="N67">
        <v>52.8</v>
      </c>
      <c r="O67">
        <v>683.8</v>
      </c>
      <c r="P67">
        <v>0.2</v>
      </c>
      <c r="Q67">
        <v>0.2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13.1</v>
      </c>
      <c r="AN67" s="2">
        <v>84</v>
      </c>
      <c r="AO67" s="2">
        <v>10.4</v>
      </c>
      <c r="AP67" s="2">
        <v>13.1</v>
      </c>
      <c r="AQ67" s="2">
        <v>6.8</v>
      </c>
      <c r="AR67" s="2">
        <v>10.8</v>
      </c>
      <c r="AS67" s="2">
        <v>1001</v>
      </c>
      <c r="AT67" s="2">
        <v>0</v>
      </c>
      <c r="AU67" s="2">
        <v>0</v>
      </c>
      <c r="AV67" s="2">
        <v>0</v>
      </c>
      <c r="AW67" s="2">
        <v>0</v>
      </c>
      <c r="AX67" s="2">
        <v>0.3</v>
      </c>
      <c r="AY67">
        <v>27.9</v>
      </c>
      <c r="AZ67">
        <v>658.9</v>
      </c>
      <c r="BA67">
        <v>12.6</v>
      </c>
      <c r="BB67">
        <v>12.6</v>
      </c>
      <c r="BC67" s="5">
        <v>4.0277777777777801E-2</v>
      </c>
    </row>
    <row r="68" spans="2:55">
      <c r="B68" s="2">
        <v>1.9</v>
      </c>
      <c r="C68" s="2">
        <v>81</v>
      </c>
      <c r="D68" s="2">
        <v>-1</v>
      </c>
      <c r="E68" s="2">
        <v>1.9</v>
      </c>
      <c r="F68" s="2">
        <v>4.7</v>
      </c>
      <c r="G68" s="2">
        <v>5.8</v>
      </c>
      <c r="H68" s="2">
        <v>1018.7</v>
      </c>
      <c r="I68" s="2">
        <v>0</v>
      </c>
      <c r="J68" s="2">
        <v>0</v>
      </c>
      <c r="K68" s="2">
        <v>0</v>
      </c>
      <c r="L68" s="2">
        <v>0</v>
      </c>
      <c r="M68" s="2">
        <v>4</v>
      </c>
      <c r="N68">
        <v>52.8</v>
      </c>
      <c r="O68">
        <v>683.8</v>
      </c>
      <c r="P68">
        <v>0.2</v>
      </c>
      <c r="Q68">
        <v>0.2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13.1</v>
      </c>
      <c r="AN68" s="2">
        <v>84</v>
      </c>
      <c r="AO68" s="2">
        <v>10.4</v>
      </c>
      <c r="AP68" s="2">
        <v>13.1</v>
      </c>
      <c r="AQ68" s="2">
        <v>7.6</v>
      </c>
      <c r="AR68" s="2">
        <v>7.6</v>
      </c>
      <c r="AS68" s="2">
        <v>1001</v>
      </c>
      <c r="AT68" s="2">
        <v>0</v>
      </c>
      <c r="AU68" s="2">
        <v>0</v>
      </c>
      <c r="AV68" s="2">
        <v>0</v>
      </c>
      <c r="AW68" s="2">
        <v>0</v>
      </c>
      <c r="AX68" s="2">
        <v>0.3</v>
      </c>
      <c r="AY68">
        <v>27.9</v>
      </c>
      <c r="AZ68">
        <v>658.9</v>
      </c>
      <c r="BA68">
        <v>12.7</v>
      </c>
      <c r="BB68">
        <v>12.6</v>
      </c>
      <c r="BC68" s="5">
        <v>4.0972222222222202E-2</v>
      </c>
    </row>
    <row r="69" spans="2:55">
      <c r="B69" s="2">
        <v>1.9</v>
      </c>
      <c r="C69" s="2">
        <v>81</v>
      </c>
      <c r="D69" s="2">
        <v>-1</v>
      </c>
      <c r="E69" s="2">
        <v>1.9</v>
      </c>
      <c r="F69" s="2">
        <v>4.7</v>
      </c>
      <c r="G69" s="2">
        <v>4.7</v>
      </c>
      <c r="H69" s="2">
        <v>1018.8</v>
      </c>
      <c r="I69" s="2">
        <v>0</v>
      </c>
      <c r="J69" s="2">
        <v>0</v>
      </c>
      <c r="K69" s="2">
        <v>0</v>
      </c>
      <c r="L69" s="2">
        <v>0</v>
      </c>
      <c r="M69" s="2">
        <v>4</v>
      </c>
      <c r="N69">
        <v>52.8</v>
      </c>
      <c r="O69">
        <v>683.8</v>
      </c>
      <c r="P69">
        <v>0.2</v>
      </c>
      <c r="Q69">
        <v>0.2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13.1</v>
      </c>
      <c r="AN69" s="2">
        <v>84</v>
      </c>
      <c r="AO69" s="2">
        <v>10.4</v>
      </c>
      <c r="AP69" s="2">
        <v>13.1</v>
      </c>
      <c r="AQ69" s="2">
        <v>11.2</v>
      </c>
      <c r="AR69" s="2">
        <v>18.399999999999999</v>
      </c>
      <c r="AS69" s="2">
        <v>1001</v>
      </c>
      <c r="AT69" s="2">
        <v>0</v>
      </c>
      <c r="AU69" s="2">
        <v>0</v>
      </c>
      <c r="AV69" s="2">
        <v>0</v>
      </c>
      <c r="AW69" s="2">
        <v>0</v>
      </c>
      <c r="AX69" s="2">
        <v>0.3</v>
      </c>
      <c r="AY69">
        <v>27.9</v>
      </c>
      <c r="AZ69">
        <v>658.9</v>
      </c>
      <c r="BA69">
        <v>12.7</v>
      </c>
      <c r="BB69">
        <v>12.6</v>
      </c>
      <c r="BC69" s="5">
        <v>4.1666666666666699E-2</v>
      </c>
    </row>
    <row r="70" spans="2:55">
      <c r="B70" s="2">
        <v>1.9</v>
      </c>
      <c r="C70" s="2">
        <v>81</v>
      </c>
      <c r="D70" s="2">
        <v>-1</v>
      </c>
      <c r="E70" s="2">
        <v>1.9</v>
      </c>
      <c r="F70" s="2">
        <v>4.7</v>
      </c>
      <c r="G70" s="2">
        <v>6.8</v>
      </c>
      <c r="H70" s="2">
        <v>1018.6</v>
      </c>
      <c r="I70" s="2">
        <v>0</v>
      </c>
      <c r="J70" s="2">
        <v>0</v>
      </c>
      <c r="K70" s="2">
        <v>0</v>
      </c>
      <c r="L70" s="2">
        <v>0</v>
      </c>
      <c r="M70" s="2">
        <v>4</v>
      </c>
      <c r="N70">
        <v>52.8</v>
      </c>
      <c r="O70">
        <v>683.8</v>
      </c>
      <c r="P70">
        <v>0.2</v>
      </c>
      <c r="Q70">
        <v>0.2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13.1</v>
      </c>
      <c r="AN70" s="2">
        <v>84</v>
      </c>
      <c r="AO70" s="2">
        <v>10.4</v>
      </c>
      <c r="AP70" s="2">
        <v>13.1</v>
      </c>
      <c r="AQ70" s="2">
        <v>12.2</v>
      </c>
      <c r="AR70" s="2">
        <v>15.5</v>
      </c>
      <c r="AS70" s="2">
        <v>1001.2</v>
      </c>
      <c r="AT70" s="2">
        <v>0</v>
      </c>
      <c r="AU70" s="2">
        <v>0</v>
      </c>
      <c r="AV70" s="2">
        <v>0</v>
      </c>
      <c r="AW70" s="2">
        <v>0</v>
      </c>
      <c r="AX70" s="2">
        <v>0.3</v>
      </c>
      <c r="AY70">
        <v>27.9</v>
      </c>
      <c r="AZ70">
        <v>658.9</v>
      </c>
      <c r="BA70">
        <v>12.6</v>
      </c>
      <c r="BB70">
        <v>12.6</v>
      </c>
      <c r="BC70" s="5">
        <v>4.2361111111111099E-2</v>
      </c>
    </row>
    <row r="71" spans="2:55">
      <c r="B71" s="2">
        <v>1.9</v>
      </c>
      <c r="C71" s="2">
        <v>81</v>
      </c>
      <c r="D71" s="2">
        <v>-1</v>
      </c>
      <c r="E71" s="2">
        <v>1.9</v>
      </c>
      <c r="F71" s="2">
        <v>4</v>
      </c>
      <c r="G71" s="2">
        <v>4</v>
      </c>
      <c r="H71" s="2">
        <v>1018.5</v>
      </c>
      <c r="I71" s="2">
        <v>0</v>
      </c>
      <c r="J71" s="2">
        <v>0</v>
      </c>
      <c r="K71" s="2">
        <v>0</v>
      </c>
      <c r="L71" s="2">
        <v>0</v>
      </c>
      <c r="M71" s="2">
        <v>4</v>
      </c>
      <c r="N71">
        <v>52.8</v>
      </c>
      <c r="O71">
        <v>683.8</v>
      </c>
      <c r="P71">
        <v>0.2</v>
      </c>
      <c r="Q71">
        <v>0.2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13.1</v>
      </c>
      <c r="AN71" s="2">
        <v>84</v>
      </c>
      <c r="AO71" s="2">
        <v>10.4</v>
      </c>
      <c r="AP71" s="2">
        <v>13.1</v>
      </c>
      <c r="AQ71" s="2">
        <v>9.4</v>
      </c>
      <c r="AR71" s="2">
        <v>16.2</v>
      </c>
      <c r="AS71" s="2">
        <v>1001.1</v>
      </c>
      <c r="AT71" s="2">
        <v>0</v>
      </c>
      <c r="AU71" s="2">
        <v>0</v>
      </c>
      <c r="AV71" s="2">
        <v>0</v>
      </c>
      <c r="AW71" s="2">
        <v>0</v>
      </c>
      <c r="AX71" s="2">
        <v>0.3</v>
      </c>
      <c r="AY71">
        <v>27.9</v>
      </c>
      <c r="AZ71">
        <v>658.9</v>
      </c>
      <c r="BA71">
        <v>12.6</v>
      </c>
      <c r="BB71">
        <v>12.5</v>
      </c>
      <c r="BC71" s="5">
        <v>4.3055555555555597E-2</v>
      </c>
    </row>
    <row r="72" spans="2:55">
      <c r="B72" s="2">
        <v>1.9</v>
      </c>
      <c r="C72" s="2">
        <v>81</v>
      </c>
      <c r="D72" s="2">
        <v>-1</v>
      </c>
      <c r="E72" s="2">
        <v>1.9</v>
      </c>
      <c r="F72" s="2">
        <v>3.6</v>
      </c>
      <c r="G72" s="2">
        <v>5.8</v>
      </c>
      <c r="H72" s="2">
        <v>1018.5</v>
      </c>
      <c r="I72" s="2">
        <v>0</v>
      </c>
      <c r="J72" s="2">
        <v>0</v>
      </c>
      <c r="K72" s="2">
        <v>0</v>
      </c>
      <c r="L72" s="2">
        <v>0</v>
      </c>
      <c r="M72" s="2">
        <v>4</v>
      </c>
      <c r="N72">
        <v>52.8</v>
      </c>
      <c r="O72">
        <v>683.8</v>
      </c>
      <c r="P72">
        <v>0.2</v>
      </c>
      <c r="Q72">
        <v>0.2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13.1</v>
      </c>
      <c r="AN72" s="2">
        <v>84</v>
      </c>
      <c r="AO72" s="2">
        <v>10.4</v>
      </c>
      <c r="AP72" s="2">
        <v>13.1</v>
      </c>
      <c r="AQ72" s="2">
        <v>7.6</v>
      </c>
      <c r="AR72" s="2">
        <v>11.2</v>
      </c>
      <c r="AS72" s="2">
        <v>1001.2</v>
      </c>
      <c r="AT72" s="2">
        <v>0</v>
      </c>
      <c r="AU72" s="2">
        <v>0</v>
      </c>
      <c r="AV72" s="2">
        <v>0</v>
      </c>
      <c r="AW72" s="2">
        <v>0</v>
      </c>
      <c r="AX72" s="2">
        <v>0.3</v>
      </c>
      <c r="AY72">
        <v>27.9</v>
      </c>
      <c r="AZ72">
        <v>658.9</v>
      </c>
      <c r="BA72">
        <v>12.6</v>
      </c>
      <c r="BB72">
        <v>12.6</v>
      </c>
      <c r="BC72" s="5">
        <v>4.3749999999999997E-2</v>
      </c>
    </row>
    <row r="73" spans="2:55">
      <c r="B73" s="2">
        <v>1.8</v>
      </c>
      <c r="C73" s="2">
        <v>81</v>
      </c>
      <c r="D73" s="2">
        <v>-1.1000000000000001</v>
      </c>
      <c r="E73" s="2">
        <v>1.8</v>
      </c>
      <c r="F73" s="2">
        <v>3.6</v>
      </c>
      <c r="G73" s="2">
        <v>4.7</v>
      </c>
      <c r="H73" s="2">
        <v>1018.7</v>
      </c>
      <c r="I73" s="2">
        <v>0</v>
      </c>
      <c r="J73" s="2">
        <v>0</v>
      </c>
      <c r="K73" s="2">
        <v>0</v>
      </c>
      <c r="L73" s="2">
        <v>0</v>
      </c>
      <c r="M73" s="2">
        <v>4</v>
      </c>
      <c r="N73">
        <v>52.8</v>
      </c>
      <c r="O73">
        <v>683.8</v>
      </c>
      <c r="P73">
        <v>0.2</v>
      </c>
      <c r="Q73">
        <v>0.2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13.1</v>
      </c>
      <c r="AN73" s="2">
        <v>84</v>
      </c>
      <c r="AO73" s="2">
        <v>10.4</v>
      </c>
      <c r="AP73" s="2">
        <v>13.1</v>
      </c>
      <c r="AQ73" s="2">
        <v>8.6</v>
      </c>
      <c r="AR73" s="2">
        <v>11.5</v>
      </c>
      <c r="AS73" s="2">
        <v>1001.3</v>
      </c>
      <c r="AT73" s="2">
        <v>0</v>
      </c>
      <c r="AU73" s="2">
        <v>0</v>
      </c>
      <c r="AV73" s="2">
        <v>0</v>
      </c>
      <c r="AW73" s="2">
        <v>0</v>
      </c>
      <c r="AX73" s="2">
        <v>0.3</v>
      </c>
      <c r="AY73">
        <v>27.9</v>
      </c>
      <c r="AZ73">
        <v>658.9</v>
      </c>
      <c r="BA73">
        <v>12.6</v>
      </c>
      <c r="BB73">
        <v>12.6</v>
      </c>
      <c r="BC73" s="5">
        <v>4.4444444444444398E-2</v>
      </c>
    </row>
    <row r="74" spans="2:55">
      <c r="B74" s="2">
        <v>1.7</v>
      </c>
      <c r="C74" s="2">
        <v>81</v>
      </c>
      <c r="D74" s="2">
        <v>-1.2</v>
      </c>
      <c r="E74" s="2">
        <v>1.7</v>
      </c>
      <c r="F74" s="2">
        <v>0</v>
      </c>
      <c r="G74" s="2">
        <v>2.2000000000000002</v>
      </c>
      <c r="H74" s="2">
        <v>1018.5</v>
      </c>
      <c r="I74" s="2">
        <v>0</v>
      </c>
      <c r="J74" s="2">
        <v>0</v>
      </c>
      <c r="K74" s="2">
        <v>0</v>
      </c>
      <c r="L74" s="2">
        <v>0</v>
      </c>
      <c r="M74" s="2">
        <v>4</v>
      </c>
      <c r="N74">
        <v>52.8</v>
      </c>
      <c r="O74">
        <v>683.8</v>
      </c>
      <c r="P74">
        <v>0.2</v>
      </c>
      <c r="Q74">
        <v>0.2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13.1</v>
      </c>
      <c r="AN74" s="2">
        <v>84</v>
      </c>
      <c r="AO74" s="2">
        <v>10.4</v>
      </c>
      <c r="AP74" s="2">
        <v>13.1</v>
      </c>
      <c r="AQ74" s="2">
        <v>6.5</v>
      </c>
      <c r="AR74" s="2">
        <v>13.7</v>
      </c>
      <c r="AS74" s="2">
        <v>1001</v>
      </c>
      <c r="AT74" s="2">
        <v>0</v>
      </c>
      <c r="AU74" s="2">
        <v>0</v>
      </c>
      <c r="AV74" s="2">
        <v>0</v>
      </c>
      <c r="AW74" s="2">
        <v>0</v>
      </c>
      <c r="AX74" s="2">
        <v>0.3</v>
      </c>
      <c r="AY74">
        <v>27.9</v>
      </c>
      <c r="AZ74">
        <v>658.9</v>
      </c>
      <c r="BA74">
        <v>12.6</v>
      </c>
      <c r="BB74">
        <v>12.6</v>
      </c>
      <c r="BC74" s="5">
        <v>4.5138888888888902E-2</v>
      </c>
    </row>
    <row r="75" spans="2:55">
      <c r="B75" s="2">
        <v>1.6</v>
      </c>
      <c r="C75" s="2">
        <v>81</v>
      </c>
      <c r="D75" s="2">
        <v>-1.3</v>
      </c>
      <c r="E75" s="2">
        <v>1.6</v>
      </c>
      <c r="F75" s="2">
        <v>2.9</v>
      </c>
      <c r="G75" s="2">
        <v>3.2</v>
      </c>
      <c r="H75" s="2">
        <v>1018.5</v>
      </c>
      <c r="I75" s="2">
        <v>0</v>
      </c>
      <c r="J75" s="2">
        <v>0</v>
      </c>
      <c r="K75" s="2">
        <v>0</v>
      </c>
      <c r="L75" s="2">
        <v>0</v>
      </c>
      <c r="M75" s="2">
        <v>4</v>
      </c>
      <c r="N75">
        <v>52.8</v>
      </c>
      <c r="O75">
        <v>683.8</v>
      </c>
      <c r="P75">
        <v>0.2</v>
      </c>
      <c r="Q75">
        <v>0.2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13.1</v>
      </c>
      <c r="AN75" s="2">
        <v>84</v>
      </c>
      <c r="AO75" s="2">
        <v>10.4</v>
      </c>
      <c r="AP75" s="2">
        <v>13.1</v>
      </c>
      <c r="AQ75" s="2">
        <v>8.3000000000000007</v>
      </c>
      <c r="AR75" s="2">
        <v>9</v>
      </c>
      <c r="AS75" s="2">
        <v>1001.1</v>
      </c>
      <c r="AT75" s="2">
        <v>0</v>
      </c>
      <c r="AU75" s="2">
        <v>0</v>
      </c>
      <c r="AV75" s="2">
        <v>0</v>
      </c>
      <c r="AW75" s="2">
        <v>0</v>
      </c>
      <c r="AX75" s="2">
        <v>0.3</v>
      </c>
      <c r="AY75">
        <v>27.9</v>
      </c>
      <c r="AZ75">
        <v>658.9</v>
      </c>
      <c r="BA75">
        <v>12.6</v>
      </c>
      <c r="BB75">
        <v>12.5</v>
      </c>
      <c r="BC75" s="5">
        <v>4.5833333333333302E-2</v>
      </c>
    </row>
    <row r="76" spans="2:55">
      <c r="B76" s="2">
        <v>1.6</v>
      </c>
      <c r="C76" s="2">
        <v>82</v>
      </c>
      <c r="D76" s="2">
        <v>-1.2</v>
      </c>
      <c r="E76" s="2">
        <v>1.6</v>
      </c>
      <c r="F76" s="2">
        <v>3.2</v>
      </c>
      <c r="G76" s="2">
        <v>4.7</v>
      </c>
      <c r="H76" s="2">
        <v>1018.4</v>
      </c>
      <c r="I76" s="2">
        <v>0</v>
      </c>
      <c r="J76" s="2">
        <v>0</v>
      </c>
      <c r="K76" s="2">
        <v>0</v>
      </c>
      <c r="L76" s="2">
        <v>0</v>
      </c>
      <c r="M76" s="2">
        <v>4</v>
      </c>
      <c r="N76">
        <v>52.8</v>
      </c>
      <c r="O76">
        <v>683.8</v>
      </c>
      <c r="P76">
        <v>0.2</v>
      </c>
      <c r="Q76">
        <v>0.2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13.1</v>
      </c>
      <c r="AN76" s="2">
        <v>84</v>
      </c>
      <c r="AO76" s="2">
        <v>10.4</v>
      </c>
      <c r="AP76" s="2">
        <v>13.1</v>
      </c>
      <c r="AQ76" s="2">
        <v>7.9</v>
      </c>
      <c r="AR76" s="2">
        <v>13.3</v>
      </c>
      <c r="AS76" s="2">
        <v>1001.2</v>
      </c>
      <c r="AT76" s="2">
        <v>0</v>
      </c>
      <c r="AU76" s="2">
        <v>0</v>
      </c>
      <c r="AV76" s="2">
        <v>0</v>
      </c>
      <c r="AW76" s="2">
        <v>0</v>
      </c>
      <c r="AX76" s="2">
        <v>0.3</v>
      </c>
      <c r="AY76">
        <v>27.9</v>
      </c>
      <c r="AZ76">
        <v>658.9</v>
      </c>
      <c r="BA76">
        <v>12.6</v>
      </c>
      <c r="BB76">
        <v>12.5</v>
      </c>
      <c r="BC76" s="5">
        <v>4.65277777777778E-2</v>
      </c>
    </row>
    <row r="77" spans="2:55">
      <c r="B77" s="2">
        <v>1.6</v>
      </c>
      <c r="C77" s="2">
        <v>82</v>
      </c>
      <c r="D77" s="2">
        <v>-1.2</v>
      </c>
      <c r="E77" s="2">
        <v>1.6</v>
      </c>
      <c r="F77" s="2">
        <v>4.7</v>
      </c>
      <c r="G77" s="2">
        <v>6.5</v>
      </c>
      <c r="H77" s="2">
        <v>1018.4</v>
      </c>
      <c r="I77" s="2">
        <v>0</v>
      </c>
      <c r="J77" s="2">
        <v>0</v>
      </c>
      <c r="K77" s="2">
        <v>0</v>
      </c>
      <c r="L77" s="2">
        <v>0</v>
      </c>
      <c r="M77" s="2">
        <v>4</v>
      </c>
      <c r="N77">
        <v>52.8</v>
      </c>
      <c r="O77">
        <v>683.8</v>
      </c>
      <c r="P77">
        <v>0.1</v>
      </c>
      <c r="Q77">
        <v>0.2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13.1</v>
      </c>
      <c r="AN77" s="2">
        <v>84</v>
      </c>
      <c r="AO77" s="2">
        <v>10.4</v>
      </c>
      <c r="AP77" s="2">
        <v>13.1</v>
      </c>
      <c r="AQ77" s="2">
        <v>2.9</v>
      </c>
      <c r="AR77" s="2">
        <v>6.1</v>
      </c>
      <c r="AS77" s="2">
        <v>1001</v>
      </c>
      <c r="AT77" s="2">
        <v>0</v>
      </c>
      <c r="AU77" s="2">
        <v>0</v>
      </c>
      <c r="AV77" s="2">
        <v>0</v>
      </c>
      <c r="AW77" s="2">
        <v>0</v>
      </c>
      <c r="AX77" s="2">
        <v>0.3</v>
      </c>
      <c r="AY77">
        <v>27.9</v>
      </c>
      <c r="AZ77">
        <v>658.9</v>
      </c>
      <c r="BA77">
        <v>12.6</v>
      </c>
      <c r="BB77">
        <v>12.5</v>
      </c>
      <c r="BC77" s="5">
        <v>4.72222222222222E-2</v>
      </c>
    </row>
    <row r="78" spans="2:55">
      <c r="B78" s="2">
        <v>1.7</v>
      </c>
      <c r="C78" s="2">
        <v>82</v>
      </c>
      <c r="D78" s="2">
        <v>-1.1000000000000001</v>
      </c>
      <c r="E78" s="2">
        <v>1.7</v>
      </c>
      <c r="F78" s="2">
        <v>0</v>
      </c>
      <c r="G78" s="2">
        <v>3.2</v>
      </c>
      <c r="H78" s="2">
        <v>1018.6</v>
      </c>
      <c r="I78" s="2">
        <v>0</v>
      </c>
      <c r="J78" s="2">
        <v>0</v>
      </c>
      <c r="K78" s="2">
        <v>0</v>
      </c>
      <c r="L78" s="2">
        <v>0</v>
      </c>
      <c r="M78" s="2">
        <v>4</v>
      </c>
      <c r="N78">
        <v>52.8</v>
      </c>
      <c r="O78">
        <v>683.8</v>
      </c>
      <c r="P78">
        <v>0.1</v>
      </c>
      <c r="Q78">
        <v>0.2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13.1</v>
      </c>
      <c r="AN78" s="2">
        <v>84</v>
      </c>
      <c r="AO78" s="2">
        <v>10.4</v>
      </c>
      <c r="AP78" s="2">
        <v>13.1</v>
      </c>
      <c r="AQ78" s="2">
        <v>11.5</v>
      </c>
      <c r="AR78" s="2">
        <v>12.2</v>
      </c>
      <c r="AS78" s="2">
        <v>1001.2</v>
      </c>
      <c r="AT78" s="2">
        <v>0</v>
      </c>
      <c r="AU78" s="2">
        <v>0</v>
      </c>
      <c r="AV78" s="2">
        <v>0</v>
      </c>
      <c r="AW78" s="2">
        <v>0</v>
      </c>
      <c r="AX78" s="2">
        <v>0.3</v>
      </c>
      <c r="AY78">
        <v>27.9</v>
      </c>
      <c r="AZ78">
        <v>658.9</v>
      </c>
      <c r="BA78">
        <v>12.6</v>
      </c>
      <c r="BB78">
        <v>12.6</v>
      </c>
      <c r="BC78" s="5">
        <v>4.7916666666666698E-2</v>
      </c>
    </row>
    <row r="79" spans="2:55">
      <c r="B79" s="2">
        <v>1.6</v>
      </c>
      <c r="C79" s="2">
        <v>82</v>
      </c>
      <c r="D79" s="2">
        <v>-1.2</v>
      </c>
      <c r="E79" s="2">
        <v>-0.7</v>
      </c>
      <c r="F79" s="2">
        <v>7.6</v>
      </c>
      <c r="G79" s="2">
        <v>7.6</v>
      </c>
      <c r="H79" s="2">
        <v>1018.4</v>
      </c>
      <c r="I79" s="2">
        <v>0</v>
      </c>
      <c r="J79" s="2">
        <v>0</v>
      </c>
      <c r="K79" s="2">
        <v>0</v>
      </c>
      <c r="L79" s="2">
        <v>0</v>
      </c>
      <c r="M79" s="2">
        <v>4</v>
      </c>
      <c r="N79">
        <v>52.8</v>
      </c>
      <c r="O79">
        <v>683.8</v>
      </c>
      <c r="P79">
        <v>0.1</v>
      </c>
      <c r="Q79">
        <v>0.2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13.1</v>
      </c>
      <c r="AN79" s="2">
        <v>84</v>
      </c>
      <c r="AO79" s="2">
        <v>10.4</v>
      </c>
      <c r="AP79" s="2">
        <v>13.1</v>
      </c>
      <c r="AQ79" s="2">
        <v>5</v>
      </c>
      <c r="AR79" s="2">
        <v>9</v>
      </c>
      <c r="AS79" s="2">
        <v>1000.9</v>
      </c>
      <c r="AT79" s="2">
        <v>0</v>
      </c>
      <c r="AU79" s="2">
        <v>0</v>
      </c>
      <c r="AV79" s="2">
        <v>0</v>
      </c>
      <c r="AW79" s="2">
        <v>0</v>
      </c>
      <c r="AX79" s="2">
        <v>0.3</v>
      </c>
      <c r="AY79">
        <v>27.9</v>
      </c>
      <c r="AZ79">
        <v>658.9</v>
      </c>
      <c r="BA79">
        <v>12.6</v>
      </c>
      <c r="BB79">
        <v>12.5</v>
      </c>
      <c r="BC79" s="5">
        <v>4.8611111111111098E-2</v>
      </c>
    </row>
    <row r="80" spans="2:55">
      <c r="B80" s="2">
        <v>1.6</v>
      </c>
      <c r="C80" s="2">
        <v>82</v>
      </c>
      <c r="D80" s="2">
        <v>-1.2</v>
      </c>
      <c r="E80" s="2">
        <v>1.6</v>
      </c>
      <c r="F80" s="2">
        <v>4.7</v>
      </c>
      <c r="G80" s="2">
        <v>4.7</v>
      </c>
      <c r="H80" s="2">
        <v>1018.6</v>
      </c>
      <c r="I80" s="2">
        <v>0</v>
      </c>
      <c r="J80" s="2">
        <v>0</v>
      </c>
      <c r="K80" s="2">
        <v>0</v>
      </c>
      <c r="L80" s="2">
        <v>0</v>
      </c>
      <c r="M80" s="2">
        <v>4</v>
      </c>
      <c r="N80">
        <v>52.8</v>
      </c>
      <c r="O80">
        <v>683.8</v>
      </c>
      <c r="P80">
        <v>0.1</v>
      </c>
      <c r="Q80">
        <v>0.2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13.1</v>
      </c>
      <c r="AN80" s="2">
        <v>84</v>
      </c>
      <c r="AO80" s="2">
        <v>10.4</v>
      </c>
      <c r="AP80" s="2">
        <v>13.1</v>
      </c>
      <c r="AQ80" s="2">
        <v>7.2</v>
      </c>
      <c r="AR80" s="2">
        <v>10.1</v>
      </c>
      <c r="AS80" s="2">
        <v>1001.3</v>
      </c>
      <c r="AT80" s="2">
        <v>0</v>
      </c>
      <c r="AU80" s="2">
        <v>0</v>
      </c>
      <c r="AV80" s="2">
        <v>0</v>
      </c>
      <c r="AW80" s="2">
        <v>0</v>
      </c>
      <c r="AX80" s="2">
        <v>0.3</v>
      </c>
      <c r="AY80">
        <v>27.9</v>
      </c>
      <c r="AZ80">
        <v>658.9</v>
      </c>
      <c r="BA80">
        <v>12.6</v>
      </c>
      <c r="BB80">
        <v>12.6</v>
      </c>
      <c r="BC80" s="5">
        <v>4.9305555555555602E-2</v>
      </c>
    </row>
    <row r="81" spans="2:55">
      <c r="B81" s="2">
        <v>1.6</v>
      </c>
      <c r="C81" s="2">
        <v>82</v>
      </c>
      <c r="D81" s="2">
        <v>-1.2</v>
      </c>
      <c r="E81" s="2">
        <v>0.1</v>
      </c>
      <c r="F81" s="2">
        <v>5.4</v>
      </c>
      <c r="G81" s="2">
        <v>6.5</v>
      </c>
      <c r="H81" s="2">
        <v>1018.6</v>
      </c>
      <c r="I81" s="2">
        <v>0</v>
      </c>
      <c r="J81" s="2">
        <v>0</v>
      </c>
      <c r="K81" s="2">
        <v>0</v>
      </c>
      <c r="L81" s="2">
        <v>0</v>
      </c>
      <c r="M81" s="2">
        <v>4</v>
      </c>
      <c r="N81">
        <v>52.8</v>
      </c>
      <c r="O81">
        <v>683.8</v>
      </c>
      <c r="P81">
        <v>0.1</v>
      </c>
      <c r="Q81">
        <v>0.2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13.1</v>
      </c>
      <c r="AN81" s="2">
        <v>84</v>
      </c>
      <c r="AO81" s="2">
        <v>10.4</v>
      </c>
      <c r="AP81" s="2">
        <v>13.1</v>
      </c>
      <c r="AQ81" s="2">
        <v>4</v>
      </c>
      <c r="AR81" s="2">
        <v>8.6</v>
      </c>
      <c r="AS81" s="2">
        <v>1001.1</v>
      </c>
      <c r="AT81" s="2">
        <v>0</v>
      </c>
      <c r="AU81" s="2">
        <v>0</v>
      </c>
      <c r="AV81" s="2">
        <v>0</v>
      </c>
      <c r="AW81" s="2">
        <v>0</v>
      </c>
      <c r="AX81" s="2">
        <v>0.3</v>
      </c>
      <c r="AY81">
        <v>27.9</v>
      </c>
      <c r="AZ81">
        <v>658.9</v>
      </c>
      <c r="BA81">
        <v>12.5</v>
      </c>
      <c r="BB81">
        <v>12.5</v>
      </c>
      <c r="BC81" s="5">
        <v>0.05</v>
      </c>
    </row>
    <row r="82" spans="2:55">
      <c r="B82" s="2">
        <v>1.7</v>
      </c>
      <c r="C82" s="2">
        <v>82</v>
      </c>
      <c r="D82" s="2">
        <v>-1.1000000000000001</v>
      </c>
      <c r="E82" s="2">
        <v>0.2</v>
      </c>
      <c r="F82" s="2">
        <v>5.4</v>
      </c>
      <c r="G82" s="2">
        <v>7.9</v>
      </c>
      <c r="H82" s="2">
        <v>1018.7</v>
      </c>
      <c r="I82" s="2">
        <v>0</v>
      </c>
      <c r="J82" s="2">
        <v>0</v>
      </c>
      <c r="K82" s="2">
        <v>0</v>
      </c>
      <c r="L82" s="2">
        <v>0</v>
      </c>
      <c r="M82" s="2">
        <v>4</v>
      </c>
      <c r="N82">
        <v>52.8</v>
      </c>
      <c r="O82">
        <v>683.8</v>
      </c>
      <c r="P82">
        <v>0.1</v>
      </c>
      <c r="Q82">
        <v>0.2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13.1</v>
      </c>
      <c r="AN82" s="2">
        <v>84</v>
      </c>
      <c r="AO82" s="2">
        <v>10.4</v>
      </c>
      <c r="AP82" s="2">
        <v>13.1</v>
      </c>
      <c r="AQ82" s="2">
        <v>7.2</v>
      </c>
      <c r="AR82" s="2">
        <v>7.9</v>
      </c>
      <c r="AS82" s="2">
        <v>1001.1</v>
      </c>
      <c r="AT82" s="2">
        <v>0</v>
      </c>
      <c r="AU82" s="2">
        <v>0</v>
      </c>
      <c r="AV82" s="2">
        <v>0</v>
      </c>
      <c r="AW82" s="2">
        <v>0</v>
      </c>
      <c r="AX82" s="2">
        <v>0.3</v>
      </c>
      <c r="AY82">
        <v>27.9</v>
      </c>
      <c r="AZ82">
        <v>658.9</v>
      </c>
      <c r="BA82">
        <v>12.5</v>
      </c>
      <c r="BB82">
        <v>12.5</v>
      </c>
      <c r="BC82" s="5">
        <v>5.0694444444444403E-2</v>
      </c>
    </row>
    <row r="83" spans="2:55">
      <c r="B83" s="2">
        <v>1.7</v>
      </c>
      <c r="C83" s="2">
        <v>82</v>
      </c>
      <c r="D83" s="2">
        <v>-1.1000000000000001</v>
      </c>
      <c r="E83" s="2">
        <v>1.7</v>
      </c>
      <c r="F83" s="2">
        <v>3.2</v>
      </c>
      <c r="G83" s="2">
        <v>8.6</v>
      </c>
      <c r="H83" s="2">
        <v>1018.9</v>
      </c>
      <c r="I83" s="2">
        <v>0</v>
      </c>
      <c r="J83" s="2">
        <v>0</v>
      </c>
      <c r="K83" s="2">
        <v>0</v>
      </c>
      <c r="L83" s="2">
        <v>0</v>
      </c>
      <c r="M83" s="2">
        <v>4</v>
      </c>
      <c r="N83">
        <v>52.8</v>
      </c>
      <c r="O83">
        <v>683.8</v>
      </c>
      <c r="P83">
        <v>0.1</v>
      </c>
      <c r="Q83">
        <v>0.2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13</v>
      </c>
      <c r="AN83" s="2">
        <v>84</v>
      </c>
      <c r="AO83" s="2">
        <v>10.4</v>
      </c>
      <c r="AP83" s="2">
        <v>13</v>
      </c>
      <c r="AQ83" s="2">
        <v>5.8</v>
      </c>
      <c r="AR83" s="2">
        <v>7.9</v>
      </c>
      <c r="AS83" s="2">
        <v>1001.2</v>
      </c>
      <c r="AT83" s="2">
        <v>0</v>
      </c>
      <c r="AU83" s="2">
        <v>0</v>
      </c>
      <c r="AV83" s="2">
        <v>0</v>
      </c>
      <c r="AW83" s="2">
        <v>0</v>
      </c>
      <c r="AX83" s="2">
        <v>0.3</v>
      </c>
      <c r="AY83">
        <v>27.9</v>
      </c>
      <c r="AZ83">
        <v>658.9</v>
      </c>
      <c r="BA83">
        <v>12.5</v>
      </c>
      <c r="BB83">
        <v>12.5</v>
      </c>
      <c r="BC83" s="5">
        <v>5.1388888888888901E-2</v>
      </c>
    </row>
    <row r="84" spans="2:55">
      <c r="B84" s="2">
        <v>1.7</v>
      </c>
      <c r="C84" s="2">
        <v>82</v>
      </c>
      <c r="D84" s="2">
        <v>-1.1000000000000001</v>
      </c>
      <c r="E84" s="2">
        <v>1.7</v>
      </c>
      <c r="F84" s="2">
        <v>3.6</v>
      </c>
      <c r="G84" s="2">
        <v>6.1</v>
      </c>
      <c r="H84" s="2">
        <v>1018.6</v>
      </c>
      <c r="I84" s="2">
        <v>0</v>
      </c>
      <c r="J84" s="2">
        <v>0</v>
      </c>
      <c r="K84" s="2">
        <v>0</v>
      </c>
      <c r="L84" s="2">
        <v>0</v>
      </c>
      <c r="M84" s="2">
        <v>4</v>
      </c>
      <c r="N84">
        <v>52.8</v>
      </c>
      <c r="O84">
        <v>683.8</v>
      </c>
      <c r="P84">
        <v>0</v>
      </c>
      <c r="Q84">
        <v>0.2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13</v>
      </c>
      <c r="AN84" s="2">
        <v>85</v>
      </c>
      <c r="AO84" s="2">
        <v>10.5</v>
      </c>
      <c r="AP84" s="2">
        <v>13</v>
      </c>
      <c r="AQ84" s="2">
        <v>7.9</v>
      </c>
      <c r="AR84" s="2">
        <v>7.9</v>
      </c>
      <c r="AS84" s="2">
        <v>1001.1</v>
      </c>
      <c r="AT84" s="2">
        <v>0</v>
      </c>
      <c r="AU84" s="2">
        <v>0</v>
      </c>
      <c r="AV84" s="2">
        <v>0</v>
      </c>
      <c r="AW84" s="2">
        <v>0</v>
      </c>
      <c r="AX84" s="2">
        <v>0.3</v>
      </c>
      <c r="AY84">
        <v>27.9</v>
      </c>
      <c r="AZ84">
        <v>658.9</v>
      </c>
      <c r="BA84">
        <v>12.5</v>
      </c>
      <c r="BB84">
        <v>12.5</v>
      </c>
      <c r="BC84" s="5">
        <v>5.2083333333333301E-2</v>
      </c>
    </row>
    <row r="85" spans="2:55">
      <c r="B85" s="2">
        <v>1.7</v>
      </c>
      <c r="C85" s="2">
        <v>82</v>
      </c>
      <c r="D85" s="2">
        <v>-1.1000000000000001</v>
      </c>
      <c r="E85" s="2">
        <v>1.7</v>
      </c>
      <c r="F85" s="2">
        <v>3.6</v>
      </c>
      <c r="G85" s="2">
        <v>5.4</v>
      </c>
      <c r="H85" s="2">
        <v>1018.8</v>
      </c>
      <c r="I85" s="2">
        <v>0</v>
      </c>
      <c r="J85" s="2">
        <v>0</v>
      </c>
      <c r="K85" s="2">
        <v>0</v>
      </c>
      <c r="L85" s="2">
        <v>0</v>
      </c>
      <c r="M85" s="2">
        <v>4</v>
      </c>
      <c r="N85">
        <v>52.8</v>
      </c>
      <c r="O85">
        <v>683.8</v>
      </c>
      <c r="P85">
        <v>0.1</v>
      </c>
      <c r="Q85">
        <v>0.1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13</v>
      </c>
      <c r="AN85" s="2">
        <v>85</v>
      </c>
      <c r="AO85" s="2">
        <v>10.5</v>
      </c>
      <c r="AP85" s="2">
        <v>13</v>
      </c>
      <c r="AQ85" s="2">
        <v>8.3000000000000007</v>
      </c>
      <c r="AR85" s="2">
        <v>9</v>
      </c>
      <c r="AS85" s="2">
        <v>1001.4</v>
      </c>
      <c r="AT85" s="2">
        <v>0</v>
      </c>
      <c r="AU85" s="2">
        <v>0</v>
      </c>
      <c r="AV85" s="2">
        <v>0</v>
      </c>
      <c r="AW85" s="2">
        <v>0</v>
      </c>
      <c r="AX85" s="2">
        <v>0.3</v>
      </c>
      <c r="AY85">
        <v>27.9</v>
      </c>
      <c r="AZ85">
        <v>658.9</v>
      </c>
      <c r="BA85">
        <v>12.5</v>
      </c>
      <c r="BB85">
        <v>12.5</v>
      </c>
      <c r="BC85" s="5">
        <v>5.2777777777777798E-2</v>
      </c>
    </row>
    <row r="86" spans="2:55">
      <c r="B86" s="2">
        <v>1.7</v>
      </c>
      <c r="C86" s="2">
        <v>82</v>
      </c>
      <c r="D86" s="2">
        <v>-1.1000000000000001</v>
      </c>
      <c r="E86" s="2">
        <v>1.7</v>
      </c>
      <c r="F86" s="2">
        <v>2.5</v>
      </c>
      <c r="G86" s="2">
        <v>4.7</v>
      </c>
      <c r="H86" s="2">
        <v>1018.6</v>
      </c>
      <c r="I86" s="2">
        <v>0</v>
      </c>
      <c r="J86" s="2">
        <v>0</v>
      </c>
      <c r="K86" s="2">
        <v>0</v>
      </c>
      <c r="L86" s="2">
        <v>0</v>
      </c>
      <c r="M86" s="2">
        <v>4</v>
      </c>
      <c r="N86">
        <v>52.8</v>
      </c>
      <c r="O86">
        <v>683.8</v>
      </c>
      <c r="P86">
        <v>0.1</v>
      </c>
      <c r="Q86">
        <v>0.1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13</v>
      </c>
      <c r="AN86" s="2">
        <v>85</v>
      </c>
      <c r="AO86" s="2">
        <v>10.5</v>
      </c>
      <c r="AP86" s="2">
        <v>13</v>
      </c>
      <c r="AQ86" s="2">
        <v>3.6</v>
      </c>
      <c r="AR86" s="2">
        <v>5.8</v>
      </c>
      <c r="AS86" s="2">
        <v>1001.3</v>
      </c>
      <c r="AT86" s="2">
        <v>0</v>
      </c>
      <c r="AU86" s="2">
        <v>0</v>
      </c>
      <c r="AV86" s="2">
        <v>0</v>
      </c>
      <c r="AW86" s="2">
        <v>0</v>
      </c>
      <c r="AX86" s="2">
        <v>0.3</v>
      </c>
      <c r="AY86">
        <v>27.9</v>
      </c>
      <c r="AZ86">
        <v>658.9</v>
      </c>
      <c r="BA86">
        <v>12.5</v>
      </c>
      <c r="BB86">
        <v>12.5</v>
      </c>
      <c r="BC86" s="5">
        <v>5.3472222222222199E-2</v>
      </c>
    </row>
    <row r="87" spans="2:55">
      <c r="B87" s="2">
        <v>1.7</v>
      </c>
      <c r="C87" s="2">
        <v>82</v>
      </c>
      <c r="D87" s="2">
        <v>-1.1000000000000001</v>
      </c>
      <c r="E87" s="2">
        <v>1.7</v>
      </c>
      <c r="F87" s="2">
        <v>4</v>
      </c>
      <c r="G87" s="2">
        <v>6.1</v>
      </c>
      <c r="H87" s="2">
        <v>1018.8</v>
      </c>
      <c r="I87" s="2">
        <v>0</v>
      </c>
      <c r="J87" s="2">
        <v>0</v>
      </c>
      <c r="K87" s="2">
        <v>0</v>
      </c>
      <c r="L87" s="2">
        <v>0</v>
      </c>
      <c r="M87" s="2">
        <v>4</v>
      </c>
      <c r="N87">
        <v>52.8</v>
      </c>
      <c r="O87">
        <v>683.8</v>
      </c>
      <c r="P87">
        <v>0.1</v>
      </c>
      <c r="Q87">
        <v>0.1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13</v>
      </c>
      <c r="AN87" s="2">
        <v>85</v>
      </c>
      <c r="AO87" s="2">
        <v>10.5</v>
      </c>
      <c r="AP87" s="2">
        <v>13</v>
      </c>
      <c r="AQ87" s="2">
        <v>5.4</v>
      </c>
      <c r="AR87" s="2">
        <v>6.8</v>
      </c>
      <c r="AS87" s="2">
        <v>1001</v>
      </c>
      <c r="AT87" s="2">
        <v>0</v>
      </c>
      <c r="AU87" s="2">
        <v>0</v>
      </c>
      <c r="AV87" s="2">
        <v>0</v>
      </c>
      <c r="AW87" s="2">
        <v>0</v>
      </c>
      <c r="AX87" s="2">
        <v>0.3</v>
      </c>
      <c r="AY87">
        <v>27.9</v>
      </c>
      <c r="AZ87">
        <v>658.9</v>
      </c>
      <c r="BA87">
        <v>12.5</v>
      </c>
      <c r="BB87">
        <v>12.5</v>
      </c>
      <c r="BC87" s="5">
        <v>5.4166666666666703E-2</v>
      </c>
    </row>
    <row r="88" spans="2:55">
      <c r="B88" s="2">
        <v>1.7</v>
      </c>
      <c r="C88" s="2">
        <v>82</v>
      </c>
      <c r="D88" s="2">
        <v>-1.1000000000000001</v>
      </c>
      <c r="E88" s="2">
        <v>1.7</v>
      </c>
      <c r="F88" s="2">
        <v>4</v>
      </c>
      <c r="G88" s="2">
        <v>5.4</v>
      </c>
      <c r="H88" s="2">
        <v>1018.5</v>
      </c>
      <c r="I88" s="2">
        <v>0</v>
      </c>
      <c r="J88" s="2">
        <v>0</v>
      </c>
      <c r="K88" s="2">
        <v>0</v>
      </c>
      <c r="L88" s="2">
        <v>0</v>
      </c>
      <c r="M88" s="2">
        <v>4</v>
      </c>
      <c r="N88">
        <v>52.8</v>
      </c>
      <c r="O88">
        <v>683.8</v>
      </c>
      <c r="P88">
        <v>0.1</v>
      </c>
      <c r="Q88">
        <v>0.1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13</v>
      </c>
      <c r="AN88" s="2">
        <v>85</v>
      </c>
      <c r="AO88" s="2">
        <v>10.5</v>
      </c>
      <c r="AP88" s="2">
        <v>13</v>
      </c>
      <c r="AQ88" s="2">
        <v>2.9</v>
      </c>
      <c r="AR88" s="2">
        <v>5.4</v>
      </c>
      <c r="AS88" s="2">
        <v>1001.1</v>
      </c>
      <c r="AT88" s="2">
        <v>0</v>
      </c>
      <c r="AU88" s="2">
        <v>0</v>
      </c>
      <c r="AV88" s="2">
        <v>0</v>
      </c>
      <c r="AW88" s="2">
        <v>0</v>
      </c>
      <c r="AX88" s="2">
        <v>0.3</v>
      </c>
      <c r="AY88">
        <v>27.9</v>
      </c>
      <c r="AZ88">
        <v>658.9</v>
      </c>
      <c r="BA88">
        <v>12.5</v>
      </c>
      <c r="BB88">
        <v>12.5</v>
      </c>
      <c r="BC88" s="5">
        <v>5.4861111111111097E-2</v>
      </c>
    </row>
    <row r="89" spans="2:55">
      <c r="B89" s="2">
        <v>1.7</v>
      </c>
      <c r="C89" s="2">
        <v>82</v>
      </c>
      <c r="D89" s="2">
        <v>-1.1000000000000001</v>
      </c>
      <c r="E89" s="2">
        <v>0.2</v>
      </c>
      <c r="F89" s="2">
        <v>5.4</v>
      </c>
      <c r="G89" s="2">
        <v>9.6999999999999993</v>
      </c>
      <c r="H89" s="2">
        <v>1018.7</v>
      </c>
      <c r="I89" s="2">
        <v>0</v>
      </c>
      <c r="J89" s="2">
        <v>0</v>
      </c>
      <c r="K89" s="2">
        <v>0</v>
      </c>
      <c r="L89" s="2">
        <v>0</v>
      </c>
      <c r="M89" s="2">
        <v>4</v>
      </c>
      <c r="N89">
        <v>52.8</v>
      </c>
      <c r="O89">
        <v>683.8</v>
      </c>
      <c r="P89">
        <v>0.1</v>
      </c>
      <c r="Q89">
        <v>0.2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13</v>
      </c>
      <c r="AN89" s="2">
        <v>85</v>
      </c>
      <c r="AO89" s="2">
        <v>10.5</v>
      </c>
      <c r="AP89" s="2">
        <v>13</v>
      </c>
      <c r="AQ89" s="2">
        <v>4.7</v>
      </c>
      <c r="AR89" s="2">
        <v>9</v>
      </c>
      <c r="AS89" s="2">
        <v>1001.3</v>
      </c>
      <c r="AT89" s="2">
        <v>0</v>
      </c>
      <c r="AU89" s="2">
        <v>0</v>
      </c>
      <c r="AV89" s="2">
        <v>0</v>
      </c>
      <c r="AW89" s="2">
        <v>0</v>
      </c>
      <c r="AX89" s="2">
        <v>0.3</v>
      </c>
      <c r="AY89">
        <v>27.9</v>
      </c>
      <c r="AZ89">
        <v>658.9</v>
      </c>
      <c r="BA89">
        <v>12.5</v>
      </c>
      <c r="BB89">
        <v>12.5</v>
      </c>
      <c r="BC89" s="5">
        <v>5.5555555555555601E-2</v>
      </c>
    </row>
    <row r="90" spans="2:55">
      <c r="B90" s="2">
        <v>1.7</v>
      </c>
      <c r="C90" s="2">
        <v>82</v>
      </c>
      <c r="D90" s="2">
        <v>-1.1000000000000001</v>
      </c>
      <c r="E90" s="2">
        <v>1.7</v>
      </c>
      <c r="F90" s="2">
        <v>4.3</v>
      </c>
      <c r="G90" s="2">
        <v>4.7</v>
      </c>
      <c r="H90" s="2">
        <v>1018.6</v>
      </c>
      <c r="I90" s="2">
        <v>0</v>
      </c>
      <c r="J90" s="2">
        <v>0</v>
      </c>
      <c r="K90" s="2">
        <v>0</v>
      </c>
      <c r="L90" s="2">
        <v>0</v>
      </c>
      <c r="M90" s="2">
        <v>4</v>
      </c>
      <c r="N90">
        <v>52.8</v>
      </c>
      <c r="O90">
        <v>683.8</v>
      </c>
      <c r="P90">
        <v>0</v>
      </c>
      <c r="Q90">
        <v>0.2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13</v>
      </c>
      <c r="AN90" s="2">
        <v>85</v>
      </c>
      <c r="AO90" s="2">
        <v>10.5</v>
      </c>
      <c r="AP90" s="2">
        <v>13</v>
      </c>
      <c r="AQ90" s="2">
        <v>4.3</v>
      </c>
      <c r="AR90" s="2">
        <v>5.4</v>
      </c>
      <c r="AS90" s="2">
        <v>1001.2</v>
      </c>
      <c r="AT90" s="2">
        <v>0</v>
      </c>
      <c r="AU90" s="2">
        <v>0</v>
      </c>
      <c r="AV90" s="2">
        <v>0</v>
      </c>
      <c r="AW90" s="2">
        <v>0</v>
      </c>
      <c r="AX90" s="2">
        <v>0.3</v>
      </c>
      <c r="AY90">
        <v>27.9</v>
      </c>
      <c r="AZ90">
        <v>658.9</v>
      </c>
      <c r="BA90">
        <v>12.5</v>
      </c>
      <c r="BB90">
        <v>12.5</v>
      </c>
      <c r="BC90" s="5">
        <v>5.6250000000000001E-2</v>
      </c>
    </row>
    <row r="91" spans="2:55">
      <c r="B91" s="2">
        <v>1.7</v>
      </c>
      <c r="C91" s="2">
        <v>82</v>
      </c>
      <c r="D91" s="2">
        <v>-1.1000000000000001</v>
      </c>
      <c r="E91" s="2">
        <v>-0.8</v>
      </c>
      <c r="F91" s="2">
        <v>8.3000000000000007</v>
      </c>
      <c r="G91" s="2">
        <v>8.3000000000000007</v>
      </c>
      <c r="H91" s="2">
        <v>1018.5</v>
      </c>
      <c r="I91" s="2">
        <v>0</v>
      </c>
      <c r="J91" s="2">
        <v>0</v>
      </c>
      <c r="K91" s="2">
        <v>0</v>
      </c>
      <c r="L91" s="2">
        <v>0</v>
      </c>
      <c r="M91" s="2">
        <v>4</v>
      </c>
      <c r="N91">
        <v>52.8</v>
      </c>
      <c r="O91">
        <v>683.8</v>
      </c>
      <c r="P91">
        <v>0</v>
      </c>
      <c r="Q91">
        <v>0.1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13</v>
      </c>
      <c r="AN91" s="2">
        <v>85</v>
      </c>
      <c r="AO91" s="2">
        <v>10.5</v>
      </c>
      <c r="AP91" s="2">
        <v>13</v>
      </c>
      <c r="AQ91" s="2">
        <v>6.5</v>
      </c>
      <c r="AR91" s="2">
        <v>7.2</v>
      </c>
      <c r="AS91" s="2">
        <v>1001.2</v>
      </c>
      <c r="AT91" s="2">
        <v>0</v>
      </c>
      <c r="AU91" s="2">
        <v>0</v>
      </c>
      <c r="AV91" s="2">
        <v>0</v>
      </c>
      <c r="AW91" s="2">
        <v>0</v>
      </c>
      <c r="AX91" s="2">
        <v>0.3</v>
      </c>
      <c r="AY91">
        <v>27.9</v>
      </c>
      <c r="AZ91">
        <v>658.9</v>
      </c>
      <c r="BA91">
        <v>12.5</v>
      </c>
      <c r="BB91">
        <v>12.5</v>
      </c>
      <c r="BC91" s="5">
        <v>5.6944444444444402E-2</v>
      </c>
    </row>
    <row r="92" spans="2:55">
      <c r="B92" s="2">
        <v>1.7</v>
      </c>
      <c r="C92" s="2">
        <v>82</v>
      </c>
      <c r="D92" s="2">
        <v>-1.1000000000000001</v>
      </c>
      <c r="E92" s="2">
        <v>1.7</v>
      </c>
      <c r="F92" s="2">
        <v>4.3</v>
      </c>
      <c r="G92" s="2">
        <v>5.8</v>
      </c>
      <c r="H92" s="2">
        <v>1018.5</v>
      </c>
      <c r="I92" s="2">
        <v>0</v>
      </c>
      <c r="J92" s="2">
        <v>0</v>
      </c>
      <c r="K92" s="2">
        <v>0</v>
      </c>
      <c r="L92" s="2">
        <v>0</v>
      </c>
      <c r="M92" s="2">
        <v>4</v>
      </c>
      <c r="N92">
        <v>52.8</v>
      </c>
      <c r="O92">
        <v>683.8</v>
      </c>
      <c r="P92">
        <v>0</v>
      </c>
      <c r="Q92">
        <v>0.1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13</v>
      </c>
      <c r="AN92" s="2">
        <v>85</v>
      </c>
      <c r="AO92" s="2">
        <v>10.5</v>
      </c>
      <c r="AP92" s="2">
        <v>13</v>
      </c>
      <c r="AQ92" s="2">
        <v>7.2</v>
      </c>
      <c r="AR92" s="2">
        <v>7.6</v>
      </c>
      <c r="AS92" s="2">
        <v>1001.2</v>
      </c>
      <c r="AT92" s="2">
        <v>0</v>
      </c>
      <c r="AU92" s="2">
        <v>0</v>
      </c>
      <c r="AV92" s="2">
        <v>0</v>
      </c>
      <c r="AW92" s="2">
        <v>0</v>
      </c>
      <c r="AX92" s="2">
        <v>0.3</v>
      </c>
      <c r="AY92">
        <v>27.9</v>
      </c>
      <c r="AZ92">
        <v>658.9</v>
      </c>
      <c r="BA92">
        <v>12.5</v>
      </c>
      <c r="BB92">
        <v>12.5</v>
      </c>
      <c r="BC92" s="5">
        <v>5.7638888888888899E-2</v>
      </c>
    </row>
    <row r="93" spans="2:55">
      <c r="B93" s="2">
        <v>1.7</v>
      </c>
      <c r="C93" s="2">
        <v>82</v>
      </c>
      <c r="D93" s="2">
        <v>-1.1000000000000001</v>
      </c>
      <c r="E93" s="2">
        <v>0.2</v>
      </c>
      <c r="F93" s="2">
        <v>5.4</v>
      </c>
      <c r="G93" s="2">
        <v>9</v>
      </c>
      <c r="H93" s="2">
        <v>1018.6</v>
      </c>
      <c r="I93" s="2">
        <v>0</v>
      </c>
      <c r="J93" s="2">
        <v>0</v>
      </c>
      <c r="K93" s="2">
        <v>0</v>
      </c>
      <c r="L93" s="2">
        <v>0</v>
      </c>
      <c r="M93" s="2">
        <v>4</v>
      </c>
      <c r="N93">
        <v>52.8</v>
      </c>
      <c r="O93">
        <v>683.8</v>
      </c>
      <c r="P93">
        <v>0.1</v>
      </c>
      <c r="Q93">
        <v>0.1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13</v>
      </c>
      <c r="AN93" s="2">
        <v>85</v>
      </c>
      <c r="AO93" s="2">
        <v>10.5</v>
      </c>
      <c r="AP93" s="2">
        <v>13</v>
      </c>
      <c r="AQ93" s="2">
        <v>6.1</v>
      </c>
      <c r="AR93" s="2">
        <v>6.8</v>
      </c>
      <c r="AS93" s="2">
        <v>1001.3</v>
      </c>
      <c r="AT93" s="2">
        <v>0</v>
      </c>
      <c r="AU93" s="2">
        <v>0</v>
      </c>
      <c r="AV93" s="2">
        <v>0</v>
      </c>
      <c r="AW93" s="2">
        <v>0</v>
      </c>
      <c r="AX93" s="2">
        <v>0.3</v>
      </c>
      <c r="AY93">
        <v>27.9</v>
      </c>
      <c r="AZ93">
        <v>658.9</v>
      </c>
      <c r="BA93">
        <v>12.5</v>
      </c>
      <c r="BB93">
        <v>12.5</v>
      </c>
      <c r="BC93" s="5">
        <v>5.83333333333333E-2</v>
      </c>
    </row>
    <row r="94" spans="2:55">
      <c r="B94" s="2">
        <v>1.8</v>
      </c>
      <c r="C94" s="2">
        <v>82</v>
      </c>
      <c r="D94" s="2">
        <v>-1</v>
      </c>
      <c r="E94" s="2">
        <v>0.1</v>
      </c>
      <c r="F94" s="2">
        <v>5.8</v>
      </c>
      <c r="G94" s="2">
        <v>6.5</v>
      </c>
      <c r="H94" s="2">
        <v>1018.6</v>
      </c>
      <c r="I94" s="2">
        <v>0</v>
      </c>
      <c r="J94" s="2">
        <v>0</v>
      </c>
      <c r="K94" s="2">
        <v>0</v>
      </c>
      <c r="L94" s="2">
        <v>0</v>
      </c>
      <c r="M94" s="2">
        <v>4</v>
      </c>
      <c r="N94">
        <v>52.8</v>
      </c>
      <c r="O94">
        <v>683.8</v>
      </c>
      <c r="P94">
        <v>0.1</v>
      </c>
      <c r="Q94">
        <v>0.1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13</v>
      </c>
      <c r="AN94" s="2">
        <v>85</v>
      </c>
      <c r="AO94" s="2">
        <v>10.5</v>
      </c>
      <c r="AP94" s="2">
        <v>13</v>
      </c>
      <c r="AQ94" s="2">
        <v>4.7</v>
      </c>
      <c r="AR94" s="2">
        <v>4.7</v>
      </c>
      <c r="AS94" s="2">
        <v>1001.1</v>
      </c>
      <c r="AT94" s="2">
        <v>0</v>
      </c>
      <c r="AU94" s="2">
        <v>0</v>
      </c>
      <c r="AV94" s="2">
        <v>0</v>
      </c>
      <c r="AW94" s="2">
        <v>0</v>
      </c>
      <c r="AX94" s="2">
        <v>0.3</v>
      </c>
      <c r="AY94">
        <v>27.9</v>
      </c>
      <c r="AZ94">
        <v>658.9</v>
      </c>
      <c r="BA94">
        <v>12.5</v>
      </c>
      <c r="BB94">
        <v>12.5</v>
      </c>
      <c r="BC94" s="5">
        <v>5.9027777777777797E-2</v>
      </c>
    </row>
    <row r="95" spans="2:55">
      <c r="B95" s="2">
        <v>1.8</v>
      </c>
      <c r="C95" s="2">
        <v>82</v>
      </c>
      <c r="D95" s="2">
        <v>-1</v>
      </c>
      <c r="E95" s="2">
        <v>0.1</v>
      </c>
      <c r="F95" s="2">
        <v>5.8</v>
      </c>
      <c r="G95" s="2">
        <v>6.8</v>
      </c>
      <c r="H95" s="2">
        <v>1018.4</v>
      </c>
      <c r="I95" s="2">
        <v>0</v>
      </c>
      <c r="J95" s="2">
        <v>0</v>
      </c>
      <c r="K95" s="2">
        <v>0</v>
      </c>
      <c r="L95" s="2">
        <v>0</v>
      </c>
      <c r="M95" s="2">
        <v>4</v>
      </c>
      <c r="N95">
        <v>52.8</v>
      </c>
      <c r="O95">
        <v>683.8</v>
      </c>
      <c r="P95">
        <v>0.1</v>
      </c>
      <c r="Q95">
        <v>0.1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13</v>
      </c>
      <c r="AN95" s="2">
        <v>85</v>
      </c>
      <c r="AO95" s="2">
        <v>10.5</v>
      </c>
      <c r="AP95" s="2">
        <v>13</v>
      </c>
      <c r="AQ95" s="2">
        <v>4.3</v>
      </c>
      <c r="AR95" s="2">
        <v>6.8</v>
      </c>
      <c r="AS95" s="2">
        <v>1001.1</v>
      </c>
      <c r="AT95" s="2">
        <v>0</v>
      </c>
      <c r="AU95" s="2">
        <v>0</v>
      </c>
      <c r="AV95" s="2">
        <v>0</v>
      </c>
      <c r="AW95" s="2">
        <v>0</v>
      </c>
      <c r="AX95" s="2">
        <v>0.3</v>
      </c>
      <c r="AY95">
        <v>27.9</v>
      </c>
      <c r="AZ95">
        <v>658.9</v>
      </c>
      <c r="BA95">
        <v>12.5</v>
      </c>
      <c r="BB95">
        <v>12.5</v>
      </c>
      <c r="BC95" s="5">
        <v>5.9722222222222197E-2</v>
      </c>
    </row>
    <row r="96" spans="2:55">
      <c r="B96" s="2">
        <v>1.8</v>
      </c>
      <c r="C96" s="2">
        <v>82</v>
      </c>
      <c r="D96" s="2">
        <v>-1</v>
      </c>
      <c r="E96" s="2">
        <v>-1.1000000000000001</v>
      </c>
      <c r="F96" s="2">
        <v>9.6999999999999993</v>
      </c>
      <c r="G96" s="2">
        <v>9.6999999999999993</v>
      </c>
      <c r="H96" s="2">
        <v>1018.6</v>
      </c>
      <c r="I96" s="2">
        <v>0</v>
      </c>
      <c r="J96" s="2">
        <v>0</v>
      </c>
      <c r="K96" s="2">
        <v>0</v>
      </c>
      <c r="L96" s="2">
        <v>0</v>
      </c>
      <c r="M96" s="2">
        <v>4</v>
      </c>
      <c r="N96">
        <v>52.8</v>
      </c>
      <c r="O96">
        <v>683.8</v>
      </c>
      <c r="P96">
        <v>0.1</v>
      </c>
      <c r="Q96">
        <v>0.1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12.9</v>
      </c>
      <c r="AN96" s="2">
        <v>85</v>
      </c>
      <c r="AO96" s="2">
        <v>10.4</v>
      </c>
      <c r="AP96" s="2">
        <v>12.9</v>
      </c>
      <c r="AQ96" s="2">
        <v>4.7</v>
      </c>
      <c r="AR96" s="2">
        <v>4.7</v>
      </c>
      <c r="AS96" s="2">
        <v>1001</v>
      </c>
      <c r="AT96" s="2">
        <v>0</v>
      </c>
      <c r="AU96" s="2">
        <v>0</v>
      </c>
      <c r="AV96" s="2">
        <v>0</v>
      </c>
      <c r="AW96" s="2">
        <v>0</v>
      </c>
      <c r="AX96" s="2">
        <v>0.3</v>
      </c>
      <c r="AY96">
        <v>27.9</v>
      </c>
      <c r="AZ96">
        <v>658.9</v>
      </c>
      <c r="BA96">
        <v>12.5</v>
      </c>
      <c r="BB96">
        <v>12.6</v>
      </c>
      <c r="BC96" s="5">
        <v>6.0416666666666702E-2</v>
      </c>
    </row>
    <row r="97" spans="2:55">
      <c r="B97" s="2">
        <v>1.8</v>
      </c>
      <c r="C97" s="2">
        <v>82</v>
      </c>
      <c r="D97" s="2">
        <v>-1</v>
      </c>
      <c r="E97" s="2">
        <v>-0.2</v>
      </c>
      <c r="F97" s="2">
        <v>6.5</v>
      </c>
      <c r="G97" s="2">
        <v>6.5</v>
      </c>
      <c r="H97" s="2">
        <v>1018.6</v>
      </c>
      <c r="I97" s="2">
        <v>0</v>
      </c>
      <c r="J97" s="2">
        <v>0</v>
      </c>
      <c r="K97" s="2">
        <v>0</v>
      </c>
      <c r="L97" s="2">
        <v>0</v>
      </c>
      <c r="M97" s="2">
        <v>4</v>
      </c>
      <c r="N97">
        <v>52.8</v>
      </c>
      <c r="O97">
        <v>683.8</v>
      </c>
      <c r="P97">
        <v>0.1</v>
      </c>
      <c r="Q97">
        <v>0.1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12.9</v>
      </c>
      <c r="AN97" s="2">
        <v>85</v>
      </c>
      <c r="AO97" s="2">
        <v>10.4</v>
      </c>
      <c r="AP97" s="2">
        <v>12.9</v>
      </c>
      <c r="AQ97" s="2">
        <v>2.9</v>
      </c>
      <c r="AR97" s="2">
        <v>5.8</v>
      </c>
      <c r="AS97" s="2">
        <v>1001.2</v>
      </c>
      <c r="AT97" s="2">
        <v>0</v>
      </c>
      <c r="AU97" s="2">
        <v>0</v>
      </c>
      <c r="AV97" s="2">
        <v>0</v>
      </c>
      <c r="AW97" s="2">
        <v>0</v>
      </c>
      <c r="AX97" s="2">
        <v>0.3</v>
      </c>
      <c r="AY97">
        <v>27.9</v>
      </c>
      <c r="AZ97">
        <v>658.9</v>
      </c>
      <c r="BA97">
        <v>12.5</v>
      </c>
      <c r="BB97">
        <v>12.5</v>
      </c>
      <c r="BC97" s="5">
        <v>6.1111111111111102E-2</v>
      </c>
    </row>
    <row r="98" spans="2:55">
      <c r="B98" s="2">
        <v>1.8</v>
      </c>
      <c r="C98" s="2">
        <v>82</v>
      </c>
      <c r="D98" s="2">
        <v>-1</v>
      </c>
      <c r="E98" s="2">
        <v>1.8</v>
      </c>
      <c r="F98" s="2">
        <v>2.5</v>
      </c>
      <c r="G98" s="2">
        <v>5.4</v>
      </c>
      <c r="H98" s="2">
        <v>1018.4</v>
      </c>
      <c r="I98" s="2">
        <v>0</v>
      </c>
      <c r="J98" s="2">
        <v>0</v>
      </c>
      <c r="K98" s="2">
        <v>0</v>
      </c>
      <c r="L98" s="2">
        <v>0</v>
      </c>
      <c r="M98" s="2">
        <v>4</v>
      </c>
      <c r="N98">
        <v>52.8</v>
      </c>
      <c r="O98">
        <v>683.8</v>
      </c>
      <c r="P98">
        <v>0.1</v>
      </c>
      <c r="Q98">
        <v>0.1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12.9</v>
      </c>
      <c r="AN98" s="2">
        <v>85</v>
      </c>
      <c r="AO98" s="2">
        <v>10.4</v>
      </c>
      <c r="AP98" s="2">
        <v>12.9</v>
      </c>
      <c r="AQ98" s="2">
        <v>1.8</v>
      </c>
      <c r="AR98" s="2">
        <v>4</v>
      </c>
      <c r="AS98" s="2">
        <v>1001.2</v>
      </c>
      <c r="AT98" s="2">
        <v>0</v>
      </c>
      <c r="AU98" s="2">
        <v>0</v>
      </c>
      <c r="AV98" s="2">
        <v>0</v>
      </c>
      <c r="AW98" s="2">
        <v>0</v>
      </c>
      <c r="AX98" s="2">
        <v>0.3</v>
      </c>
      <c r="AY98">
        <v>27.9</v>
      </c>
      <c r="AZ98">
        <v>658.9</v>
      </c>
      <c r="BA98">
        <v>12.5</v>
      </c>
      <c r="BB98">
        <v>12.6</v>
      </c>
      <c r="BC98" s="5">
        <v>6.18055555555556E-2</v>
      </c>
    </row>
    <row r="99" spans="2:55">
      <c r="B99" s="2">
        <v>1.8</v>
      </c>
      <c r="C99" s="2">
        <v>82</v>
      </c>
      <c r="D99" s="2">
        <v>-1</v>
      </c>
      <c r="E99" s="2">
        <v>1.8</v>
      </c>
      <c r="F99" s="2">
        <v>4.3</v>
      </c>
      <c r="G99" s="2">
        <v>6.8</v>
      </c>
      <c r="H99" s="2">
        <v>1018.7</v>
      </c>
      <c r="I99" s="2">
        <v>0</v>
      </c>
      <c r="J99" s="2">
        <v>0</v>
      </c>
      <c r="K99" s="2">
        <v>0</v>
      </c>
      <c r="L99" s="2">
        <v>0</v>
      </c>
      <c r="M99" s="2">
        <v>4</v>
      </c>
      <c r="N99">
        <v>52.8</v>
      </c>
      <c r="O99">
        <v>683.8</v>
      </c>
      <c r="P99">
        <v>0.1</v>
      </c>
      <c r="Q99">
        <v>0.2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12.8</v>
      </c>
      <c r="AN99" s="2">
        <v>85</v>
      </c>
      <c r="AO99" s="2">
        <v>10.3</v>
      </c>
      <c r="AP99" s="2">
        <v>12.8</v>
      </c>
      <c r="AQ99" s="2">
        <v>4</v>
      </c>
      <c r="AR99" s="2">
        <v>4.7</v>
      </c>
      <c r="AS99" s="2">
        <v>1001</v>
      </c>
      <c r="AT99" s="2">
        <v>0</v>
      </c>
      <c r="AU99" s="2">
        <v>0</v>
      </c>
      <c r="AV99" s="2">
        <v>0</v>
      </c>
      <c r="AW99" s="2">
        <v>0</v>
      </c>
      <c r="AX99" s="2">
        <v>0.3</v>
      </c>
      <c r="AY99">
        <v>27.9</v>
      </c>
      <c r="AZ99">
        <v>658.9</v>
      </c>
      <c r="BA99">
        <v>12.5</v>
      </c>
      <c r="BB99">
        <v>12.6</v>
      </c>
      <c r="BC99" s="5">
        <v>6.25E-2</v>
      </c>
    </row>
    <row r="100" spans="2:55">
      <c r="B100" s="2">
        <v>1.8</v>
      </c>
      <c r="C100" s="2">
        <v>82</v>
      </c>
      <c r="D100" s="2">
        <v>-1</v>
      </c>
      <c r="E100" s="2">
        <v>1.8</v>
      </c>
      <c r="F100" s="2">
        <v>0</v>
      </c>
      <c r="G100" s="2">
        <v>4.3</v>
      </c>
      <c r="H100" s="2">
        <v>1018.6</v>
      </c>
      <c r="I100" s="2">
        <v>0</v>
      </c>
      <c r="J100" s="2">
        <v>0</v>
      </c>
      <c r="K100" s="2">
        <v>0</v>
      </c>
      <c r="L100" s="2">
        <v>0</v>
      </c>
      <c r="M100" s="2">
        <v>4</v>
      </c>
      <c r="N100">
        <v>52.8</v>
      </c>
      <c r="O100">
        <v>683.8</v>
      </c>
      <c r="P100">
        <v>0.1</v>
      </c>
      <c r="Q100">
        <v>0.2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12.7</v>
      </c>
      <c r="AN100" s="2">
        <v>85</v>
      </c>
      <c r="AO100" s="2">
        <v>10.199999999999999</v>
      </c>
      <c r="AP100" s="2">
        <v>12.7</v>
      </c>
      <c r="AQ100" s="2">
        <v>3.6</v>
      </c>
      <c r="AR100" s="2">
        <v>4.7</v>
      </c>
      <c r="AS100" s="2">
        <v>1001.1</v>
      </c>
      <c r="AT100" s="2">
        <v>0</v>
      </c>
      <c r="AU100" s="2">
        <v>0</v>
      </c>
      <c r="AV100" s="2">
        <v>0</v>
      </c>
      <c r="AW100" s="2">
        <v>0</v>
      </c>
      <c r="AX100" s="2">
        <v>0.3</v>
      </c>
      <c r="AY100">
        <v>27.9</v>
      </c>
      <c r="AZ100">
        <v>658.9</v>
      </c>
      <c r="BA100">
        <v>12.5</v>
      </c>
      <c r="BB100">
        <v>12.5</v>
      </c>
      <c r="BC100" s="5">
        <v>6.31944444444444E-2</v>
      </c>
    </row>
    <row r="101" spans="2:55">
      <c r="B101" s="2">
        <v>1.8</v>
      </c>
      <c r="C101" s="2">
        <v>82</v>
      </c>
      <c r="D101" s="2">
        <v>-1</v>
      </c>
      <c r="E101" s="2">
        <v>-0.2</v>
      </c>
      <c r="F101" s="2">
        <v>6.5</v>
      </c>
      <c r="G101" s="2">
        <v>9.4</v>
      </c>
      <c r="H101" s="2">
        <v>1018.6</v>
      </c>
      <c r="I101" s="2">
        <v>0</v>
      </c>
      <c r="J101" s="2">
        <v>0</v>
      </c>
      <c r="K101" s="2">
        <v>0</v>
      </c>
      <c r="L101" s="2">
        <v>0</v>
      </c>
      <c r="M101" s="2">
        <v>4</v>
      </c>
      <c r="N101">
        <v>52.8</v>
      </c>
      <c r="O101">
        <v>683.8</v>
      </c>
      <c r="P101">
        <v>0.1</v>
      </c>
      <c r="Q101">
        <v>0.1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12.6</v>
      </c>
      <c r="AN101" s="2">
        <v>85</v>
      </c>
      <c r="AO101" s="2">
        <v>10.1</v>
      </c>
      <c r="AP101" s="2">
        <v>12.6</v>
      </c>
      <c r="AQ101" s="2">
        <v>2.2000000000000002</v>
      </c>
      <c r="AR101" s="2">
        <v>2.5</v>
      </c>
      <c r="AS101" s="2">
        <v>1001.1</v>
      </c>
      <c r="AT101" s="2">
        <v>0</v>
      </c>
      <c r="AU101" s="2">
        <v>0</v>
      </c>
      <c r="AV101" s="2">
        <v>0</v>
      </c>
      <c r="AW101" s="2">
        <v>0</v>
      </c>
      <c r="AX101" s="2">
        <v>0.3</v>
      </c>
      <c r="AY101">
        <v>27.9</v>
      </c>
      <c r="AZ101">
        <v>658.9</v>
      </c>
      <c r="BA101">
        <v>12.5</v>
      </c>
      <c r="BB101">
        <v>12.5</v>
      </c>
      <c r="BC101" s="5">
        <v>6.3888888888888898E-2</v>
      </c>
    </row>
    <row r="102" spans="2:55">
      <c r="B102" s="2">
        <v>1.8</v>
      </c>
      <c r="C102" s="2">
        <v>82</v>
      </c>
      <c r="D102" s="2">
        <v>-1</v>
      </c>
      <c r="E102" s="2">
        <v>-0.2</v>
      </c>
      <c r="F102" s="2">
        <v>6.5</v>
      </c>
      <c r="G102" s="2">
        <v>10.4</v>
      </c>
      <c r="H102" s="2">
        <v>1018.4</v>
      </c>
      <c r="I102" s="2">
        <v>0</v>
      </c>
      <c r="J102" s="2">
        <v>0</v>
      </c>
      <c r="K102" s="2">
        <v>0</v>
      </c>
      <c r="L102" s="2">
        <v>0</v>
      </c>
      <c r="M102" s="2">
        <v>4</v>
      </c>
      <c r="N102">
        <v>52.8</v>
      </c>
      <c r="O102">
        <v>683.8</v>
      </c>
      <c r="P102">
        <v>0.1</v>
      </c>
      <c r="Q102">
        <v>0.2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12.6</v>
      </c>
      <c r="AN102" s="2">
        <v>85</v>
      </c>
      <c r="AO102" s="2">
        <v>10.1</v>
      </c>
      <c r="AP102" s="2">
        <v>12.6</v>
      </c>
      <c r="AQ102" s="2">
        <v>4.7</v>
      </c>
      <c r="AR102" s="2">
        <v>7.2</v>
      </c>
      <c r="AS102" s="2">
        <v>1001.2</v>
      </c>
      <c r="AT102" s="2">
        <v>0</v>
      </c>
      <c r="AU102" s="2">
        <v>0</v>
      </c>
      <c r="AV102" s="2">
        <v>0</v>
      </c>
      <c r="AW102" s="2">
        <v>0</v>
      </c>
      <c r="AX102" s="2">
        <v>0.3</v>
      </c>
      <c r="AY102">
        <v>27.9</v>
      </c>
      <c r="AZ102">
        <v>658.9</v>
      </c>
      <c r="BA102">
        <v>12.5</v>
      </c>
      <c r="BB102">
        <v>12.5</v>
      </c>
      <c r="BC102" s="5">
        <v>6.4583333333333298E-2</v>
      </c>
    </row>
    <row r="103" spans="2:55">
      <c r="B103" s="2">
        <v>1.9</v>
      </c>
      <c r="C103" s="2">
        <v>82</v>
      </c>
      <c r="D103" s="2">
        <v>-0.9</v>
      </c>
      <c r="E103" s="2">
        <v>-0.9</v>
      </c>
      <c r="F103" s="2">
        <v>9.4</v>
      </c>
      <c r="G103" s="2">
        <v>12.2</v>
      </c>
      <c r="H103" s="2">
        <v>1018.4</v>
      </c>
      <c r="I103" s="2">
        <v>0</v>
      </c>
      <c r="J103" s="2">
        <v>0</v>
      </c>
      <c r="K103" s="2">
        <v>0</v>
      </c>
      <c r="L103" s="2">
        <v>0</v>
      </c>
      <c r="M103" s="2">
        <v>4</v>
      </c>
      <c r="N103">
        <v>52.8</v>
      </c>
      <c r="O103">
        <v>683.8</v>
      </c>
      <c r="P103">
        <v>0.1</v>
      </c>
      <c r="Q103">
        <v>0.2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12.5</v>
      </c>
      <c r="AN103" s="2">
        <v>85</v>
      </c>
      <c r="AO103" s="2">
        <v>10</v>
      </c>
      <c r="AP103" s="2">
        <v>12.5</v>
      </c>
      <c r="AQ103" s="2">
        <v>5.8</v>
      </c>
      <c r="AR103" s="2">
        <v>5.8</v>
      </c>
      <c r="AS103" s="2">
        <v>1001.2</v>
      </c>
      <c r="AT103" s="2">
        <v>0</v>
      </c>
      <c r="AU103" s="2">
        <v>0</v>
      </c>
      <c r="AV103" s="2">
        <v>0</v>
      </c>
      <c r="AW103" s="2">
        <v>0</v>
      </c>
      <c r="AX103" s="2">
        <v>0.3</v>
      </c>
      <c r="AY103">
        <v>27.9</v>
      </c>
      <c r="AZ103">
        <v>658.9</v>
      </c>
      <c r="BA103">
        <v>12.5</v>
      </c>
      <c r="BB103">
        <v>12.5</v>
      </c>
      <c r="BC103" s="5">
        <v>6.5277777777777796E-2</v>
      </c>
    </row>
    <row r="104" spans="2:55">
      <c r="B104" s="2">
        <v>1.9</v>
      </c>
      <c r="C104" s="2">
        <v>82</v>
      </c>
      <c r="D104" s="2">
        <v>-0.9</v>
      </c>
      <c r="E104" s="2">
        <v>-0.1</v>
      </c>
      <c r="F104" s="2">
        <v>6.5</v>
      </c>
      <c r="G104" s="2">
        <v>7.2</v>
      </c>
      <c r="H104" s="2">
        <v>1018.4</v>
      </c>
      <c r="I104" s="2">
        <v>0</v>
      </c>
      <c r="J104" s="2">
        <v>0</v>
      </c>
      <c r="K104" s="2">
        <v>0</v>
      </c>
      <c r="L104" s="2">
        <v>0</v>
      </c>
      <c r="M104" s="2">
        <v>4</v>
      </c>
      <c r="N104">
        <v>52.8</v>
      </c>
      <c r="O104">
        <v>683.8</v>
      </c>
      <c r="P104">
        <v>0.1</v>
      </c>
      <c r="Q104">
        <v>0.2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12.5</v>
      </c>
      <c r="AN104" s="2">
        <v>86</v>
      </c>
      <c r="AO104" s="2">
        <v>10.199999999999999</v>
      </c>
      <c r="AP104" s="2">
        <v>12.5</v>
      </c>
      <c r="AQ104" s="2">
        <v>4.3</v>
      </c>
      <c r="AR104" s="2">
        <v>5</v>
      </c>
      <c r="AS104" s="2">
        <v>1001</v>
      </c>
      <c r="AT104" s="2">
        <v>0</v>
      </c>
      <c r="AU104" s="2">
        <v>0</v>
      </c>
      <c r="AV104" s="2">
        <v>0</v>
      </c>
      <c r="AW104" s="2">
        <v>0</v>
      </c>
      <c r="AX104" s="2">
        <v>0.3</v>
      </c>
      <c r="AY104">
        <v>27.9</v>
      </c>
      <c r="AZ104">
        <v>658.9</v>
      </c>
      <c r="BA104">
        <v>12.4</v>
      </c>
      <c r="BB104">
        <v>12.5</v>
      </c>
      <c r="BC104" s="5">
        <v>6.5972222222222196E-2</v>
      </c>
    </row>
    <row r="105" spans="2:55">
      <c r="B105" s="2">
        <v>1.9</v>
      </c>
      <c r="C105" s="2">
        <v>82</v>
      </c>
      <c r="D105" s="2">
        <v>-0.9</v>
      </c>
      <c r="E105" s="2">
        <v>0.2</v>
      </c>
      <c r="F105" s="2">
        <v>5.8</v>
      </c>
      <c r="G105" s="2">
        <v>5.8</v>
      </c>
      <c r="H105" s="2">
        <v>1018.7</v>
      </c>
      <c r="I105" s="2">
        <v>0</v>
      </c>
      <c r="J105" s="2">
        <v>0</v>
      </c>
      <c r="K105" s="2">
        <v>0</v>
      </c>
      <c r="L105" s="2">
        <v>0</v>
      </c>
      <c r="M105" s="2">
        <v>4</v>
      </c>
      <c r="N105">
        <v>52.8</v>
      </c>
      <c r="O105">
        <v>683.8</v>
      </c>
      <c r="P105">
        <v>0.1</v>
      </c>
      <c r="Q105">
        <v>0.2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12.5</v>
      </c>
      <c r="AN105" s="2">
        <v>86</v>
      </c>
      <c r="AO105" s="2">
        <v>10.199999999999999</v>
      </c>
      <c r="AP105" s="2">
        <v>12.5</v>
      </c>
      <c r="AQ105" s="2">
        <v>4.3</v>
      </c>
      <c r="AR105" s="2">
        <v>5</v>
      </c>
      <c r="AS105" s="2">
        <v>1001.1</v>
      </c>
      <c r="AT105" s="2">
        <v>0</v>
      </c>
      <c r="AU105" s="2">
        <v>0</v>
      </c>
      <c r="AV105" s="2">
        <v>0</v>
      </c>
      <c r="AW105" s="2">
        <v>0</v>
      </c>
      <c r="AX105" s="2">
        <v>0.3</v>
      </c>
      <c r="AY105">
        <v>27.9</v>
      </c>
      <c r="AZ105">
        <v>658.9</v>
      </c>
      <c r="BA105">
        <v>12.4</v>
      </c>
      <c r="BB105">
        <v>12.4</v>
      </c>
      <c r="BC105" s="5">
        <v>6.6666666666666693E-2</v>
      </c>
    </row>
    <row r="106" spans="2:55">
      <c r="B106" s="2">
        <v>1.9</v>
      </c>
      <c r="C106" s="2">
        <v>82</v>
      </c>
      <c r="D106" s="2">
        <v>-0.9</v>
      </c>
      <c r="E106" s="2">
        <v>-0.3</v>
      </c>
      <c r="F106" s="2">
        <v>7.2</v>
      </c>
      <c r="G106" s="2">
        <v>9.4</v>
      </c>
      <c r="H106" s="2">
        <v>1018.6</v>
      </c>
      <c r="I106" s="2">
        <v>0</v>
      </c>
      <c r="J106" s="2">
        <v>0</v>
      </c>
      <c r="K106" s="2">
        <v>0</v>
      </c>
      <c r="L106" s="2">
        <v>0</v>
      </c>
      <c r="M106" s="2">
        <v>4</v>
      </c>
      <c r="N106">
        <v>52.8</v>
      </c>
      <c r="O106">
        <v>683.8</v>
      </c>
      <c r="P106">
        <v>0.1</v>
      </c>
      <c r="Q106">
        <v>0.2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12.4</v>
      </c>
      <c r="AN106" s="2">
        <v>86</v>
      </c>
      <c r="AO106" s="2">
        <v>10.1</v>
      </c>
      <c r="AP106" s="2">
        <v>12.4</v>
      </c>
      <c r="AQ106" s="2">
        <v>2.5</v>
      </c>
      <c r="AR106" s="2">
        <v>3.6</v>
      </c>
      <c r="AS106" s="2">
        <v>1001</v>
      </c>
      <c r="AT106" s="2">
        <v>0</v>
      </c>
      <c r="AU106" s="2">
        <v>0</v>
      </c>
      <c r="AV106" s="2">
        <v>0</v>
      </c>
      <c r="AW106" s="2">
        <v>0</v>
      </c>
      <c r="AX106" s="2">
        <v>0.3</v>
      </c>
      <c r="AY106">
        <v>27.9</v>
      </c>
      <c r="AZ106">
        <v>658.9</v>
      </c>
      <c r="BA106">
        <v>12.4</v>
      </c>
      <c r="BB106">
        <v>12.4</v>
      </c>
      <c r="BC106" s="5">
        <v>6.7361111111111094E-2</v>
      </c>
    </row>
    <row r="107" spans="2:55">
      <c r="B107" s="2">
        <v>2</v>
      </c>
      <c r="C107" s="2">
        <v>82</v>
      </c>
      <c r="D107" s="2">
        <v>-0.8</v>
      </c>
      <c r="E107" s="2">
        <v>-0.4</v>
      </c>
      <c r="F107" s="2">
        <v>8.3000000000000007</v>
      </c>
      <c r="G107" s="2">
        <v>9.4</v>
      </c>
      <c r="H107" s="2">
        <v>1018.3</v>
      </c>
      <c r="I107" s="2">
        <v>0</v>
      </c>
      <c r="J107" s="2">
        <v>0</v>
      </c>
      <c r="K107" s="2">
        <v>0</v>
      </c>
      <c r="L107" s="2">
        <v>0</v>
      </c>
      <c r="M107" s="2">
        <v>4</v>
      </c>
      <c r="N107">
        <v>52.8</v>
      </c>
      <c r="O107">
        <v>683.8</v>
      </c>
      <c r="P107">
        <v>0.2</v>
      </c>
      <c r="Q107">
        <v>0.2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12.4</v>
      </c>
      <c r="AN107" s="2">
        <v>86</v>
      </c>
      <c r="AO107" s="2">
        <v>10.1</v>
      </c>
      <c r="AP107" s="2">
        <v>12.4</v>
      </c>
      <c r="AQ107" s="2">
        <v>4</v>
      </c>
      <c r="AR107" s="2">
        <v>5.8</v>
      </c>
      <c r="AS107" s="2">
        <v>1001.2</v>
      </c>
      <c r="AT107" s="2">
        <v>0</v>
      </c>
      <c r="AU107" s="2">
        <v>0</v>
      </c>
      <c r="AV107" s="2">
        <v>0</v>
      </c>
      <c r="AW107" s="2">
        <v>0</v>
      </c>
      <c r="AX107" s="2">
        <v>0.3</v>
      </c>
      <c r="AY107">
        <v>27.9</v>
      </c>
      <c r="AZ107">
        <v>658.9</v>
      </c>
      <c r="BA107">
        <v>12.4</v>
      </c>
      <c r="BB107">
        <v>12.4</v>
      </c>
      <c r="BC107" s="5">
        <v>6.8055555555555605E-2</v>
      </c>
    </row>
    <row r="108" spans="2:55">
      <c r="B108" s="2">
        <v>1.9</v>
      </c>
      <c r="C108" s="2">
        <v>82</v>
      </c>
      <c r="D108" s="2">
        <v>-0.9</v>
      </c>
      <c r="E108" s="2">
        <v>1.9</v>
      </c>
      <c r="F108" s="2">
        <v>3.2</v>
      </c>
      <c r="G108" s="2">
        <v>6.5</v>
      </c>
      <c r="H108" s="2">
        <v>1018.2</v>
      </c>
      <c r="I108" s="2">
        <v>0</v>
      </c>
      <c r="J108" s="2">
        <v>0</v>
      </c>
      <c r="K108" s="2">
        <v>0</v>
      </c>
      <c r="L108" s="2">
        <v>0</v>
      </c>
      <c r="M108" s="2">
        <v>4</v>
      </c>
      <c r="N108">
        <v>52.8</v>
      </c>
      <c r="O108">
        <v>683.8</v>
      </c>
      <c r="P108">
        <v>0.2</v>
      </c>
      <c r="Q108">
        <v>0.2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12.4</v>
      </c>
      <c r="AN108" s="2">
        <v>86</v>
      </c>
      <c r="AO108" s="2">
        <v>10.1</v>
      </c>
      <c r="AP108" s="2">
        <v>12.4</v>
      </c>
      <c r="AQ108" s="2">
        <v>4.3</v>
      </c>
      <c r="AR108" s="2">
        <v>4.3</v>
      </c>
      <c r="AS108" s="2">
        <v>1001.1</v>
      </c>
      <c r="AT108" s="2">
        <v>0</v>
      </c>
      <c r="AU108" s="2">
        <v>0</v>
      </c>
      <c r="AV108" s="2">
        <v>0</v>
      </c>
      <c r="AW108" s="2">
        <v>0</v>
      </c>
      <c r="AX108" s="2">
        <v>0.3</v>
      </c>
      <c r="AY108">
        <v>27.9</v>
      </c>
      <c r="AZ108">
        <v>658.9</v>
      </c>
      <c r="BA108">
        <v>12.4</v>
      </c>
      <c r="BB108">
        <v>12.4</v>
      </c>
      <c r="BC108" s="5">
        <v>6.8750000000000006E-2</v>
      </c>
    </row>
    <row r="109" spans="2:55">
      <c r="B109" s="2">
        <v>1.9</v>
      </c>
      <c r="C109" s="2">
        <v>82</v>
      </c>
      <c r="D109" s="2">
        <v>-0.9</v>
      </c>
      <c r="E109" s="2">
        <v>1.9</v>
      </c>
      <c r="F109" s="2">
        <v>4.3</v>
      </c>
      <c r="G109" s="2">
        <v>5</v>
      </c>
      <c r="H109" s="2">
        <v>1018.5</v>
      </c>
      <c r="I109" s="2">
        <v>0</v>
      </c>
      <c r="J109" s="2">
        <v>0</v>
      </c>
      <c r="K109" s="2">
        <v>0</v>
      </c>
      <c r="L109" s="2">
        <v>0</v>
      </c>
      <c r="M109" s="2">
        <v>4</v>
      </c>
      <c r="N109">
        <v>52.8</v>
      </c>
      <c r="O109">
        <v>683.8</v>
      </c>
      <c r="P109">
        <v>0.2</v>
      </c>
      <c r="Q109">
        <v>0.2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12.4</v>
      </c>
      <c r="AN109" s="2">
        <v>86</v>
      </c>
      <c r="AO109" s="2">
        <v>10.1</v>
      </c>
      <c r="AP109" s="2">
        <v>12.4</v>
      </c>
      <c r="AQ109" s="2">
        <v>2.5</v>
      </c>
      <c r="AR109" s="2">
        <v>5.4</v>
      </c>
      <c r="AS109" s="2">
        <v>1001</v>
      </c>
      <c r="AT109" s="2">
        <v>0</v>
      </c>
      <c r="AU109" s="2">
        <v>0</v>
      </c>
      <c r="AV109" s="2">
        <v>0</v>
      </c>
      <c r="AW109" s="2">
        <v>0</v>
      </c>
      <c r="AX109" s="2">
        <v>0.3</v>
      </c>
      <c r="AY109">
        <v>27.9</v>
      </c>
      <c r="AZ109">
        <v>658.9</v>
      </c>
      <c r="BA109">
        <v>12.3</v>
      </c>
      <c r="BB109">
        <v>12.4</v>
      </c>
      <c r="BC109" s="5">
        <v>6.9444444444444406E-2</v>
      </c>
    </row>
    <row r="110" spans="2:55">
      <c r="B110" s="2">
        <v>1.8</v>
      </c>
      <c r="C110" s="2">
        <v>82</v>
      </c>
      <c r="D110" s="2">
        <v>-1</v>
      </c>
      <c r="E110" s="2">
        <v>1.8</v>
      </c>
      <c r="F110" s="2">
        <v>4</v>
      </c>
      <c r="G110" s="2">
        <v>6.5</v>
      </c>
      <c r="H110" s="2">
        <v>1018.5</v>
      </c>
      <c r="I110" s="2">
        <v>0</v>
      </c>
      <c r="J110" s="2">
        <v>0</v>
      </c>
      <c r="K110" s="2">
        <v>0</v>
      </c>
      <c r="L110" s="2">
        <v>0</v>
      </c>
      <c r="M110" s="2">
        <v>4</v>
      </c>
      <c r="N110">
        <v>52.8</v>
      </c>
      <c r="O110">
        <v>683.8</v>
      </c>
      <c r="P110">
        <v>0.2</v>
      </c>
      <c r="Q110">
        <v>0.3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12.4</v>
      </c>
      <c r="AN110" s="2">
        <v>86</v>
      </c>
      <c r="AO110" s="2">
        <v>10.1</v>
      </c>
      <c r="AP110" s="2">
        <v>12.4</v>
      </c>
      <c r="AQ110" s="2">
        <v>5</v>
      </c>
      <c r="AR110" s="2">
        <v>5.8</v>
      </c>
      <c r="AS110" s="2">
        <v>1001.1</v>
      </c>
      <c r="AT110" s="2">
        <v>0</v>
      </c>
      <c r="AU110" s="2">
        <v>0</v>
      </c>
      <c r="AV110" s="2">
        <v>0</v>
      </c>
      <c r="AW110" s="2">
        <v>0</v>
      </c>
      <c r="AX110" s="2">
        <v>0.3</v>
      </c>
      <c r="AY110">
        <v>27.9</v>
      </c>
      <c r="AZ110">
        <v>658.9</v>
      </c>
      <c r="BA110">
        <v>12.3</v>
      </c>
      <c r="BB110">
        <v>12.4</v>
      </c>
      <c r="BC110" s="5">
        <v>7.0138888888888903E-2</v>
      </c>
    </row>
    <row r="111" spans="2:55">
      <c r="B111" s="2">
        <v>1.8</v>
      </c>
      <c r="C111" s="2">
        <v>82</v>
      </c>
      <c r="D111" s="2">
        <v>-1</v>
      </c>
      <c r="E111" s="2">
        <v>1.8</v>
      </c>
      <c r="F111" s="2">
        <v>1.8</v>
      </c>
      <c r="G111" s="2">
        <v>9</v>
      </c>
      <c r="H111" s="2">
        <v>1018.6</v>
      </c>
      <c r="I111" s="2">
        <v>0</v>
      </c>
      <c r="J111" s="2">
        <v>0</v>
      </c>
      <c r="K111" s="2">
        <v>0</v>
      </c>
      <c r="L111" s="2">
        <v>0</v>
      </c>
      <c r="M111" s="2">
        <v>4</v>
      </c>
      <c r="N111">
        <v>52.8</v>
      </c>
      <c r="O111">
        <v>683.8</v>
      </c>
      <c r="P111">
        <v>0.2</v>
      </c>
      <c r="Q111">
        <v>0.3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12.4</v>
      </c>
      <c r="AN111" s="2">
        <v>86</v>
      </c>
      <c r="AO111" s="2">
        <v>10.1</v>
      </c>
      <c r="AP111" s="2">
        <v>12.4</v>
      </c>
      <c r="AQ111" s="2">
        <v>3.6</v>
      </c>
      <c r="AR111" s="2">
        <v>4</v>
      </c>
      <c r="AS111" s="2">
        <v>1000.9</v>
      </c>
      <c r="AT111" s="2">
        <v>0</v>
      </c>
      <c r="AU111" s="2">
        <v>0</v>
      </c>
      <c r="AV111" s="2">
        <v>0</v>
      </c>
      <c r="AW111" s="2">
        <v>0</v>
      </c>
      <c r="AX111" s="2">
        <v>0.3</v>
      </c>
      <c r="AY111">
        <v>27.9</v>
      </c>
      <c r="AZ111">
        <v>658.9</v>
      </c>
      <c r="BA111">
        <v>12.3</v>
      </c>
      <c r="BB111">
        <v>12.3</v>
      </c>
      <c r="BC111" s="5">
        <v>7.0833333333333304E-2</v>
      </c>
    </row>
    <row r="112" spans="2:55">
      <c r="B112" s="2">
        <v>1.8</v>
      </c>
      <c r="C112" s="2">
        <v>82</v>
      </c>
      <c r="D112" s="2">
        <v>-1</v>
      </c>
      <c r="E112" s="2">
        <v>-0.7</v>
      </c>
      <c r="F112" s="2">
        <v>8.3000000000000007</v>
      </c>
      <c r="G112" s="2">
        <v>9.4</v>
      </c>
      <c r="H112" s="2">
        <v>1018.4</v>
      </c>
      <c r="I112" s="2">
        <v>0</v>
      </c>
      <c r="J112" s="2">
        <v>0</v>
      </c>
      <c r="K112" s="2">
        <v>0</v>
      </c>
      <c r="L112" s="2">
        <v>0</v>
      </c>
      <c r="M112" s="2">
        <v>4</v>
      </c>
      <c r="N112">
        <v>52.8</v>
      </c>
      <c r="O112">
        <v>683.8</v>
      </c>
      <c r="P112">
        <v>0.2</v>
      </c>
      <c r="Q112">
        <v>0.3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12.4</v>
      </c>
      <c r="AN112" s="2">
        <v>87</v>
      </c>
      <c r="AO112" s="2">
        <v>10.3</v>
      </c>
      <c r="AP112" s="2">
        <v>12.4</v>
      </c>
      <c r="AQ112" s="2">
        <v>2.5</v>
      </c>
      <c r="AR112" s="2">
        <v>2.9</v>
      </c>
      <c r="AS112" s="2">
        <v>1001.1</v>
      </c>
      <c r="AT112" s="2">
        <v>0</v>
      </c>
      <c r="AU112" s="2">
        <v>0</v>
      </c>
      <c r="AV112" s="2">
        <v>0</v>
      </c>
      <c r="AW112" s="2">
        <v>0</v>
      </c>
      <c r="AX112" s="2">
        <v>0.3</v>
      </c>
      <c r="AY112">
        <v>27.9</v>
      </c>
      <c r="AZ112">
        <v>658.9</v>
      </c>
      <c r="BA112">
        <v>12.3</v>
      </c>
      <c r="BB112">
        <v>12.4</v>
      </c>
      <c r="BC112" s="5">
        <v>7.1527777777777801E-2</v>
      </c>
    </row>
    <row r="113" spans="2:55">
      <c r="B113" s="2">
        <v>1.8</v>
      </c>
      <c r="C113" s="2">
        <v>82</v>
      </c>
      <c r="D113" s="2">
        <v>-1</v>
      </c>
      <c r="E113" s="2">
        <v>-0.5</v>
      </c>
      <c r="F113" s="2">
        <v>7.6</v>
      </c>
      <c r="G113" s="2">
        <v>7.9</v>
      </c>
      <c r="H113" s="2">
        <v>1018.4</v>
      </c>
      <c r="I113" s="2">
        <v>0</v>
      </c>
      <c r="J113" s="2">
        <v>0</v>
      </c>
      <c r="K113" s="2">
        <v>0</v>
      </c>
      <c r="L113" s="2">
        <v>0</v>
      </c>
      <c r="M113" s="2">
        <v>4</v>
      </c>
      <c r="N113">
        <v>52.8</v>
      </c>
      <c r="O113">
        <v>683.8</v>
      </c>
      <c r="P113">
        <v>0.2</v>
      </c>
      <c r="Q113">
        <v>0.3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12.4</v>
      </c>
      <c r="AN113" s="2">
        <v>87</v>
      </c>
      <c r="AO113" s="2">
        <v>10.3</v>
      </c>
      <c r="AP113" s="2">
        <v>12.4</v>
      </c>
      <c r="AQ113" s="2">
        <v>3.2</v>
      </c>
      <c r="AR113" s="2">
        <v>4</v>
      </c>
      <c r="AS113" s="2">
        <v>1001</v>
      </c>
      <c r="AT113" s="2">
        <v>0</v>
      </c>
      <c r="AU113" s="2">
        <v>0</v>
      </c>
      <c r="AV113" s="2">
        <v>0</v>
      </c>
      <c r="AW113" s="2">
        <v>0</v>
      </c>
      <c r="AX113" s="2">
        <v>0.3</v>
      </c>
      <c r="AY113">
        <v>27.9</v>
      </c>
      <c r="AZ113">
        <v>658.9</v>
      </c>
      <c r="BA113">
        <v>12.3</v>
      </c>
      <c r="BB113">
        <v>12.3</v>
      </c>
      <c r="BC113" s="5">
        <v>7.2222222222222202E-2</v>
      </c>
    </row>
    <row r="114" spans="2:55">
      <c r="B114" s="2">
        <v>1.8</v>
      </c>
      <c r="C114" s="2">
        <v>82</v>
      </c>
      <c r="D114" s="2">
        <v>-1</v>
      </c>
      <c r="E114" s="2">
        <v>0.3</v>
      </c>
      <c r="F114" s="2">
        <v>5.4</v>
      </c>
      <c r="G114" s="2">
        <v>10.1</v>
      </c>
      <c r="H114" s="2">
        <v>1018.5</v>
      </c>
      <c r="I114" s="2">
        <v>0</v>
      </c>
      <c r="J114" s="2">
        <v>0</v>
      </c>
      <c r="K114" s="2">
        <v>0</v>
      </c>
      <c r="L114" s="2">
        <v>0</v>
      </c>
      <c r="M114" s="2">
        <v>4</v>
      </c>
      <c r="N114">
        <v>52.8</v>
      </c>
      <c r="O114">
        <v>683.8</v>
      </c>
      <c r="P114">
        <v>0.2</v>
      </c>
      <c r="Q114">
        <v>0.3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12.4</v>
      </c>
      <c r="AN114" s="2">
        <v>87</v>
      </c>
      <c r="AO114" s="2">
        <v>10.3</v>
      </c>
      <c r="AP114" s="2">
        <v>12.4</v>
      </c>
      <c r="AQ114" s="2">
        <v>0</v>
      </c>
      <c r="AR114" s="2">
        <v>3.2</v>
      </c>
      <c r="AS114" s="2">
        <v>1001.1</v>
      </c>
      <c r="AT114" s="2">
        <v>0</v>
      </c>
      <c r="AU114" s="2">
        <v>0</v>
      </c>
      <c r="AV114" s="2">
        <v>0</v>
      </c>
      <c r="AW114" s="2">
        <v>0</v>
      </c>
      <c r="AX114" s="2">
        <v>0.3</v>
      </c>
      <c r="AY114">
        <v>27.9</v>
      </c>
      <c r="AZ114">
        <v>658.9</v>
      </c>
      <c r="BA114">
        <v>12.2</v>
      </c>
      <c r="BB114">
        <v>12.3</v>
      </c>
      <c r="BC114" s="5">
        <v>7.2916666666666699E-2</v>
      </c>
    </row>
    <row r="115" spans="2:55">
      <c r="B115" s="2">
        <v>1.8</v>
      </c>
      <c r="C115" s="2">
        <v>83</v>
      </c>
      <c r="D115" s="2">
        <v>-0.8</v>
      </c>
      <c r="E115" s="2">
        <v>-0.6</v>
      </c>
      <c r="F115" s="2">
        <v>7.9</v>
      </c>
      <c r="G115" s="2">
        <v>9.6999999999999993</v>
      </c>
      <c r="H115" s="2">
        <v>1018.5</v>
      </c>
      <c r="I115" s="2">
        <v>0</v>
      </c>
      <c r="J115" s="2">
        <v>0</v>
      </c>
      <c r="K115" s="2">
        <v>0</v>
      </c>
      <c r="L115" s="2">
        <v>0</v>
      </c>
      <c r="M115" s="2">
        <v>4</v>
      </c>
      <c r="N115">
        <v>52.8</v>
      </c>
      <c r="O115">
        <v>683.8</v>
      </c>
      <c r="P115">
        <v>0.2</v>
      </c>
      <c r="Q115">
        <v>0.3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12.4</v>
      </c>
      <c r="AN115" s="2">
        <v>87</v>
      </c>
      <c r="AO115" s="2">
        <v>10.3</v>
      </c>
      <c r="AP115" s="2">
        <v>12.4</v>
      </c>
      <c r="AQ115" s="2">
        <v>2.2000000000000002</v>
      </c>
      <c r="AR115" s="2">
        <v>3.2</v>
      </c>
      <c r="AS115" s="2">
        <v>1001.1</v>
      </c>
      <c r="AT115" s="2">
        <v>0</v>
      </c>
      <c r="AU115" s="2">
        <v>0</v>
      </c>
      <c r="AV115" s="2">
        <v>0</v>
      </c>
      <c r="AW115" s="2">
        <v>0</v>
      </c>
      <c r="AX115" s="2">
        <v>0.3</v>
      </c>
      <c r="AY115">
        <v>27.9</v>
      </c>
      <c r="AZ115">
        <v>658.9</v>
      </c>
      <c r="BA115">
        <v>12.2</v>
      </c>
      <c r="BB115">
        <v>12.3</v>
      </c>
      <c r="BC115" s="5">
        <v>7.3611111111111099E-2</v>
      </c>
    </row>
    <row r="116" spans="2:55">
      <c r="B116" s="2">
        <v>1.7</v>
      </c>
      <c r="C116" s="2">
        <v>83</v>
      </c>
      <c r="D116" s="2">
        <v>-0.9</v>
      </c>
      <c r="E116" s="2">
        <v>-0.5</v>
      </c>
      <c r="F116" s="2">
        <v>7.2</v>
      </c>
      <c r="G116" s="2">
        <v>7.2</v>
      </c>
      <c r="H116" s="2">
        <v>1018.5</v>
      </c>
      <c r="I116" s="2">
        <v>0</v>
      </c>
      <c r="J116" s="2">
        <v>0</v>
      </c>
      <c r="K116" s="2">
        <v>0</v>
      </c>
      <c r="L116" s="2">
        <v>0</v>
      </c>
      <c r="M116" s="2">
        <v>4</v>
      </c>
      <c r="N116">
        <v>52.8</v>
      </c>
      <c r="O116">
        <v>683.8</v>
      </c>
      <c r="P116">
        <v>0.3</v>
      </c>
      <c r="Q116">
        <v>0.3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12.4</v>
      </c>
      <c r="AN116" s="2">
        <v>87</v>
      </c>
      <c r="AO116" s="2">
        <v>10.3</v>
      </c>
      <c r="AP116" s="2">
        <v>12.4</v>
      </c>
      <c r="AQ116" s="2">
        <v>4</v>
      </c>
      <c r="AR116" s="2">
        <v>4.7</v>
      </c>
      <c r="AS116" s="2">
        <v>1001.1</v>
      </c>
      <c r="AT116" s="2">
        <v>0</v>
      </c>
      <c r="AU116" s="2">
        <v>0</v>
      </c>
      <c r="AV116" s="2">
        <v>0</v>
      </c>
      <c r="AW116" s="2">
        <v>0</v>
      </c>
      <c r="AX116" s="2">
        <v>0.3</v>
      </c>
      <c r="AY116">
        <v>27.9</v>
      </c>
      <c r="AZ116">
        <v>658.9</v>
      </c>
      <c r="BA116">
        <v>12.2</v>
      </c>
      <c r="BB116">
        <v>12.3</v>
      </c>
      <c r="BC116" s="5">
        <v>7.4305555555555597E-2</v>
      </c>
    </row>
    <row r="117" spans="2:55">
      <c r="B117" s="2">
        <v>1.8</v>
      </c>
      <c r="C117" s="2">
        <v>83</v>
      </c>
      <c r="D117" s="2">
        <v>-0.8</v>
      </c>
      <c r="E117" s="2">
        <v>0.3</v>
      </c>
      <c r="F117" s="2">
        <v>5.4</v>
      </c>
      <c r="G117" s="2">
        <v>9.6999999999999993</v>
      </c>
      <c r="H117" s="2">
        <v>1018.6</v>
      </c>
      <c r="I117" s="2">
        <v>0</v>
      </c>
      <c r="J117" s="2">
        <v>0</v>
      </c>
      <c r="K117" s="2">
        <v>0</v>
      </c>
      <c r="L117" s="2">
        <v>0</v>
      </c>
      <c r="M117" s="2">
        <v>4</v>
      </c>
      <c r="N117">
        <v>52.8</v>
      </c>
      <c r="O117">
        <v>683.8</v>
      </c>
      <c r="P117">
        <v>0.3</v>
      </c>
      <c r="Q117">
        <v>0.3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12.4</v>
      </c>
      <c r="AN117" s="2">
        <v>87</v>
      </c>
      <c r="AO117" s="2">
        <v>10.3</v>
      </c>
      <c r="AP117" s="2">
        <v>12.4</v>
      </c>
      <c r="AQ117" s="2">
        <v>3.2</v>
      </c>
      <c r="AR117" s="2">
        <v>3.6</v>
      </c>
      <c r="AS117" s="2">
        <v>1001</v>
      </c>
      <c r="AT117" s="2">
        <v>0</v>
      </c>
      <c r="AU117" s="2">
        <v>0</v>
      </c>
      <c r="AV117" s="2">
        <v>0</v>
      </c>
      <c r="AW117" s="2">
        <v>0</v>
      </c>
      <c r="AX117" s="2">
        <v>0.3</v>
      </c>
      <c r="AY117">
        <v>27.9</v>
      </c>
      <c r="AZ117">
        <v>658.9</v>
      </c>
      <c r="BA117">
        <v>12.2</v>
      </c>
      <c r="BB117">
        <v>12.3</v>
      </c>
      <c r="BC117" s="5">
        <v>7.4999999999999997E-2</v>
      </c>
    </row>
    <row r="118" spans="2:55">
      <c r="B118" s="2">
        <v>1.8</v>
      </c>
      <c r="C118" s="2">
        <v>83</v>
      </c>
      <c r="D118" s="2">
        <v>-0.8</v>
      </c>
      <c r="E118" s="2">
        <v>0</v>
      </c>
      <c r="F118" s="2">
        <v>6.1</v>
      </c>
      <c r="G118" s="2">
        <v>12.2</v>
      </c>
      <c r="H118" s="2">
        <v>1018.3</v>
      </c>
      <c r="I118" s="2">
        <v>0</v>
      </c>
      <c r="J118" s="2">
        <v>0</v>
      </c>
      <c r="K118" s="2">
        <v>0</v>
      </c>
      <c r="L118" s="2">
        <v>0</v>
      </c>
      <c r="M118" s="2">
        <v>4</v>
      </c>
      <c r="N118">
        <v>52.8</v>
      </c>
      <c r="O118">
        <v>683.8</v>
      </c>
      <c r="P118">
        <v>0.3</v>
      </c>
      <c r="Q118">
        <v>0.3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12.4</v>
      </c>
      <c r="AN118" s="2">
        <v>87</v>
      </c>
      <c r="AO118" s="2">
        <v>10.3</v>
      </c>
      <c r="AP118" s="2">
        <v>12.4</v>
      </c>
      <c r="AQ118" s="2">
        <v>4</v>
      </c>
      <c r="AR118" s="2">
        <v>5.4</v>
      </c>
      <c r="AS118" s="2">
        <v>1001</v>
      </c>
      <c r="AT118" s="2">
        <v>0</v>
      </c>
      <c r="AU118" s="2">
        <v>0</v>
      </c>
      <c r="AV118" s="2">
        <v>0</v>
      </c>
      <c r="AW118" s="2">
        <v>0</v>
      </c>
      <c r="AX118" s="2">
        <v>0.3</v>
      </c>
      <c r="AY118">
        <v>27.9</v>
      </c>
      <c r="AZ118">
        <v>658.9</v>
      </c>
      <c r="BA118">
        <v>12.2</v>
      </c>
      <c r="BB118">
        <v>12.2</v>
      </c>
      <c r="BC118" s="5">
        <v>7.5694444444444495E-2</v>
      </c>
    </row>
    <row r="119" spans="2:55">
      <c r="B119" s="2">
        <v>1.8</v>
      </c>
      <c r="C119" s="2">
        <v>83</v>
      </c>
      <c r="D119" s="2">
        <v>-0.8</v>
      </c>
      <c r="E119" s="2">
        <v>0.3</v>
      </c>
      <c r="F119" s="2">
        <v>5.4</v>
      </c>
      <c r="G119" s="2">
        <v>9.6999999999999993</v>
      </c>
      <c r="H119" s="2">
        <v>1018.4</v>
      </c>
      <c r="I119" s="2">
        <v>0</v>
      </c>
      <c r="J119" s="2">
        <v>0</v>
      </c>
      <c r="K119" s="2">
        <v>0</v>
      </c>
      <c r="L119" s="2">
        <v>0</v>
      </c>
      <c r="M119" s="2">
        <v>4</v>
      </c>
      <c r="N119">
        <v>52.8</v>
      </c>
      <c r="O119">
        <v>683.8</v>
      </c>
      <c r="P119">
        <v>0.2</v>
      </c>
      <c r="Q119">
        <v>0.3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12.5</v>
      </c>
      <c r="AN119" s="2">
        <v>87</v>
      </c>
      <c r="AO119" s="2">
        <v>10.4</v>
      </c>
      <c r="AP119" s="2">
        <v>12.5</v>
      </c>
      <c r="AQ119" s="2">
        <v>5.4</v>
      </c>
      <c r="AR119" s="2">
        <v>6.5</v>
      </c>
      <c r="AS119" s="2">
        <v>1001.1</v>
      </c>
      <c r="AT119" s="2">
        <v>0</v>
      </c>
      <c r="AU119" s="2">
        <v>0</v>
      </c>
      <c r="AV119" s="2">
        <v>0</v>
      </c>
      <c r="AW119" s="2">
        <v>0</v>
      </c>
      <c r="AX119" s="2">
        <v>0.3</v>
      </c>
      <c r="AY119">
        <v>27.9</v>
      </c>
      <c r="AZ119">
        <v>658.9</v>
      </c>
      <c r="BA119">
        <v>12.2</v>
      </c>
      <c r="BB119">
        <v>12.2</v>
      </c>
      <c r="BC119" s="5">
        <v>7.6388888888888895E-2</v>
      </c>
    </row>
    <row r="120" spans="2:55">
      <c r="B120" s="2">
        <v>1.8</v>
      </c>
      <c r="C120" s="2">
        <v>83</v>
      </c>
      <c r="D120" s="2">
        <v>-0.8</v>
      </c>
      <c r="E120" s="2">
        <v>0.1</v>
      </c>
      <c r="F120" s="2">
        <v>5.8</v>
      </c>
      <c r="G120" s="2">
        <v>9</v>
      </c>
      <c r="H120" s="2">
        <v>1018.5</v>
      </c>
      <c r="I120" s="2">
        <v>0</v>
      </c>
      <c r="J120" s="2">
        <v>0</v>
      </c>
      <c r="K120" s="2">
        <v>0</v>
      </c>
      <c r="L120" s="2">
        <v>0</v>
      </c>
      <c r="M120" s="2">
        <v>4</v>
      </c>
      <c r="N120">
        <v>52.8</v>
      </c>
      <c r="O120">
        <v>683.8</v>
      </c>
      <c r="P120">
        <v>0.3</v>
      </c>
      <c r="Q120">
        <v>0.4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12.5</v>
      </c>
      <c r="AN120" s="2">
        <v>87</v>
      </c>
      <c r="AO120" s="2">
        <v>10.4</v>
      </c>
      <c r="AP120" s="2">
        <v>12.5</v>
      </c>
      <c r="AQ120" s="2">
        <v>4.3</v>
      </c>
      <c r="AR120" s="2">
        <v>5.4</v>
      </c>
      <c r="AS120" s="2">
        <v>1001.2</v>
      </c>
      <c r="AT120" s="2">
        <v>0</v>
      </c>
      <c r="AU120" s="2">
        <v>0</v>
      </c>
      <c r="AV120" s="2">
        <v>0</v>
      </c>
      <c r="AW120" s="2">
        <v>0</v>
      </c>
      <c r="AX120" s="2">
        <v>0.3</v>
      </c>
      <c r="AY120">
        <v>27.9</v>
      </c>
      <c r="AZ120">
        <v>658.9</v>
      </c>
      <c r="BA120">
        <v>12.2</v>
      </c>
      <c r="BB120">
        <v>12.2</v>
      </c>
      <c r="BC120" s="5">
        <v>7.7083333333333295E-2</v>
      </c>
    </row>
    <row r="121" spans="2:55">
      <c r="B121" s="2">
        <v>1.8</v>
      </c>
      <c r="C121" s="2">
        <v>83</v>
      </c>
      <c r="D121" s="2">
        <v>-0.8</v>
      </c>
      <c r="E121" s="2">
        <v>-1.4</v>
      </c>
      <c r="F121" s="2">
        <v>10.8</v>
      </c>
      <c r="G121" s="2">
        <v>12.2</v>
      </c>
      <c r="H121" s="2">
        <v>1018.5</v>
      </c>
      <c r="I121" s="2">
        <v>0</v>
      </c>
      <c r="J121" s="2">
        <v>0</v>
      </c>
      <c r="K121" s="2">
        <v>0</v>
      </c>
      <c r="L121" s="2">
        <v>0</v>
      </c>
      <c r="M121" s="2">
        <v>4</v>
      </c>
      <c r="N121">
        <v>52.8</v>
      </c>
      <c r="O121">
        <v>683.8</v>
      </c>
      <c r="P121">
        <v>0.3</v>
      </c>
      <c r="Q121">
        <v>0.4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12.6</v>
      </c>
      <c r="AN121" s="2">
        <v>87</v>
      </c>
      <c r="AO121" s="2">
        <v>10.5</v>
      </c>
      <c r="AP121" s="2">
        <v>12.6</v>
      </c>
      <c r="AQ121" s="2">
        <v>3.2</v>
      </c>
      <c r="AR121" s="2">
        <v>4.3</v>
      </c>
      <c r="AS121" s="2">
        <v>1001</v>
      </c>
      <c r="AT121" s="2">
        <v>0</v>
      </c>
      <c r="AU121" s="2">
        <v>0</v>
      </c>
      <c r="AV121" s="2">
        <v>0</v>
      </c>
      <c r="AW121" s="2">
        <v>0</v>
      </c>
      <c r="AX121" s="2">
        <v>0.3</v>
      </c>
      <c r="AY121">
        <v>27.9</v>
      </c>
      <c r="AZ121">
        <v>658.9</v>
      </c>
      <c r="BA121">
        <v>12.1</v>
      </c>
      <c r="BB121">
        <v>12.2</v>
      </c>
      <c r="BC121" s="5">
        <v>7.7777777777777807E-2</v>
      </c>
    </row>
    <row r="122" spans="2:55">
      <c r="B122" s="2">
        <v>1.8</v>
      </c>
      <c r="C122" s="2">
        <v>83</v>
      </c>
      <c r="D122" s="2">
        <v>-0.8</v>
      </c>
      <c r="E122" s="2">
        <v>-0.2</v>
      </c>
      <c r="F122" s="2">
        <v>6.5</v>
      </c>
      <c r="G122" s="2">
        <v>9</v>
      </c>
      <c r="H122" s="2">
        <v>1018.6</v>
      </c>
      <c r="I122" s="2">
        <v>0</v>
      </c>
      <c r="J122" s="2">
        <v>0</v>
      </c>
      <c r="K122" s="2">
        <v>0</v>
      </c>
      <c r="L122" s="2">
        <v>0</v>
      </c>
      <c r="M122" s="2">
        <v>4</v>
      </c>
      <c r="N122">
        <v>52.8</v>
      </c>
      <c r="O122">
        <v>683.8</v>
      </c>
      <c r="P122">
        <v>0.3</v>
      </c>
      <c r="Q122">
        <v>0.3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12.6</v>
      </c>
      <c r="AN122" s="2">
        <v>87</v>
      </c>
      <c r="AO122" s="2">
        <v>10.5</v>
      </c>
      <c r="AP122" s="2">
        <v>12.6</v>
      </c>
      <c r="AQ122" s="2">
        <v>5.4</v>
      </c>
      <c r="AR122" s="2">
        <v>7.9</v>
      </c>
      <c r="AS122" s="2">
        <v>1001.1</v>
      </c>
      <c r="AT122" s="2">
        <v>0</v>
      </c>
      <c r="AU122" s="2">
        <v>0</v>
      </c>
      <c r="AV122" s="2">
        <v>0</v>
      </c>
      <c r="AW122" s="2">
        <v>0</v>
      </c>
      <c r="AX122" s="2">
        <v>0.3</v>
      </c>
      <c r="AY122">
        <v>27.9</v>
      </c>
      <c r="AZ122">
        <v>658.9</v>
      </c>
      <c r="BA122">
        <v>12.2</v>
      </c>
      <c r="BB122">
        <v>12.2</v>
      </c>
      <c r="BC122" s="5">
        <v>7.8472222222222193E-2</v>
      </c>
    </row>
    <row r="123" spans="2:55">
      <c r="B123" s="2">
        <v>1.8</v>
      </c>
      <c r="C123" s="2">
        <v>83</v>
      </c>
      <c r="D123" s="2">
        <v>-0.8</v>
      </c>
      <c r="E123" s="2">
        <v>1.8</v>
      </c>
      <c r="F123" s="2">
        <v>4.7</v>
      </c>
      <c r="G123" s="2">
        <v>5.8</v>
      </c>
      <c r="H123" s="2">
        <v>1018.7</v>
      </c>
      <c r="I123" s="2">
        <v>0</v>
      </c>
      <c r="J123" s="2">
        <v>0</v>
      </c>
      <c r="K123" s="2">
        <v>0</v>
      </c>
      <c r="L123" s="2">
        <v>0</v>
      </c>
      <c r="M123" s="2">
        <v>4</v>
      </c>
      <c r="N123">
        <v>52.8</v>
      </c>
      <c r="O123">
        <v>683.8</v>
      </c>
      <c r="P123">
        <v>0.3</v>
      </c>
      <c r="Q123">
        <v>0.3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12.6</v>
      </c>
      <c r="AN123" s="2">
        <v>87</v>
      </c>
      <c r="AO123" s="2">
        <v>10.5</v>
      </c>
      <c r="AP123" s="2">
        <v>12.6</v>
      </c>
      <c r="AQ123" s="2">
        <v>8.3000000000000007</v>
      </c>
      <c r="AR123" s="2">
        <v>9</v>
      </c>
      <c r="AS123" s="2">
        <v>1001</v>
      </c>
      <c r="AT123" s="2">
        <v>0</v>
      </c>
      <c r="AU123" s="2">
        <v>0</v>
      </c>
      <c r="AV123" s="2">
        <v>0</v>
      </c>
      <c r="AW123" s="2">
        <v>0</v>
      </c>
      <c r="AX123" s="2">
        <v>0.3</v>
      </c>
      <c r="AY123">
        <v>27.9</v>
      </c>
      <c r="AZ123">
        <v>658.9</v>
      </c>
      <c r="BA123">
        <v>12.2</v>
      </c>
      <c r="BB123">
        <v>12.2</v>
      </c>
      <c r="BC123" s="5">
        <v>7.9166666666666705E-2</v>
      </c>
    </row>
    <row r="124" spans="2:55">
      <c r="B124" s="2">
        <v>1.8</v>
      </c>
      <c r="C124" s="2">
        <v>83</v>
      </c>
      <c r="D124" s="2">
        <v>-0.8</v>
      </c>
      <c r="E124" s="2">
        <v>-1</v>
      </c>
      <c r="F124" s="2">
        <v>9.4</v>
      </c>
      <c r="G124" s="2">
        <v>9.6999999999999993</v>
      </c>
      <c r="H124" s="2">
        <v>1018.5</v>
      </c>
      <c r="I124" s="2">
        <v>0</v>
      </c>
      <c r="J124" s="2">
        <v>0</v>
      </c>
      <c r="K124" s="2">
        <v>0</v>
      </c>
      <c r="L124" s="2">
        <v>0</v>
      </c>
      <c r="M124" s="2">
        <v>4</v>
      </c>
      <c r="N124">
        <v>52.8</v>
      </c>
      <c r="O124">
        <v>683.8</v>
      </c>
      <c r="P124">
        <v>0.3</v>
      </c>
      <c r="Q124">
        <v>0.3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12.7</v>
      </c>
      <c r="AN124" s="2">
        <v>87</v>
      </c>
      <c r="AO124" s="2">
        <v>10.6</v>
      </c>
      <c r="AP124" s="2">
        <v>12.7</v>
      </c>
      <c r="AQ124" s="2">
        <v>4.7</v>
      </c>
      <c r="AR124" s="2">
        <v>6.1</v>
      </c>
      <c r="AS124" s="2">
        <v>1001</v>
      </c>
      <c r="AT124" s="2">
        <v>0</v>
      </c>
      <c r="AU124" s="2">
        <v>0</v>
      </c>
      <c r="AV124" s="2">
        <v>0</v>
      </c>
      <c r="AW124" s="2">
        <v>0</v>
      </c>
      <c r="AX124" s="2">
        <v>0.3</v>
      </c>
      <c r="AY124">
        <v>27.9</v>
      </c>
      <c r="AZ124">
        <v>658.9</v>
      </c>
      <c r="BA124">
        <v>12.2</v>
      </c>
      <c r="BB124">
        <v>12.2</v>
      </c>
      <c r="BC124" s="5">
        <v>7.9861111111111105E-2</v>
      </c>
    </row>
    <row r="125" spans="2:55">
      <c r="B125" s="2">
        <v>1.8</v>
      </c>
      <c r="C125" s="2">
        <v>83</v>
      </c>
      <c r="D125" s="2">
        <v>-0.8</v>
      </c>
      <c r="E125" s="2">
        <v>-1.4</v>
      </c>
      <c r="F125" s="2">
        <v>10.8</v>
      </c>
      <c r="G125" s="2">
        <v>11.2</v>
      </c>
      <c r="H125" s="2">
        <v>1018.4</v>
      </c>
      <c r="I125" s="2">
        <v>0</v>
      </c>
      <c r="J125" s="2">
        <v>0</v>
      </c>
      <c r="K125" s="2">
        <v>0</v>
      </c>
      <c r="L125" s="2">
        <v>0</v>
      </c>
      <c r="M125" s="2">
        <v>4</v>
      </c>
      <c r="N125">
        <v>52.8</v>
      </c>
      <c r="O125">
        <v>683.8</v>
      </c>
      <c r="P125">
        <v>0.3</v>
      </c>
      <c r="Q125">
        <v>0.4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12.8</v>
      </c>
      <c r="AN125" s="2">
        <v>87</v>
      </c>
      <c r="AO125" s="2">
        <v>10.7</v>
      </c>
      <c r="AP125" s="2">
        <v>12.8</v>
      </c>
      <c r="AQ125" s="2">
        <v>8.3000000000000007</v>
      </c>
      <c r="AR125" s="2">
        <v>10.1</v>
      </c>
      <c r="AS125" s="2">
        <v>1001</v>
      </c>
      <c r="AT125" s="2">
        <v>0</v>
      </c>
      <c r="AU125" s="2">
        <v>0</v>
      </c>
      <c r="AV125" s="2">
        <v>0</v>
      </c>
      <c r="AW125" s="2">
        <v>0</v>
      </c>
      <c r="AX125" s="2">
        <v>0.3</v>
      </c>
      <c r="AY125">
        <v>27.9</v>
      </c>
      <c r="AZ125">
        <v>658.9</v>
      </c>
      <c r="BA125">
        <v>12.2</v>
      </c>
      <c r="BB125">
        <v>12.2</v>
      </c>
      <c r="BC125" s="5">
        <v>8.0555555555555602E-2</v>
      </c>
    </row>
    <row r="126" spans="2:55">
      <c r="B126" s="2">
        <v>1.8</v>
      </c>
      <c r="C126" s="2">
        <v>83</v>
      </c>
      <c r="D126" s="2">
        <v>-0.8</v>
      </c>
      <c r="E126" s="2">
        <v>0</v>
      </c>
      <c r="F126" s="2">
        <v>6.1</v>
      </c>
      <c r="G126" s="2">
        <v>6.8</v>
      </c>
      <c r="H126" s="2">
        <v>1018.5</v>
      </c>
      <c r="I126" s="2">
        <v>0</v>
      </c>
      <c r="J126" s="2">
        <v>0</v>
      </c>
      <c r="K126" s="2">
        <v>0</v>
      </c>
      <c r="L126" s="2">
        <v>0</v>
      </c>
      <c r="M126" s="2">
        <v>4</v>
      </c>
      <c r="N126">
        <v>52.8</v>
      </c>
      <c r="O126">
        <v>683.8</v>
      </c>
      <c r="P126">
        <v>0.3</v>
      </c>
      <c r="Q126">
        <v>0.4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12.9</v>
      </c>
      <c r="AN126" s="2">
        <v>87</v>
      </c>
      <c r="AO126" s="2">
        <v>10.8</v>
      </c>
      <c r="AP126" s="2">
        <v>12.9</v>
      </c>
      <c r="AQ126" s="2">
        <v>11.5</v>
      </c>
      <c r="AR126" s="2">
        <v>12.2</v>
      </c>
      <c r="AS126" s="2">
        <v>1001</v>
      </c>
      <c r="AT126" s="2">
        <v>0</v>
      </c>
      <c r="AU126" s="2">
        <v>0</v>
      </c>
      <c r="AV126" s="2">
        <v>0</v>
      </c>
      <c r="AW126" s="2">
        <v>0</v>
      </c>
      <c r="AX126" s="2">
        <v>0.3</v>
      </c>
      <c r="AY126">
        <v>27.9</v>
      </c>
      <c r="AZ126">
        <v>658.9</v>
      </c>
      <c r="BA126">
        <v>12.2</v>
      </c>
      <c r="BB126">
        <v>12.3</v>
      </c>
      <c r="BC126" s="5">
        <v>8.1250000000000003E-2</v>
      </c>
    </row>
    <row r="127" spans="2:55">
      <c r="B127" s="2">
        <v>1.7</v>
      </c>
      <c r="C127" s="2">
        <v>83</v>
      </c>
      <c r="D127" s="2">
        <v>-0.9</v>
      </c>
      <c r="E127" s="2">
        <v>0.2</v>
      </c>
      <c r="F127" s="2">
        <v>5.4</v>
      </c>
      <c r="G127" s="2">
        <v>7.6</v>
      </c>
      <c r="H127" s="2">
        <v>1018.5</v>
      </c>
      <c r="I127" s="2">
        <v>0</v>
      </c>
      <c r="J127" s="2">
        <v>0</v>
      </c>
      <c r="K127" s="2">
        <v>0</v>
      </c>
      <c r="L127" s="2">
        <v>0</v>
      </c>
      <c r="M127" s="2">
        <v>4</v>
      </c>
      <c r="N127">
        <v>52.8</v>
      </c>
      <c r="O127">
        <v>683.8</v>
      </c>
      <c r="P127">
        <v>0.3</v>
      </c>
      <c r="Q127">
        <v>0.4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13</v>
      </c>
      <c r="AN127" s="2">
        <v>87</v>
      </c>
      <c r="AO127" s="2">
        <v>10.9</v>
      </c>
      <c r="AP127" s="2">
        <v>13</v>
      </c>
      <c r="AQ127" s="2">
        <v>11.2</v>
      </c>
      <c r="AR127" s="2">
        <v>18</v>
      </c>
      <c r="AS127" s="2">
        <v>1001</v>
      </c>
      <c r="AT127" s="2">
        <v>0</v>
      </c>
      <c r="AU127" s="2">
        <v>0</v>
      </c>
      <c r="AV127" s="2">
        <v>0</v>
      </c>
      <c r="AW127" s="2">
        <v>0</v>
      </c>
      <c r="AX127" s="2">
        <v>0.3</v>
      </c>
      <c r="AY127">
        <v>27.9</v>
      </c>
      <c r="AZ127">
        <v>658.9</v>
      </c>
      <c r="BA127">
        <v>12.2</v>
      </c>
      <c r="BB127">
        <v>12.3</v>
      </c>
      <c r="BC127" s="5">
        <v>8.1944444444444403E-2</v>
      </c>
    </row>
    <row r="128" spans="2:55">
      <c r="B128" s="2">
        <v>1.7</v>
      </c>
      <c r="C128" s="2">
        <v>83</v>
      </c>
      <c r="D128" s="2">
        <v>-0.9</v>
      </c>
      <c r="E128" s="2">
        <v>0</v>
      </c>
      <c r="F128" s="2">
        <v>5.8</v>
      </c>
      <c r="G128" s="2">
        <v>6.1</v>
      </c>
      <c r="H128" s="2">
        <v>1018.8</v>
      </c>
      <c r="I128" s="2">
        <v>0</v>
      </c>
      <c r="J128" s="2">
        <v>0</v>
      </c>
      <c r="K128" s="2">
        <v>0</v>
      </c>
      <c r="L128" s="2">
        <v>0</v>
      </c>
      <c r="M128" s="2">
        <v>4</v>
      </c>
      <c r="N128">
        <v>52.8</v>
      </c>
      <c r="O128">
        <v>683.8</v>
      </c>
      <c r="P128">
        <v>0.3</v>
      </c>
      <c r="Q128">
        <v>0.4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13.1</v>
      </c>
      <c r="AN128" s="2">
        <v>87</v>
      </c>
      <c r="AO128" s="2">
        <v>11</v>
      </c>
      <c r="AP128" s="2">
        <v>13.1</v>
      </c>
      <c r="AQ128" s="2">
        <v>5.8</v>
      </c>
      <c r="AR128" s="2">
        <v>11.9</v>
      </c>
      <c r="AS128" s="2">
        <v>1000.9</v>
      </c>
      <c r="AT128" s="2">
        <v>0</v>
      </c>
      <c r="AU128" s="2">
        <v>0</v>
      </c>
      <c r="AV128" s="2">
        <v>0</v>
      </c>
      <c r="AW128" s="2">
        <v>0</v>
      </c>
      <c r="AX128" s="2">
        <v>0.3</v>
      </c>
      <c r="AY128">
        <v>27.9</v>
      </c>
      <c r="AZ128">
        <v>658.9</v>
      </c>
      <c r="BA128">
        <v>12.3</v>
      </c>
      <c r="BB128">
        <v>12.3</v>
      </c>
      <c r="BC128" s="5">
        <v>8.2638888888888901E-2</v>
      </c>
    </row>
    <row r="129" spans="2:55">
      <c r="B129" s="2">
        <v>1.7</v>
      </c>
      <c r="C129" s="2">
        <v>83</v>
      </c>
      <c r="D129" s="2">
        <v>-0.9</v>
      </c>
      <c r="E129" s="2">
        <v>1.7</v>
      </c>
      <c r="F129" s="2">
        <v>2.9</v>
      </c>
      <c r="G129" s="2">
        <v>7.6</v>
      </c>
      <c r="H129" s="2">
        <v>1018.8</v>
      </c>
      <c r="I129" s="2">
        <v>0</v>
      </c>
      <c r="J129" s="2">
        <v>0</v>
      </c>
      <c r="K129" s="2">
        <v>0</v>
      </c>
      <c r="L129" s="2">
        <v>0</v>
      </c>
      <c r="M129" s="2">
        <v>4</v>
      </c>
      <c r="N129">
        <v>52.8</v>
      </c>
      <c r="O129">
        <v>683.8</v>
      </c>
      <c r="P129">
        <v>0.3</v>
      </c>
      <c r="Q129">
        <v>0.4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13.2</v>
      </c>
      <c r="AN129" s="2">
        <v>86</v>
      </c>
      <c r="AO129" s="2">
        <v>10.9</v>
      </c>
      <c r="AP129" s="2">
        <v>13.2</v>
      </c>
      <c r="AQ129" s="2">
        <v>6.1</v>
      </c>
      <c r="AR129" s="2">
        <v>6.8</v>
      </c>
      <c r="AS129" s="2">
        <v>1001.2</v>
      </c>
      <c r="AT129" s="2">
        <v>0</v>
      </c>
      <c r="AU129" s="2">
        <v>0</v>
      </c>
      <c r="AV129" s="2">
        <v>0</v>
      </c>
      <c r="AW129" s="2">
        <v>0</v>
      </c>
      <c r="AX129" s="2">
        <v>0.3</v>
      </c>
      <c r="AY129">
        <v>27.9</v>
      </c>
      <c r="AZ129">
        <v>658.9</v>
      </c>
      <c r="BA129">
        <v>12.3</v>
      </c>
      <c r="BB129">
        <v>12.3</v>
      </c>
      <c r="BC129" s="5">
        <v>8.3333333333333301E-2</v>
      </c>
    </row>
    <row r="130" spans="2:55">
      <c r="B130" s="2">
        <v>1.7</v>
      </c>
      <c r="C130" s="2">
        <v>83</v>
      </c>
      <c r="D130" s="2">
        <v>-0.9</v>
      </c>
      <c r="E130" s="2">
        <v>-0.5</v>
      </c>
      <c r="F130" s="2">
        <v>7.2</v>
      </c>
      <c r="G130" s="2">
        <v>10.8</v>
      </c>
      <c r="H130" s="2">
        <v>1018.9</v>
      </c>
      <c r="I130" s="2">
        <v>0</v>
      </c>
      <c r="J130" s="2">
        <v>0</v>
      </c>
      <c r="K130" s="2">
        <v>0</v>
      </c>
      <c r="L130" s="2">
        <v>0</v>
      </c>
      <c r="M130" s="2">
        <v>4</v>
      </c>
      <c r="N130">
        <v>52.8</v>
      </c>
      <c r="O130">
        <v>683.8</v>
      </c>
      <c r="P130">
        <v>0.3</v>
      </c>
      <c r="Q130">
        <v>0.4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13.2</v>
      </c>
      <c r="AN130" s="2">
        <v>86</v>
      </c>
      <c r="AO130" s="2">
        <v>10.9</v>
      </c>
      <c r="AP130" s="2">
        <v>13.2</v>
      </c>
      <c r="AQ130" s="2">
        <v>7.9</v>
      </c>
      <c r="AR130" s="2">
        <v>7.9</v>
      </c>
      <c r="AS130" s="2">
        <v>1000.8</v>
      </c>
      <c r="AT130" s="2">
        <v>0</v>
      </c>
      <c r="AU130" s="2">
        <v>0</v>
      </c>
      <c r="AV130" s="2">
        <v>0</v>
      </c>
      <c r="AW130" s="2">
        <v>0</v>
      </c>
      <c r="AX130" s="2">
        <v>0.3</v>
      </c>
      <c r="AY130">
        <v>27.9</v>
      </c>
      <c r="AZ130">
        <v>658.9</v>
      </c>
      <c r="BA130">
        <v>12.4</v>
      </c>
      <c r="BB130">
        <v>12.4</v>
      </c>
      <c r="BC130" s="5">
        <v>8.4027777777777798E-2</v>
      </c>
    </row>
    <row r="131" spans="2:55">
      <c r="B131" s="2">
        <v>1.7</v>
      </c>
      <c r="C131" s="2">
        <v>83</v>
      </c>
      <c r="D131" s="2">
        <v>-0.9</v>
      </c>
      <c r="E131" s="2">
        <v>-1</v>
      </c>
      <c r="F131" s="2">
        <v>9</v>
      </c>
      <c r="G131" s="2">
        <v>9.6999999999999993</v>
      </c>
      <c r="H131" s="2">
        <v>1018.7</v>
      </c>
      <c r="I131" s="2">
        <v>0</v>
      </c>
      <c r="J131" s="2">
        <v>0</v>
      </c>
      <c r="K131" s="2">
        <v>0</v>
      </c>
      <c r="L131" s="2">
        <v>0</v>
      </c>
      <c r="M131" s="2">
        <v>4</v>
      </c>
      <c r="N131">
        <v>52.8</v>
      </c>
      <c r="O131">
        <v>683.8</v>
      </c>
      <c r="P131">
        <v>0.3</v>
      </c>
      <c r="Q131">
        <v>0.4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13.2</v>
      </c>
      <c r="AN131" s="2">
        <v>86</v>
      </c>
      <c r="AO131" s="2">
        <v>10.9</v>
      </c>
      <c r="AP131" s="2">
        <v>13.2</v>
      </c>
      <c r="AQ131" s="2">
        <v>6.8</v>
      </c>
      <c r="AR131" s="2">
        <v>10.8</v>
      </c>
      <c r="AS131" s="2">
        <v>1001</v>
      </c>
      <c r="AT131" s="2">
        <v>0</v>
      </c>
      <c r="AU131" s="2">
        <v>0</v>
      </c>
      <c r="AV131" s="2">
        <v>0</v>
      </c>
      <c r="AW131" s="2">
        <v>0</v>
      </c>
      <c r="AX131" s="2">
        <v>0.3</v>
      </c>
      <c r="AY131">
        <v>27.9</v>
      </c>
      <c r="AZ131">
        <v>658.9</v>
      </c>
      <c r="BA131">
        <v>12.4</v>
      </c>
      <c r="BB131">
        <v>12.4</v>
      </c>
      <c r="BC131" s="5">
        <v>8.4722222222222199E-2</v>
      </c>
    </row>
    <row r="132" spans="2:55">
      <c r="B132" s="2">
        <v>1.7</v>
      </c>
      <c r="C132" s="2">
        <v>83</v>
      </c>
      <c r="D132" s="2">
        <v>-0.9</v>
      </c>
      <c r="E132" s="2">
        <v>-0.8</v>
      </c>
      <c r="F132" s="2">
        <v>7.9</v>
      </c>
      <c r="G132" s="2">
        <v>7.9</v>
      </c>
      <c r="H132" s="2">
        <v>1018.7</v>
      </c>
      <c r="I132" s="2">
        <v>0</v>
      </c>
      <c r="J132" s="2">
        <v>0</v>
      </c>
      <c r="K132" s="2">
        <v>0</v>
      </c>
      <c r="L132" s="2">
        <v>0</v>
      </c>
      <c r="M132" s="2">
        <v>4</v>
      </c>
      <c r="N132">
        <v>52.8</v>
      </c>
      <c r="O132">
        <v>683.8</v>
      </c>
      <c r="P132">
        <v>0.3</v>
      </c>
      <c r="Q132">
        <v>0.4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13.3</v>
      </c>
      <c r="AN132" s="2">
        <v>86</v>
      </c>
      <c r="AO132" s="2">
        <v>11</v>
      </c>
      <c r="AP132" s="2">
        <v>13.3</v>
      </c>
      <c r="AQ132" s="2">
        <v>6.1</v>
      </c>
      <c r="AR132" s="2">
        <v>12.6</v>
      </c>
      <c r="AS132" s="2">
        <v>1001.1</v>
      </c>
      <c r="AT132" s="2">
        <v>0</v>
      </c>
      <c r="AU132" s="2">
        <v>0</v>
      </c>
      <c r="AV132" s="2">
        <v>0</v>
      </c>
      <c r="AW132" s="2">
        <v>0</v>
      </c>
      <c r="AX132" s="2">
        <v>0.3</v>
      </c>
      <c r="AY132">
        <v>27.9</v>
      </c>
      <c r="AZ132">
        <v>658.9</v>
      </c>
      <c r="BA132">
        <v>12.5</v>
      </c>
      <c r="BB132">
        <v>12.4</v>
      </c>
      <c r="BC132" s="5">
        <v>8.5416666666666696E-2</v>
      </c>
    </row>
    <row r="133" spans="2:55">
      <c r="B133" s="2">
        <v>1.7</v>
      </c>
      <c r="C133" s="2">
        <v>83</v>
      </c>
      <c r="D133" s="2">
        <v>-0.9</v>
      </c>
      <c r="E133" s="2">
        <v>-0.5</v>
      </c>
      <c r="F133" s="2">
        <v>7.2</v>
      </c>
      <c r="G133" s="2">
        <v>7.2</v>
      </c>
      <c r="H133" s="2">
        <v>1018.8</v>
      </c>
      <c r="I133" s="2">
        <v>0</v>
      </c>
      <c r="J133" s="2">
        <v>0</v>
      </c>
      <c r="K133" s="2">
        <v>0</v>
      </c>
      <c r="L133" s="2">
        <v>0</v>
      </c>
      <c r="M133" s="2">
        <v>4</v>
      </c>
      <c r="N133">
        <v>52.8</v>
      </c>
      <c r="O133">
        <v>683.8</v>
      </c>
      <c r="P133">
        <v>0.3</v>
      </c>
      <c r="Q133">
        <v>0.4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13.4</v>
      </c>
      <c r="AN133" s="2">
        <v>86</v>
      </c>
      <c r="AO133" s="2">
        <v>11.1</v>
      </c>
      <c r="AP133" s="2">
        <v>13.4</v>
      </c>
      <c r="AQ133" s="2">
        <v>11.9</v>
      </c>
      <c r="AR133" s="2">
        <v>14</v>
      </c>
      <c r="AS133" s="2">
        <v>1001</v>
      </c>
      <c r="AT133" s="2">
        <v>0</v>
      </c>
      <c r="AU133" s="2">
        <v>0</v>
      </c>
      <c r="AV133" s="2">
        <v>0</v>
      </c>
      <c r="AW133" s="2">
        <v>0</v>
      </c>
      <c r="AX133" s="2">
        <v>0.3</v>
      </c>
      <c r="AY133">
        <v>27.9</v>
      </c>
      <c r="AZ133">
        <v>658.9</v>
      </c>
      <c r="BA133">
        <v>12.6</v>
      </c>
      <c r="BB133">
        <v>12.5</v>
      </c>
      <c r="BC133" s="5">
        <v>8.6111111111111097E-2</v>
      </c>
    </row>
    <row r="134" spans="2:55">
      <c r="B134" s="2">
        <v>1.7</v>
      </c>
      <c r="C134" s="2">
        <v>83</v>
      </c>
      <c r="D134" s="2">
        <v>-0.9</v>
      </c>
      <c r="E134" s="2">
        <v>1.7</v>
      </c>
      <c r="F134" s="2">
        <v>2.5</v>
      </c>
      <c r="G134" s="2">
        <v>4</v>
      </c>
      <c r="H134" s="2">
        <v>1018.5</v>
      </c>
      <c r="I134" s="2">
        <v>0</v>
      </c>
      <c r="J134" s="2">
        <v>0</v>
      </c>
      <c r="K134" s="2">
        <v>0</v>
      </c>
      <c r="L134" s="2">
        <v>0</v>
      </c>
      <c r="M134" s="2">
        <v>4</v>
      </c>
      <c r="N134">
        <v>52.8</v>
      </c>
      <c r="O134">
        <v>683.8</v>
      </c>
      <c r="P134">
        <v>0.3</v>
      </c>
      <c r="Q134">
        <v>0.4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13.4</v>
      </c>
      <c r="AN134" s="2">
        <v>85</v>
      </c>
      <c r="AO134" s="2">
        <v>10.9</v>
      </c>
      <c r="AP134" s="2">
        <v>13.4</v>
      </c>
      <c r="AQ134" s="2">
        <v>13.3</v>
      </c>
      <c r="AR134" s="2">
        <v>15.1</v>
      </c>
      <c r="AS134" s="2">
        <v>1001</v>
      </c>
      <c r="AT134" s="2">
        <v>0</v>
      </c>
      <c r="AU134" s="2">
        <v>0</v>
      </c>
      <c r="AV134" s="2">
        <v>0</v>
      </c>
      <c r="AW134" s="2">
        <v>0</v>
      </c>
      <c r="AX134" s="2">
        <v>0.3</v>
      </c>
      <c r="AY134">
        <v>27.9</v>
      </c>
      <c r="AZ134">
        <v>658.9</v>
      </c>
      <c r="BA134">
        <v>12.6</v>
      </c>
      <c r="BB134">
        <v>12.5</v>
      </c>
      <c r="BC134" s="5">
        <v>8.6805555555555594E-2</v>
      </c>
    </row>
    <row r="135" spans="2:55">
      <c r="B135" s="2">
        <v>1.6</v>
      </c>
      <c r="C135" s="2">
        <v>83</v>
      </c>
      <c r="D135" s="2">
        <v>-1</v>
      </c>
      <c r="E135" s="2">
        <v>1.6</v>
      </c>
      <c r="F135" s="2">
        <v>4.7</v>
      </c>
      <c r="G135" s="2">
        <v>7.2</v>
      </c>
      <c r="H135" s="2">
        <v>1018.8</v>
      </c>
      <c r="I135" s="2">
        <v>0</v>
      </c>
      <c r="J135" s="2">
        <v>0</v>
      </c>
      <c r="K135" s="2">
        <v>0</v>
      </c>
      <c r="L135" s="2">
        <v>0</v>
      </c>
      <c r="M135" s="2">
        <v>4</v>
      </c>
      <c r="N135">
        <v>52.8</v>
      </c>
      <c r="O135">
        <v>683.8</v>
      </c>
      <c r="P135">
        <v>0.3</v>
      </c>
      <c r="Q135">
        <v>0.4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13.5</v>
      </c>
      <c r="AN135" s="2">
        <v>85</v>
      </c>
      <c r="AO135" s="2">
        <v>11</v>
      </c>
      <c r="AP135" s="2">
        <v>13.5</v>
      </c>
      <c r="AQ135" s="2">
        <v>10.8</v>
      </c>
      <c r="AR135" s="2">
        <v>11.9</v>
      </c>
      <c r="AS135" s="2">
        <v>1001</v>
      </c>
      <c r="AT135" s="2">
        <v>0</v>
      </c>
      <c r="AU135" s="2">
        <v>0</v>
      </c>
      <c r="AV135" s="2">
        <v>0</v>
      </c>
      <c r="AW135" s="2">
        <v>0</v>
      </c>
      <c r="AX135" s="2">
        <v>0.3</v>
      </c>
      <c r="AY135">
        <v>27.9</v>
      </c>
      <c r="AZ135">
        <v>658.9</v>
      </c>
      <c r="BA135">
        <v>12.6</v>
      </c>
      <c r="BB135">
        <v>12.6</v>
      </c>
      <c r="BC135" s="5">
        <v>8.7499999999999994E-2</v>
      </c>
    </row>
    <row r="136" spans="2:55">
      <c r="B136" s="2">
        <v>1.6</v>
      </c>
      <c r="C136" s="2">
        <v>84</v>
      </c>
      <c r="D136" s="2">
        <v>-0.8</v>
      </c>
      <c r="E136" s="2">
        <v>1.6</v>
      </c>
      <c r="F136" s="2">
        <v>2.2000000000000002</v>
      </c>
      <c r="G136" s="2">
        <v>6.1</v>
      </c>
      <c r="H136" s="2">
        <v>1018.7</v>
      </c>
      <c r="I136" s="2">
        <v>0</v>
      </c>
      <c r="J136" s="2">
        <v>0</v>
      </c>
      <c r="K136" s="2">
        <v>0</v>
      </c>
      <c r="L136" s="2">
        <v>0</v>
      </c>
      <c r="M136" s="2">
        <v>4</v>
      </c>
      <c r="N136">
        <v>52.8</v>
      </c>
      <c r="O136">
        <v>683.8</v>
      </c>
      <c r="P136">
        <v>0.3</v>
      </c>
      <c r="Q136">
        <v>0.3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13.6</v>
      </c>
      <c r="AN136" s="2">
        <v>85</v>
      </c>
      <c r="AO136" s="2">
        <v>11.1</v>
      </c>
      <c r="AP136" s="2">
        <v>13.6</v>
      </c>
      <c r="AQ136" s="2">
        <v>11.5</v>
      </c>
      <c r="AR136" s="2">
        <v>16.2</v>
      </c>
      <c r="AS136" s="2">
        <v>1000.9</v>
      </c>
      <c r="AT136" s="2">
        <v>0</v>
      </c>
      <c r="AU136" s="2">
        <v>0</v>
      </c>
      <c r="AV136" s="2">
        <v>0</v>
      </c>
      <c r="AW136" s="2">
        <v>0</v>
      </c>
      <c r="AX136" s="2">
        <v>0.3</v>
      </c>
      <c r="AY136">
        <v>27.9</v>
      </c>
      <c r="AZ136">
        <v>658.9</v>
      </c>
      <c r="BA136">
        <v>12.7</v>
      </c>
      <c r="BB136">
        <v>12.6</v>
      </c>
      <c r="BC136" s="5">
        <v>8.8194444444444506E-2</v>
      </c>
    </row>
    <row r="137" spans="2:55">
      <c r="B137" s="2">
        <v>1.6</v>
      </c>
      <c r="C137" s="2">
        <v>84</v>
      </c>
      <c r="D137" s="2">
        <v>-0.8</v>
      </c>
      <c r="E137" s="2">
        <v>1.6</v>
      </c>
      <c r="F137" s="2">
        <v>4.3</v>
      </c>
      <c r="G137" s="2">
        <v>6.8</v>
      </c>
      <c r="H137" s="2">
        <v>1018.8</v>
      </c>
      <c r="I137" s="2">
        <v>0</v>
      </c>
      <c r="J137" s="2">
        <v>0</v>
      </c>
      <c r="K137" s="2">
        <v>0</v>
      </c>
      <c r="L137" s="2">
        <v>0</v>
      </c>
      <c r="M137" s="2">
        <v>4</v>
      </c>
      <c r="N137">
        <v>52.8</v>
      </c>
      <c r="O137">
        <v>683.8</v>
      </c>
      <c r="P137">
        <v>0.3</v>
      </c>
      <c r="Q137">
        <v>0.3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13.6</v>
      </c>
      <c r="AN137" s="2">
        <v>84</v>
      </c>
      <c r="AO137" s="2">
        <v>10.9</v>
      </c>
      <c r="AP137" s="2">
        <v>13.6</v>
      </c>
      <c r="AQ137" s="2">
        <v>8.6</v>
      </c>
      <c r="AR137" s="2">
        <v>11.5</v>
      </c>
      <c r="AS137" s="2">
        <v>1000.8</v>
      </c>
      <c r="AT137" s="2">
        <v>0</v>
      </c>
      <c r="AU137" s="2">
        <v>0</v>
      </c>
      <c r="AV137" s="2">
        <v>0</v>
      </c>
      <c r="AW137" s="2">
        <v>0</v>
      </c>
      <c r="AX137" s="2">
        <v>0.3</v>
      </c>
      <c r="AY137">
        <v>27.9</v>
      </c>
      <c r="AZ137">
        <v>658.9</v>
      </c>
      <c r="BA137">
        <v>12.8</v>
      </c>
      <c r="BB137">
        <v>12.7</v>
      </c>
      <c r="BC137" s="5">
        <v>8.8888888888888906E-2</v>
      </c>
    </row>
    <row r="138" spans="2:55">
      <c r="B138" s="2">
        <v>1.5</v>
      </c>
      <c r="C138" s="2">
        <v>84</v>
      </c>
      <c r="D138" s="2">
        <v>-0.9</v>
      </c>
      <c r="E138" s="2">
        <v>-0.5</v>
      </c>
      <c r="F138" s="2">
        <v>6.5</v>
      </c>
      <c r="G138" s="2">
        <v>7.6</v>
      </c>
      <c r="H138" s="2">
        <v>1018.7</v>
      </c>
      <c r="I138" s="2">
        <v>0</v>
      </c>
      <c r="J138" s="2">
        <v>0</v>
      </c>
      <c r="K138" s="2">
        <v>0</v>
      </c>
      <c r="L138" s="2">
        <v>0</v>
      </c>
      <c r="M138" s="2">
        <v>4</v>
      </c>
      <c r="N138">
        <v>52.8</v>
      </c>
      <c r="O138">
        <v>683.8</v>
      </c>
      <c r="P138">
        <v>0.3</v>
      </c>
      <c r="Q138">
        <v>0.3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13.6</v>
      </c>
      <c r="AN138" s="2">
        <v>84</v>
      </c>
      <c r="AO138" s="2">
        <v>10.9</v>
      </c>
      <c r="AP138" s="2">
        <v>13.6</v>
      </c>
      <c r="AQ138" s="2">
        <v>7.9</v>
      </c>
      <c r="AR138" s="2">
        <v>11.2</v>
      </c>
      <c r="AS138" s="2">
        <v>1000.8</v>
      </c>
      <c r="AT138" s="2">
        <v>0</v>
      </c>
      <c r="AU138" s="2">
        <v>0</v>
      </c>
      <c r="AV138" s="2">
        <v>0</v>
      </c>
      <c r="AW138" s="2">
        <v>0</v>
      </c>
      <c r="AX138" s="2">
        <v>0.3</v>
      </c>
      <c r="AY138">
        <v>27.9</v>
      </c>
      <c r="AZ138">
        <v>658.9</v>
      </c>
      <c r="BA138">
        <v>12.8</v>
      </c>
      <c r="BB138">
        <v>12.7</v>
      </c>
      <c r="BC138" s="5">
        <v>8.9583333333333307E-2</v>
      </c>
    </row>
    <row r="139" spans="2:55">
      <c r="B139" s="2">
        <v>1.6</v>
      </c>
      <c r="C139" s="2">
        <v>84</v>
      </c>
      <c r="D139" s="2">
        <v>-0.8</v>
      </c>
      <c r="E139" s="2">
        <v>1.6</v>
      </c>
      <c r="F139" s="2">
        <v>3.6</v>
      </c>
      <c r="G139" s="2">
        <v>6.1</v>
      </c>
      <c r="H139" s="2">
        <v>1018.7</v>
      </c>
      <c r="I139" s="2">
        <v>0</v>
      </c>
      <c r="J139" s="2">
        <v>0</v>
      </c>
      <c r="K139" s="2">
        <v>0</v>
      </c>
      <c r="L139" s="2">
        <v>0</v>
      </c>
      <c r="M139" s="2">
        <v>4</v>
      </c>
      <c r="N139">
        <v>52.8</v>
      </c>
      <c r="O139">
        <v>683.8</v>
      </c>
      <c r="P139">
        <v>0.3</v>
      </c>
      <c r="Q139">
        <v>0.3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13.6</v>
      </c>
      <c r="AN139" s="2">
        <v>84</v>
      </c>
      <c r="AO139" s="2">
        <v>10.9</v>
      </c>
      <c r="AP139" s="2">
        <v>13.6</v>
      </c>
      <c r="AQ139" s="2">
        <v>2.9</v>
      </c>
      <c r="AR139" s="2">
        <v>11.5</v>
      </c>
      <c r="AS139" s="2">
        <v>1001.1</v>
      </c>
      <c r="AT139" s="2">
        <v>0</v>
      </c>
      <c r="AU139" s="2">
        <v>0</v>
      </c>
      <c r="AV139" s="2">
        <v>0</v>
      </c>
      <c r="AW139" s="2">
        <v>0</v>
      </c>
      <c r="AX139" s="2">
        <v>0.3</v>
      </c>
      <c r="AY139">
        <v>27.9</v>
      </c>
      <c r="AZ139">
        <v>658.9</v>
      </c>
      <c r="BA139">
        <v>12.9</v>
      </c>
      <c r="BB139">
        <v>12.7</v>
      </c>
      <c r="BC139" s="5">
        <v>9.0277777777777804E-2</v>
      </c>
    </row>
    <row r="140" spans="2:55">
      <c r="B140" s="2">
        <v>1.5</v>
      </c>
      <c r="C140" s="2">
        <v>84</v>
      </c>
      <c r="D140" s="2">
        <v>-0.9</v>
      </c>
      <c r="E140" s="2">
        <v>1.5</v>
      </c>
      <c r="F140" s="2">
        <v>2.5</v>
      </c>
      <c r="G140" s="2">
        <v>5</v>
      </c>
      <c r="H140" s="2">
        <v>1018.7</v>
      </c>
      <c r="I140" s="2">
        <v>0</v>
      </c>
      <c r="J140" s="2">
        <v>0</v>
      </c>
      <c r="K140" s="2">
        <v>0</v>
      </c>
      <c r="L140" s="2">
        <v>0</v>
      </c>
      <c r="M140" s="2">
        <v>4</v>
      </c>
      <c r="N140">
        <v>52.8</v>
      </c>
      <c r="O140">
        <v>683.8</v>
      </c>
      <c r="P140">
        <v>0.2</v>
      </c>
      <c r="Q140">
        <v>0.3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13.7</v>
      </c>
      <c r="AN140" s="2">
        <v>84</v>
      </c>
      <c r="AO140" s="2">
        <v>11</v>
      </c>
      <c r="AP140" s="2">
        <v>13.7</v>
      </c>
      <c r="AQ140" s="2">
        <v>12.2</v>
      </c>
      <c r="AR140" s="2">
        <v>15.5</v>
      </c>
      <c r="AS140" s="2">
        <v>1001</v>
      </c>
      <c r="AT140" s="2">
        <v>0</v>
      </c>
      <c r="AU140" s="2">
        <v>0</v>
      </c>
      <c r="AV140" s="2">
        <v>0</v>
      </c>
      <c r="AW140" s="2">
        <v>0</v>
      </c>
      <c r="AX140" s="2">
        <v>0.3</v>
      </c>
      <c r="AY140">
        <v>27.9</v>
      </c>
      <c r="AZ140">
        <v>658.9</v>
      </c>
      <c r="BA140">
        <v>12.9</v>
      </c>
      <c r="BB140">
        <v>12.8</v>
      </c>
      <c r="BC140" s="5">
        <v>9.0972222222222204E-2</v>
      </c>
    </row>
    <row r="141" spans="2:55">
      <c r="B141" s="2">
        <v>1.5</v>
      </c>
      <c r="C141" s="2">
        <v>84</v>
      </c>
      <c r="D141" s="2">
        <v>-0.9</v>
      </c>
      <c r="E141" s="2">
        <v>1.5</v>
      </c>
      <c r="F141" s="2">
        <v>2.2000000000000002</v>
      </c>
      <c r="G141" s="2">
        <v>4</v>
      </c>
      <c r="H141" s="2">
        <v>1018.9</v>
      </c>
      <c r="I141" s="2">
        <v>0</v>
      </c>
      <c r="J141" s="2">
        <v>0</v>
      </c>
      <c r="K141" s="2">
        <v>0</v>
      </c>
      <c r="L141" s="2">
        <v>0</v>
      </c>
      <c r="M141" s="2">
        <v>4</v>
      </c>
      <c r="N141">
        <v>52.8</v>
      </c>
      <c r="O141">
        <v>683.8</v>
      </c>
      <c r="P141">
        <v>0.2</v>
      </c>
      <c r="Q141">
        <v>0.3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13.7</v>
      </c>
      <c r="AN141" s="2">
        <v>83</v>
      </c>
      <c r="AO141" s="2">
        <v>10.9</v>
      </c>
      <c r="AP141" s="2">
        <v>13.7</v>
      </c>
      <c r="AQ141" s="2">
        <v>7.6</v>
      </c>
      <c r="AR141" s="2">
        <v>9.6999999999999993</v>
      </c>
      <c r="AS141" s="2">
        <v>1000.9</v>
      </c>
      <c r="AT141" s="2">
        <v>0</v>
      </c>
      <c r="AU141" s="2">
        <v>0</v>
      </c>
      <c r="AV141" s="2">
        <v>0</v>
      </c>
      <c r="AW141" s="2">
        <v>0</v>
      </c>
      <c r="AX141" s="2">
        <v>0.3</v>
      </c>
      <c r="AY141">
        <v>27.9</v>
      </c>
      <c r="AZ141">
        <v>658.9</v>
      </c>
      <c r="BA141">
        <v>13</v>
      </c>
      <c r="BB141">
        <v>12.8</v>
      </c>
      <c r="BC141" s="5">
        <v>9.1666666666666702E-2</v>
      </c>
    </row>
    <row r="142" spans="2:55">
      <c r="B142" s="2">
        <v>1.5</v>
      </c>
      <c r="C142" s="2">
        <v>84</v>
      </c>
      <c r="D142" s="2">
        <v>-0.9</v>
      </c>
      <c r="E142" s="2">
        <v>1.5</v>
      </c>
      <c r="F142" s="2">
        <v>0</v>
      </c>
      <c r="G142" s="2">
        <v>2.2000000000000002</v>
      </c>
      <c r="H142" s="2">
        <v>1018.7</v>
      </c>
      <c r="I142" s="2">
        <v>0</v>
      </c>
      <c r="J142" s="2">
        <v>0</v>
      </c>
      <c r="K142" s="2">
        <v>0</v>
      </c>
      <c r="L142" s="2">
        <v>0</v>
      </c>
      <c r="M142" s="2">
        <v>4</v>
      </c>
      <c r="N142">
        <v>52.8</v>
      </c>
      <c r="O142">
        <v>683.8</v>
      </c>
      <c r="P142">
        <v>0.2</v>
      </c>
      <c r="Q142">
        <v>0.2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13.8</v>
      </c>
      <c r="AN142" s="2">
        <v>83</v>
      </c>
      <c r="AO142" s="2">
        <v>11</v>
      </c>
      <c r="AP142" s="2">
        <v>13.8</v>
      </c>
      <c r="AQ142" s="2">
        <v>14</v>
      </c>
      <c r="AR142" s="2">
        <v>15.1</v>
      </c>
      <c r="AS142" s="2">
        <v>1000.9</v>
      </c>
      <c r="AT142" s="2">
        <v>0</v>
      </c>
      <c r="AU142" s="2">
        <v>0</v>
      </c>
      <c r="AV142" s="2">
        <v>0</v>
      </c>
      <c r="AW142" s="2">
        <v>0</v>
      </c>
      <c r="AX142" s="2">
        <v>0.3</v>
      </c>
      <c r="AY142">
        <v>27.9</v>
      </c>
      <c r="AZ142">
        <v>658.9</v>
      </c>
      <c r="BA142">
        <v>13</v>
      </c>
      <c r="BB142">
        <v>12.9</v>
      </c>
      <c r="BC142" s="5">
        <v>9.2361111111111102E-2</v>
      </c>
    </row>
    <row r="143" spans="2:55">
      <c r="B143" s="2">
        <v>1.4</v>
      </c>
      <c r="C143" s="2">
        <v>84</v>
      </c>
      <c r="D143" s="2">
        <v>-1</v>
      </c>
      <c r="E143" s="2">
        <v>1.4</v>
      </c>
      <c r="F143" s="2">
        <v>2.5</v>
      </c>
      <c r="G143" s="2">
        <v>4.3</v>
      </c>
      <c r="H143" s="2">
        <v>1018.6</v>
      </c>
      <c r="I143" s="2">
        <v>0</v>
      </c>
      <c r="J143" s="2">
        <v>0</v>
      </c>
      <c r="K143" s="2">
        <v>0</v>
      </c>
      <c r="L143" s="2">
        <v>0</v>
      </c>
      <c r="M143" s="2">
        <v>4</v>
      </c>
      <c r="N143">
        <v>52.8</v>
      </c>
      <c r="O143">
        <v>683.8</v>
      </c>
      <c r="P143">
        <v>0.2</v>
      </c>
      <c r="Q143">
        <v>0.2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13.8</v>
      </c>
      <c r="AN143" s="2">
        <v>83</v>
      </c>
      <c r="AO143" s="2">
        <v>11</v>
      </c>
      <c r="AP143" s="2">
        <v>13.8</v>
      </c>
      <c r="AQ143" s="2">
        <v>6.8</v>
      </c>
      <c r="AR143" s="2">
        <v>7.6</v>
      </c>
      <c r="AS143" s="2">
        <v>1001</v>
      </c>
      <c r="AT143" s="2">
        <v>0</v>
      </c>
      <c r="AU143" s="2">
        <v>0</v>
      </c>
      <c r="AV143" s="2">
        <v>0</v>
      </c>
      <c r="AW143" s="2">
        <v>0</v>
      </c>
      <c r="AX143" s="2">
        <v>0.3</v>
      </c>
      <c r="AY143">
        <v>27.9</v>
      </c>
      <c r="AZ143">
        <v>658.9</v>
      </c>
      <c r="BA143">
        <v>13.1</v>
      </c>
      <c r="BB143">
        <v>12.9</v>
      </c>
      <c r="BC143" s="5">
        <v>9.30555555555556E-2</v>
      </c>
    </row>
    <row r="144" spans="2:55">
      <c r="B144" s="2">
        <v>1.4</v>
      </c>
      <c r="C144" s="2">
        <v>84</v>
      </c>
      <c r="D144" s="2">
        <v>-1</v>
      </c>
      <c r="E144" s="2">
        <v>1.4</v>
      </c>
      <c r="F144" s="2">
        <v>0</v>
      </c>
      <c r="G144" s="2">
        <v>6.1</v>
      </c>
      <c r="H144" s="2">
        <v>1018.7</v>
      </c>
      <c r="I144" s="2">
        <v>0</v>
      </c>
      <c r="J144" s="2">
        <v>0</v>
      </c>
      <c r="K144" s="2">
        <v>0</v>
      </c>
      <c r="L144" s="2">
        <v>0</v>
      </c>
      <c r="M144" s="2">
        <v>4</v>
      </c>
      <c r="N144">
        <v>52.8</v>
      </c>
      <c r="O144">
        <v>683.8</v>
      </c>
      <c r="P144">
        <v>0.2</v>
      </c>
      <c r="Q144">
        <v>0.2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13.8</v>
      </c>
      <c r="AN144" s="2">
        <v>83</v>
      </c>
      <c r="AO144" s="2">
        <v>11</v>
      </c>
      <c r="AP144" s="2">
        <v>13.8</v>
      </c>
      <c r="AQ144" s="2">
        <v>4.7</v>
      </c>
      <c r="AR144" s="2">
        <v>11.5</v>
      </c>
      <c r="AS144" s="2">
        <v>1000.9</v>
      </c>
      <c r="AT144" s="2">
        <v>0</v>
      </c>
      <c r="AU144" s="2">
        <v>0</v>
      </c>
      <c r="AV144" s="2">
        <v>0</v>
      </c>
      <c r="AW144" s="2">
        <v>0</v>
      </c>
      <c r="AX144" s="2">
        <v>0.3</v>
      </c>
      <c r="AY144">
        <v>27.9</v>
      </c>
      <c r="AZ144">
        <v>658.9</v>
      </c>
      <c r="BA144">
        <v>13.1</v>
      </c>
      <c r="BB144">
        <v>13</v>
      </c>
      <c r="BC144" s="5">
        <v>9.375E-2</v>
      </c>
    </row>
    <row r="145" spans="2:55">
      <c r="B145" s="2">
        <v>1.4</v>
      </c>
      <c r="C145" s="2">
        <v>84</v>
      </c>
      <c r="D145" s="2">
        <v>-1</v>
      </c>
      <c r="E145" s="2">
        <v>-0.3</v>
      </c>
      <c r="F145" s="2">
        <v>5.8</v>
      </c>
      <c r="G145" s="2">
        <v>7.2</v>
      </c>
      <c r="H145" s="2">
        <v>1018.7</v>
      </c>
      <c r="I145" s="2">
        <v>0</v>
      </c>
      <c r="J145" s="2">
        <v>0</v>
      </c>
      <c r="K145" s="2">
        <v>0</v>
      </c>
      <c r="L145" s="2">
        <v>0</v>
      </c>
      <c r="M145" s="2">
        <v>4</v>
      </c>
      <c r="N145">
        <v>52.8</v>
      </c>
      <c r="O145">
        <v>683.8</v>
      </c>
      <c r="P145">
        <v>0.1</v>
      </c>
      <c r="Q145">
        <v>0.2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13.8</v>
      </c>
      <c r="AN145" s="2">
        <v>83</v>
      </c>
      <c r="AO145" s="2">
        <v>11</v>
      </c>
      <c r="AP145" s="2">
        <v>13.8</v>
      </c>
      <c r="AQ145" s="2">
        <v>11.9</v>
      </c>
      <c r="AR145" s="2">
        <v>12.6</v>
      </c>
      <c r="AS145" s="2">
        <v>1001</v>
      </c>
      <c r="AT145" s="2">
        <v>0</v>
      </c>
      <c r="AU145" s="2">
        <v>0</v>
      </c>
      <c r="AV145" s="2">
        <v>0</v>
      </c>
      <c r="AW145" s="2">
        <v>0</v>
      </c>
      <c r="AX145" s="2">
        <v>0.3</v>
      </c>
      <c r="AY145">
        <v>27.9</v>
      </c>
      <c r="AZ145">
        <v>658.9</v>
      </c>
      <c r="BA145">
        <v>13.1</v>
      </c>
      <c r="BB145">
        <v>13</v>
      </c>
      <c r="BC145" s="5">
        <v>9.44444444444444E-2</v>
      </c>
    </row>
    <row r="146" spans="2:55">
      <c r="B146" s="2">
        <v>1.4</v>
      </c>
      <c r="C146" s="2">
        <v>84</v>
      </c>
      <c r="D146" s="2">
        <v>-1</v>
      </c>
      <c r="E146" s="2">
        <v>1.4</v>
      </c>
      <c r="F146" s="2">
        <v>4.7</v>
      </c>
      <c r="G146" s="2">
        <v>5.8</v>
      </c>
      <c r="H146" s="2">
        <v>1018.8</v>
      </c>
      <c r="I146" s="2">
        <v>0</v>
      </c>
      <c r="J146" s="2">
        <v>0</v>
      </c>
      <c r="K146" s="2">
        <v>0</v>
      </c>
      <c r="L146" s="2">
        <v>0</v>
      </c>
      <c r="M146" s="2">
        <v>4</v>
      </c>
      <c r="N146">
        <v>52.8</v>
      </c>
      <c r="O146">
        <v>683.8</v>
      </c>
      <c r="P146">
        <v>0.1</v>
      </c>
      <c r="Q146">
        <v>0.2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13.9</v>
      </c>
      <c r="AN146" s="2">
        <v>83</v>
      </c>
      <c r="AO146" s="2">
        <v>11.1</v>
      </c>
      <c r="AP146" s="2">
        <v>13.9</v>
      </c>
      <c r="AQ146" s="2">
        <v>15.5</v>
      </c>
      <c r="AR146" s="2">
        <v>17.3</v>
      </c>
      <c r="AS146" s="2">
        <v>1001.1</v>
      </c>
      <c r="AT146" s="2">
        <v>0</v>
      </c>
      <c r="AU146" s="2">
        <v>0</v>
      </c>
      <c r="AV146" s="2">
        <v>0</v>
      </c>
      <c r="AW146" s="2">
        <v>0</v>
      </c>
      <c r="AX146" s="2">
        <v>0.3</v>
      </c>
      <c r="AY146">
        <v>27.9</v>
      </c>
      <c r="AZ146">
        <v>658.9</v>
      </c>
      <c r="BA146">
        <v>13.1</v>
      </c>
      <c r="BB146">
        <v>13</v>
      </c>
      <c r="BC146" s="5">
        <v>9.5138888888888898E-2</v>
      </c>
    </row>
    <row r="147" spans="2:55">
      <c r="B147" s="2">
        <v>1.4</v>
      </c>
      <c r="C147" s="2">
        <v>85</v>
      </c>
      <c r="D147" s="2">
        <v>-0.8</v>
      </c>
      <c r="E147" s="2">
        <v>1.4</v>
      </c>
      <c r="F147" s="2">
        <v>1.8</v>
      </c>
      <c r="G147" s="2">
        <v>3.6</v>
      </c>
      <c r="H147" s="2">
        <v>1018.8</v>
      </c>
      <c r="I147" s="2">
        <v>0</v>
      </c>
      <c r="J147" s="2">
        <v>0</v>
      </c>
      <c r="K147" s="2">
        <v>0</v>
      </c>
      <c r="L147" s="2">
        <v>0</v>
      </c>
      <c r="M147" s="2">
        <v>4</v>
      </c>
      <c r="N147">
        <v>52.8</v>
      </c>
      <c r="O147">
        <v>683.8</v>
      </c>
      <c r="P147">
        <v>0.1</v>
      </c>
      <c r="Q147">
        <v>0.2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13.9</v>
      </c>
      <c r="AN147" s="2">
        <v>83</v>
      </c>
      <c r="AO147" s="2">
        <v>11.1</v>
      </c>
      <c r="AP147" s="2">
        <v>13.9</v>
      </c>
      <c r="AQ147" s="2">
        <v>7.9</v>
      </c>
      <c r="AR147" s="2">
        <v>9.6999999999999993</v>
      </c>
      <c r="AS147" s="2">
        <v>1001</v>
      </c>
      <c r="AT147" s="2">
        <v>0</v>
      </c>
      <c r="AU147" s="2">
        <v>0</v>
      </c>
      <c r="AV147" s="2">
        <v>0</v>
      </c>
      <c r="AW147" s="2">
        <v>0</v>
      </c>
      <c r="AX147" s="2">
        <v>0.3</v>
      </c>
      <c r="AY147">
        <v>27.9</v>
      </c>
      <c r="AZ147">
        <v>658.9</v>
      </c>
      <c r="BA147">
        <v>13.2</v>
      </c>
      <c r="BB147">
        <v>13.1</v>
      </c>
      <c r="BC147" s="5">
        <v>9.5833333333333298E-2</v>
      </c>
    </row>
    <row r="148" spans="2:55">
      <c r="B148" s="2">
        <v>1.4</v>
      </c>
      <c r="C148" s="2">
        <v>85</v>
      </c>
      <c r="D148" s="2">
        <v>-0.8</v>
      </c>
      <c r="E148" s="2">
        <v>-1.5</v>
      </c>
      <c r="F148" s="2">
        <v>9.4</v>
      </c>
      <c r="G148" s="2">
        <v>10.1</v>
      </c>
      <c r="H148" s="2">
        <v>1018.8</v>
      </c>
      <c r="I148" s="2">
        <v>0</v>
      </c>
      <c r="J148" s="2">
        <v>0</v>
      </c>
      <c r="K148" s="2">
        <v>0</v>
      </c>
      <c r="L148" s="2">
        <v>0</v>
      </c>
      <c r="M148" s="2">
        <v>4</v>
      </c>
      <c r="N148">
        <v>52.8</v>
      </c>
      <c r="O148">
        <v>683.8</v>
      </c>
      <c r="P148">
        <v>0.1</v>
      </c>
      <c r="Q148">
        <v>0.1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13.9</v>
      </c>
      <c r="AN148" s="2">
        <v>83</v>
      </c>
      <c r="AO148" s="2">
        <v>11.1</v>
      </c>
      <c r="AP148" s="2">
        <v>13.9</v>
      </c>
      <c r="AQ148" s="2">
        <v>0</v>
      </c>
      <c r="AR148" s="2">
        <v>4.3</v>
      </c>
      <c r="AS148" s="2">
        <v>1001</v>
      </c>
      <c r="AT148" s="2">
        <v>0</v>
      </c>
      <c r="AU148" s="2">
        <v>0</v>
      </c>
      <c r="AV148" s="2">
        <v>0</v>
      </c>
      <c r="AW148" s="2">
        <v>0</v>
      </c>
      <c r="AX148" s="2">
        <v>0.3</v>
      </c>
      <c r="AY148">
        <v>27.9</v>
      </c>
      <c r="AZ148">
        <v>658.9</v>
      </c>
      <c r="BA148">
        <v>13.2</v>
      </c>
      <c r="BB148">
        <v>13.1</v>
      </c>
      <c r="BC148" s="5">
        <v>9.6527777777777796E-2</v>
      </c>
    </row>
    <row r="149" spans="2:55">
      <c r="B149" s="2">
        <v>1.4</v>
      </c>
      <c r="C149" s="2">
        <v>85</v>
      </c>
      <c r="D149" s="2">
        <v>-0.8</v>
      </c>
      <c r="E149" s="2">
        <v>-0.2</v>
      </c>
      <c r="F149" s="2">
        <v>5.4</v>
      </c>
      <c r="G149" s="2">
        <v>7.2</v>
      </c>
      <c r="H149" s="2">
        <v>1018.8</v>
      </c>
      <c r="I149" s="2">
        <v>0</v>
      </c>
      <c r="J149" s="2">
        <v>0</v>
      </c>
      <c r="K149" s="2">
        <v>0</v>
      </c>
      <c r="L149" s="2">
        <v>0</v>
      </c>
      <c r="M149" s="2">
        <v>4</v>
      </c>
      <c r="N149">
        <v>52.8</v>
      </c>
      <c r="O149">
        <v>683.8</v>
      </c>
      <c r="P149">
        <v>0.1</v>
      </c>
      <c r="Q149">
        <v>0.1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13.8</v>
      </c>
      <c r="AN149" s="2">
        <v>83</v>
      </c>
      <c r="AO149" s="2">
        <v>11</v>
      </c>
      <c r="AP149" s="2">
        <v>13.8</v>
      </c>
      <c r="AQ149" s="2">
        <v>3.6</v>
      </c>
      <c r="AR149" s="2">
        <v>3.6</v>
      </c>
      <c r="AS149" s="2">
        <v>1001.3</v>
      </c>
      <c r="AT149" s="2">
        <v>0</v>
      </c>
      <c r="AU149" s="2">
        <v>0</v>
      </c>
      <c r="AV149" s="2">
        <v>0</v>
      </c>
      <c r="AW149" s="2">
        <v>0</v>
      </c>
      <c r="AX149" s="2">
        <v>0.3</v>
      </c>
      <c r="AY149">
        <v>27.9</v>
      </c>
      <c r="AZ149">
        <v>658.9</v>
      </c>
      <c r="BA149">
        <v>13.2</v>
      </c>
      <c r="BB149">
        <v>13.1</v>
      </c>
      <c r="BC149" s="5">
        <v>9.7222222222222196E-2</v>
      </c>
    </row>
    <row r="150" spans="2:55">
      <c r="B150" s="2">
        <v>1.4</v>
      </c>
      <c r="C150" s="2">
        <v>85</v>
      </c>
      <c r="D150" s="2">
        <v>-0.8</v>
      </c>
      <c r="E150" s="2">
        <v>1.4</v>
      </c>
      <c r="F150" s="2">
        <v>1.8</v>
      </c>
      <c r="G150" s="2">
        <v>5</v>
      </c>
      <c r="H150" s="2">
        <v>1018.9</v>
      </c>
      <c r="I150" s="2">
        <v>0</v>
      </c>
      <c r="J150" s="2">
        <v>0</v>
      </c>
      <c r="K150" s="2">
        <v>0</v>
      </c>
      <c r="L150" s="2">
        <v>0</v>
      </c>
      <c r="M150" s="2">
        <v>4</v>
      </c>
      <c r="N150">
        <v>52.8</v>
      </c>
      <c r="O150">
        <v>683.8</v>
      </c>
      <c r="P150">
        <v>0</v>
      </c>
      <c r="Q150">
        <v>0.1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13.8</v>
      </c>
      <c r="AN150" s="2">
        <v>83</v>
      </c>
      <c r="AO150" s="2">
        <v>11</v>
      </c>
      <c r="AP150" s="2">
        <v>13.8</v>
      </c>
      <c r="AQ150" s="2">
        <v>12.6</v>
      </c>
      <c r="AR150" s="2">
        <v>15.1</v>
      </c>
      <c r="AS150" s="2">
        <v>1001</v>
      </c>
      <c r="AT150" s="2">
        <v>0</v>
      </c>
      <c r="AU150" s="2">
        <v>0</v>
      </c>
      <c r="AV150" s="2">
        <v>0</v>
      </c>
      <c r="AW150" s="2">
        <v>0</v>
      </c>
      <c r="AX150" s="2">
        <v>0.3</v>
      </c>
      <c r="AY150">
        <v>27.9</v>
      </c>
      <c r="AZ150">
        <v>658.9</v>
      </c>
      <c r="BA150">
        <v>13.2</v>
      </c>
      <c r="BB150">
        <v>13.2</v>
      </c>
      <c r="BC150" s="5">
        <v>9.7916666666666693E-2</v>
      </c>
    </row>
    <row r="151" spans="2:55">
      <c r="B151" s="2">
        <v>1.3</v>
      </c>
      <c r="C151" s="2">
        <v>85</v>
      </c>
      <c r="D151" s="2">
        <v>-0.9</v>
      </c>
      <c r="E151" s="2">
        <v>1.3</v>
      </c>
      <c r="F151" s="2">
        <v>4.3</v>
      </c>
      <c r="G151" s="2">
        <v>7.9</v>
      </c>
      <c r="H151" s="2">
        <v>1019</v>
      </c>
      <c r="I151" s="2">
        <v>0</v>
      </c>
      <c r="J151" s="2">
        <v>0</v>
      </c>
      <c r="K151" s="2">
        <v>0</v>
      </c>
      <c r="L151" s="2">
        <v>0</v>
      </c>
      <c r="M151" s="2">
        <v>4</v>
      </c>
      <c r="N151">
        <v>52.8</v>
      </c>
      <c r="O151">
        <v>683.8</v>
      </c>
      <c r="P151">
        <v>0</v>
      </c>
      <c r="Q151">
        <v>0.1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13.9</v>
      </c>
      <c r="AN151" s="2">
        <v>83</v>
      </c>
      <c r="AO151" s="2">
        <v>11.1</v>
      </c>
      <c r="AP151" s="2">
        <v>13.9</v>
      </c>
      <c r="AQ151" s="2">
        <v>5</v>
      </c>
      <c r="AR151" s="2">
        <v>7.2</v>
      </c>
      <c r="AS151" s="2">
        <v>1001</v>
      </c>
      <c r="AT151" s="2">
        <v>0</v>
      </c>
      <c r="AU151" s="2">
        <v>0</v>
      </c>
      <c r="AV151" s="2">
        <v>0</v>
      </c>
      <c r="AW151" s="2">
        <v>0</v>
      </c>
      <c r="AX151" s="2">
        <v>0.3</v>
      </c>
      <c r="AY151">
        <v>27.9</v>
      </c>
      <c r="AZ151">
        <v>658.9</v>
      </c>
      <c r="BA151">
        <v>13.2</v>
      </c>
      <c r="BB151">
        <v>13.2</v>
      </c>
      <c r="BC151" s="5">
        <v>9.8611111111111094E-2</v>
      </c>
    </row>
    <row r="152" spans="2:55">
      <c r="B152" s="2">
        <v>1.3</v>
      </c>
      <c r="C152" s="2">
        <v>85</v>
      </c>
      <c r="D152" s="2">
        <v>-0.9</v>
      </c>
      <c r="E152" s="2">
        <v>1.3</v>
      </c>
      <c r="F152" s="2">
        <v>2.5</v>
      </c>
      <c r="G152" s="2">
        <v>3.2</v>
      </c>
      <c r="H152" s="2">
        <v>1018.9</v>
      </c>
      <c r="I152" s="2">
        <v>0</v>
      </c>
      <c r="J152" s="2">
        <v>0</v>
      </c>
      <c r="K152" s="2">
        <v>0</v>
      </c>
      <c r="L152" s="2">
        <v>0</v>
      </c>
      <c r="M152" s="2">
        <v>4</v>
      </c>
      <c r="N152">
        <v>52.8</v>
      </c>
      <c r="O152">
        <v>683.8</v>
      </c>
      <c r="P152">
        <v>0</v>
      </c>
      <c r="Q152">
        <v>0.1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14</v>
      </c>
      <c r="AN152" s="2">
        <v>83</v>
      </c>
      <c r="AO152" s="2">
        <v>11.2</v>
      </c>
      <c r="AP152" s="2">
        <v>14</v>
      </c>
      <c r="AQ152" s="2">
        <v>9.4</v>
      </c>
      <c r="AR152" s="2">
        <v>10.1</v>
      </c>
      <c r="AS152" s="2">
        <v>1000.9</v>
      </c>
      <c r="AT152" s="2">
        <v>0</v>
      </c>
      <c r="AU152" s="2">
        <v>0</v>
      </c>
      <c r="AV152" s="2">
        <v>0</v>
      </c>
      <c r="AW152" s="2">
        <v>0</v>
      </c>
      <c r="AX152" s="2">
        <v>0.3</v>
      </c>
      <c r="AY152">
        <v>27.9</v>
      </c>
      <c r="AZ152">
        <v>658.9</v>
      </c>
      <c r="BA152">
        <v>13.2</v>
      </c>
      <c r="BB152">
        <v>13.2</v>
      </c>
      <c r="BC152" s="5">
        <v>9.9305555555555605E-2</v>
      </c>
    </row>
    <row r="153" spans="2:55">
      <c r="B153" s="2">
        <v>1.3</v>
      </c>
      <c r="C153" s="2">
        <v>85</v>
      </c>
      <c r="D153" s="2">
        <v>-0.9</v>
      </c>
      <c r="E153" s="2">
        <v>1.3</v>
      </c>
      <c r="F153" s="2">
        <v>3.6</v>
      </c>
      <c r="G153" s="2">
        <v>5</v>
      </c>
      <c r="H153" s="2">
        <v>1019</v>
      </c>
      <c r="I153" s="2">
        <v>0</v>
      </c>
      <c r="J153" s="2">
        <v>0</v>
      </c>
      <c r="K153" s="2">
        <v>0</v>
      </c>
      <c r="L153" s="2">
        <v>0</v>
      </c>
      <c r="M153" s="2">
        <v>4</v>
      </c>
      <c r="N153">
        <v>52.8</v>
      </c>
      <c r="O153">
        <v>683.8</v>
      </c>
      <c r="P153">
        <v>0</v>
      </c>
      <c r="Q153">
        <v>0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14.1</v>
      </c>
      <c r="AN153" s="2">
        <v>82</v>
      </c>
      <c r="AO153" s="2">
        <v>11.1</v>
      </c>
      <c r="AP153" s="2">
        <v>14.1</v>
      </c>
      <c r="AQ153" s="2">
        <v>6.8</v>
      </c>
      <c r="AR153" s="2">
        <v>10.8</v>
      </c>
      <c r="AS153" s="2">
        <v>1001.2</v>
      </c>
      <c r="AT153" s="2">
        <v>0</v>
      </c>
      <c r="AU153" s="2">
        <v>0</v>
      </c>
      <c r="AV153" s="2">
        <v>0</v>
      </c>
      <c r="AW153" s="2">
        <v>0</v>
      </c>
      <c r="AX153" s="2">
        <v>0.3</v>
      </c>
      <c r="AY153">
        <v>27.9</v>
      </c>
      <c r="AZ153">
        <v>658.9</v>
      </c>
      <c r="BA153">
        <v>13.3</v>
      </c>
      <c r="BB153">
        <v>13.2</v>
      </c>
      <c r="BC153" s="5">
        <v>0.1</v>
      </c>
    </row>
    <row r="154" spans="2:55">
      <c r="B154" s="2">
        <v>1.3</v>
      </c>
      <c r="C154" s="2">
        <v>85</v>
      </c>
      <c r="D154" s="2">
        <v>-0.9</v>
      </c>
      <c r="E154" s="2">
        <v>-0.5</v>
      </c>
      <c r="F154" s="2">
        <v>5.8</v>
      </c>
      <c r="G154" s="2">
        <v>7.2</v>
      </c>
      <c r="H154" s="2">
        <v>1018.9</v>
      </c>
      <c r="I154" s="2">
        <v>0</v>
      </c>
      <c r="J154" s="2">
        <v>0</v>
      </c>
      <c r="K154" s="2">
        <v>0</v>
      </c>
      <c r="L154" s="2">
        <v>0</v>
      </c>
      <c r="M154" s="2">
        <v>4</v>
      </c>
      <c r="N154">
        <v>52.8</v>
      </c>
      <c r="O154">
        <v>683.8</v>
      </c>
      <c r="P154">
        <v>0</v>
      </c>
      <c r="Q154">
        <v>0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14.3</v>
      </c>
      <c r="AN154" s="2">
        <v>82</v>
      </c>
      <c r="AO154" s="2">
        <v>11.3</v>
      </c>
      <c r="AP154" s="2">
        <v>14.3</v>
      </c>
      <c r="AQ154" s="2">
        <v>5</v>
      </c>
      <c r="AR154" s="2">
        <v>10.1</v>
      </c>
      <c r="AS154" s="2">
        <v>1001.3</v>
      </c>
      <c r="AT154" s="2">
        <v>0</v>
      </c>
      <c r="AU154" s="2">
        <v>0</v>
      </c>
      <c r="AV154" s="2">
        <v>0</v>
      </c>
      <c r="AW154" s="2">
        <v>0</v>
      </c>
      <c r="AX154" s="2">
        <v>0.3</v>
      </c>
      <c r="AY154">
        <v>27.9</v>
      </c>
      <c r="AZ154">
        <v>658.9</v>
      </c>
      <c r="BA154">
        <v>13.3</v>
      </c>
      <c r="BB154">
        <v>13.2</v>
      </c>
      <c r="BC154" s="5">
        <v>0.100694444444444</v>
      </c>
    </row>
    <row r="155" spans="2:55">
      <c r="B155" s="2">
        <v>1.3</v>
      </c>
      <c r="C155" s="2">
        <v>85</v>
      </c>
      <c r="D155" s="2">
        <v>-0.9</v>
      </c>
      <c r="E155" s="2">
        <v>1.3</v>
      </c>
      <c r="F155" s="2">
        <v>2.5</v>
      </c>
      <c r="G155" s="2">
        <v>3.2</v>
      </c>
      <c r="H155" s="2">
        <v>1018.9</v>
      </c>
      <c r="I155" s="2">
        <v>0</v>
      </c>
      <c r="J155" s="2">
        <v>0</v>
      </c>
      <c r="K155" s="2">
        <v>0</v>
      </c>
      <c r="L155" s="2">
        <v>0</v>
      </c>
      <c r="M155" s="2">
        <v>4</v>
      </c>
      <c r="N155">
        <v>52.8</v>
      </c>
      <c r="O155">
        <v>683.8</v>
      </c>
      <c r="P155">
        <v>0</v>
      </c>
      <c r="Q155">
        <v>0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14.3</v>
      </c>
      <c r="AN155" s="2">
        <v>82</v>
      </c>
      <c r="AO155" s="2">
        <v>11.3</v>
      </c>
      <c r="AP155" s="2">
        <v>14.3</v>
      </c>
      <c r="AQ155" s="2">
        <v>5.4</v>
      </c>
      <c r="AR155" s="2">
        <v>6.1</v>
      </c>
      <c r="AS155" s="2">
        <v>1001.3</v>
      </c>
      <c r="AT155" s="2">
        <v>0</v>
      </c>
      <c r="AU155" s="2">
        <v>0</v>
      </c>
      <c r="AV155" s="2">
        <v>0</v>
      </c>
      <c r="AW155" s="2">
        <v>0</v>
      </c>
      <c r="AX155" s="2">
        <v>0.3</v>
      </c>
      <c r="AY155">
        <v>27.9</v>
      </c>
      <c r="AZ155">
        <v>658.9</v>
      </c>
      <c r="BA155">
        <v>13.3</v>
      </c>
      <c r="BB155">
        <v>13.2</v>
      </c>
      <c r="BC155" s="5">
        <v>0.101388888888889</v>
      </c>
    </row>
    <row r="156" spans="2:55">
      <c r="B156" s="2">
        <v>1.3</v>
      </c>
      <c r="C156" s="2">
        <v>85</v>
      </c>
      <c r="D156" s="2">
        <v>-0.9</v>
      </c>
      <c r="E156" s="2">
        <v>1.3</v>
      </c>
      <c r="F156" s="2">
        <v>4</v>
      </c>
      <c r="G156" s="2">
        <v>4.3</v>
      </c>
      <c r="H156" s="2">
        <v>1018.9</v>
      </c>
      <c r="I156" s="2">
        <v>0</v>
      </c>
      <c r="J156" s="2">
        <v>0</v>
      </c>
      <c r="K156" s="2">
        <v>0</v>
      </c>
      <c r="L156" s="2">
        <v>0</v>
      </c>
      <c r="M156" s="2">
        <v>4</v>
      </c>
      <c r="N156">
        <v>52.8</v>
      </c>
      <c r="O156">
        <v>683.8</v>
      </c>
      <c r="P156">
        <v>-0.1</v>
      </c>
      <c r="Q156">
        <v>0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14.5</v>
      </c>
      <c r="AN156" s="2">
        <v>81</v>
      </c>
      <c r="AO156" s="2">
        <v>11.3</v>
      </c>
      <c r="AP156" s="2">
        <v>14.5</v>
      </c>
      <c r="AQ156" s="2">
        <v>8.3000000000000007</v>
      </c>
      <c r="AR156" s="2">
        <v>23</v>
      </c>
      <c r="AS156" s="2">
        <v>1001.2</v>
      </c>
      <c r="AT156" s="2">
        <v>0</v>
      </c>
      <c r="AU156" s="2">
        <v>0</v>
      </c>
      <c r="AV156" s="2">
        <v>0</v>
      </c>
      <c r="AW156" s="2">
        <v>0</v>
      </c>
      <c r="AX156" s="2">
        <v>0.3</v>
      </c>
      <c r="AY156">
        <v>27.9</v>
      </c>
      <c r="AZ156">
        <v>658.9</v>
      </c>
      <c r="BA156">
        <v>13.3</v>
      </c>
      <c r="BB156">
        <v>13.3</v>
      </c>
      <c r="BC156" s="5">
        <v>0.102083333333333</v>
      </c>
    </row>
    <row r="157" spans="2:55">
      <c r="B157" s="2">
        <v>1.2</v>
      </c>
      <c r="C157" s="2">
        <v>85</v>
      </c>
      <c r="D157" s="2">
        <v>-1</v>
      </c>
      <c r="E157" s="2">
        <v>1.2</v>
      </c>
      <c r="F157" s="2">
        <v>3.2</v>
      </c>
      <c r="G157" s="2">
        <v>4.7</v>
      </c>
      <c r="H157" s="2">
        <v>1019.1</v>
      </c>
      <c r="I157" s="2">
        <v>0</v>
      </c>
      <c r="J157" s="2">
        <v>0</v>
      </c>
      <c r="K157" s="2">
        <v>0</v>
      </c>
      <c r="L157" s="2">
        <v>0</v>
      </c>
      <c r="M157" s="2">
        <v>4</v>
      </c>
      <c r="N157">
        <v>52.8</v>
      </c>
      <c r="O157">
        <v>683.8</v>
      </c>
      <c r="P157">
        <v>-0.1</v>
      </c>
      <c r="Q157">
        <v>0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14.7</v>
      </c>
      <c r="AN157" s="2">
        <v>80</v>
      </c>
      <c r="AO157" s="2">
        <v>11.3</v>
      </c>
      <c r="AP157" s="2">
        <v>14.7</v>
      </c>
      <c r="AQ157" s="2">
        <v>6.5</v>
      </c>
      <c r="AR157" s="2">
        <v>9.6999999999999993</v>
      </c>
      <c r="AS157" s="2">
        <v>1001</v>
      </c>
      <c r="AT157" s="2">
        <v>0</v>
      </c>
      <c r="AU157" s="2">
        <v>0</v>
      </c>
      <c r="AV157" s="2">
        <v>0</v>
      </c>
      <c r="AW157" s="2">
        <v>0</v>
      </c>
      <c r="AX157" s="2">
        <v>0.3</v>
      </c>
      <c r="AY157">
        <v>27.9</v>
      </c>
      <c r="AZ157">
        <v>658.9</v>
      </c>
      <c r="BA157">
        <v>13.4</v>
      </c>
      <c r="BB157">
        <v>13.3</v>
      </c>
      <c r="BC157" s="5">
        <v>0.102777777777778</v>
      </c>
    </row>
    <row r="158" spans="2:55">
      <c r="B158" s="2">
        <v>1.2</v>
      </c>
      <c r="C158" s="2">
        <v>85</v>
      </c>
      <c r="D158" s="2">
        <v>-1</v>
      </c>
      <c r="E158" s="2">
        <v>1.2</v>
      </c>
      <c r="F158" s="2">
        <v>2.9</v>
      </c>
      <c r="G158" s="2">
        <v>3.6</v>
      </c>
      <c r="H158" s="2">
        <v>1019</v>
      </c>
      <c r="I158" s="2">
        <v>0</v>
      </c>
      <c r="J158" s="2">
        <v>0</v>
      </c>
      <c r="K158" s="2">
        <v>0</v>
      </c>
      <c r="L158" s="2">
        <v>0</v>
      </c>
      <c r="M158" s="2">
        <v>4</v>
      </c>
      <c r="N158">
        <v>52.8</v>
      </c>
      <c r="O158">
        <v>683.8</v>
      </c>
      <c r="P158">
        <v>-0.1</v>
      </c>
      <c r="Q158">
        <v>0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14.7</v>
      </c>
      <c r="AN158" s="2">
        <v>80</v>
      </c>
      <c r="AO158" s="2">
        <v>11.3</v>
      </c>
      <c r="AP158" s="2">
        <v>14.7</v>
      </c>
      <c r="AQ158" s="2">
        <v>9.6999999999999993</v>
      </c>
      <c r="AR158" s="2">
        <v>14.4</v>
      </c>
      <c r="AS158" s="2">
        <v>1001</v>
      </c>
      <c r="AT158" s="2">
        <v>0</v>
      </c>
      <c r="AU158" s="2">
        <v>0</v>
      </c>
      <c r="AV158" s="2">
        <v>0</v>
      </c>
      <c r="AW158" s="2">
        <v>0</v>
      </c>
      <c r="AX158" s="2">
        <v>0.3</v>
      </c>
      <c r="AY158">
        <v>27.9</v>
      </c>
      <c r="AZ158">
        <v>658.9</v>
      </c>
      <c r="BA158">
        <v>13.4</v>
      </c>
      <c r="BB158">
        <v>13.3</v>
      </c>
      <c r="BC158" s="5">
        <v>0.10347222222222199</v>
      </c>
    </row>
    <row r="159" spans="2:55">
      <c r="B159" s="2">
        <v>1.1000000000000001</v>
      </c>
      <c r="C159" s="2">
        <v>85</v>
      </c>
      <c r="D159" s="2">
        <v>-1.1000000000000001</v>
      </c>
      <c r="E159" s="2">
        <v>1.1000000000000001</v>
      </c>
      <c r="F159" s="2">
        <v>3.6</v>
      </c>
      <c r="G159" s="2">
        <v>5</v>
      </c>
      <c r="H159" s="2">
        <v>1018.9</v>
      </c>
      <c r="I159" s="2">
        <v>0</v>
      </c>
      <c r="J159" s="2">
        <v>0</v>
      </c>
      <c r="K159" s="2">
        <v>0</v>
      </c>
      <c r="L159" s="2">
        <v>0</v>
      </c>
      <c r="M159" s="2">
        <v>4</v>
      </c>
      <c r="N159">
        <v>52.8</v>
      </c>
      <c r="O159">
        <v>683.8</v>
      </c>
      <c r="P159">
        <v>-0.1</v>
      </c>
      <c r="Q159">
        <v>0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14.8</v>
      </c>
      <c r="AN159" s="2">
        <v>80</v>
      </c>
      <c r="AO159" s="2">
        <v>11.4</v>
      </c>
      <c r="AP159" s="2">
        <v>14.8</v>
      </c>
      <c r="AQ159" s="2">
        <v>3.6</v>
      </c>
      <c r="AR159" s="2">
        <v>7.6</v>
      </c>
      <c r="AS159" s="2">
        <v>1001.1</v>
      </c>
      <c r="AT159" s="2">
        <v>0</v>
      </c>
      <c r="AU159" s="2">
        <v>0</v>
      </c>
      <c r="AV159" s="2">
        <v>0</v>
      </c>
      <c r="AW159" s="2">
        <v>0</v>
      </c>
      <c r="AX159" s="2">
        <v>0.3</v>
      </c>
      <c r="AY159">
        <v>27.9</v>
      </c>
      <c r="AZ159">
        <v>658.9</v>
      </c>
      <c r="BA159">
        <v>13.5</v>
      </c>
      <c r="BB159">
        <v>13.4</v>
      </c>
      <c r="BC159" s="5">
        <v>0.104166666666667</v>
      </c>
    </row>
    <row r="160" spans="2:55">
      <c r="B160" s="2">
        <v>1.1000000000000001</v>
      </c>
      <c r="C160" s="2">
        <v>85</v>
      </c>
      <c r="D160" s="2">
        <v>-1.1000000000000001</v>
      </c>
      <c r="E160" s="2">
        <v>1.1000000000000001</v>
      </c>
      <c r="F160" s="2">
        <v>3.6</v>
      </c>
      <c r="G160" s="2">
        <v>5</v>
      </c>
      <c r="H160" s="2">
        <v>1019</v>
      </c>
      <c r="I160" s="2">
        <v>0</v>
      </c>
      <c r="J160" s="2">
        <v>0</v>
      </c>
      <c r="K160" s="2">
        <v>0</v>
      </c>
      <c r="L160" s="2">
        <v>0</v>
      </c>
      <c r="M160" s="2">
        <v>4</v>
      </c>
      <c r="N160">
        <v>52.8</v>
      </c>
      <c r="O160">
        <v>683.8</v>
      </c>
      <c r="P160">
        <v>-0.2</v>
      </c>
      <c r="Q160">
        <v>-0.1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14.8</v>
      </c>
      <c r="AN160" s="2">
        <v>80</v>
      </c>
      <c r="AO160" s="2">
        <v>11.4</v>
      </c>
      <c r="AP160" s="2">
        <v>14.8</v>
      </c>
      <c r="AQ160" s="2">
        <v>8.3000000000000007</v>
      </c>
      <c r="AR160" s="2">
        <v>9</v>
      </c>
      <c r="AS160" s="2">
        <v>1001</v>
      </c>
      <c r="AT160" s="2">
        <v>0</v>
      </c>
      <c r="AU160" s="2">
        <v>0</v>
      </c>
      <c r="AV160" s="2">
        <v>0</v>
      </c>
      <c r="AW160" s="2">
        <v>0</v>
      </c>
      <c r="AX160" s="2">
        <v>0.3</v>
      </c>
      <c r="AY160">
        <v>27.9</v>
      </c>
      <c r="AZ160">
        <v>658.9</v>
      </c>
      <c r="BA160">
        <v>13.6</v>
      </c>
      <c r="BB160">
        <v>13.4</v>
      </c>
      <c r="BC160" s="5">
        <v>0.104861111111111</v>
      </c>
    </row>
    <row r="161" spans="2:55">
      <c r="B161" s="2">
        <v>1.2</v>
      </c>
      <c r="C161" s="2">
        <v>85</v>
      </c>
      <c r="D161" s="2">
        <v>-1</v>
      </c>
      <c r="E161" s="2">
        <v>1.2</v>
      </c>
      <c r="F161" s="2">
        <v>4.7</v>
      </c>
      <c r="G161" s="2">
        <v>6.1</v>
      </c>
      <c r="H161" s="2">
        <v>1019</v>
      </c>
      <c r="I161" s="2">
        <v>0</v>
      </c>
      <c r="J161" s="2">
        <v>0</v>
      </c>
      <c r="K161" s="2">
        <v>0</v>
      </c>
      <c r="L161" s="2">
        <v>0</v>
      </c>
      <c r="M161" s="2">
        <v>4</v>
      </c>
      <c r="N161">
        <v>52.8</v>
      </c>
      <c r="O161">
        <v>683.8</v>
      </c>
      <c r="P161">
        <v>-0.2</v>
      </c>
      <c r="Q161">
        <v>-0.1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14.8</v>
      </c>
      <c r="AN161" s="2">
        <v>80</v>
      </c>
      <c r="AO161" s="2">
        <v>11.4</v>
      </c>
      <c r="AP161" s="2">
        <v>14.8</v>
      </c>
      <c r="AQ161" s="2">
        <v>6.1</v>
      </c>
      <c r="AR161" s="2">
        <v>9.4</v>
      </c>
      <c r="AS161" s="2">
        <v>1001.2</v>
      </c>
      <c r="AT161" s="2">
        <v>0</v>
      </c>
      <c r="AU161" s="2">
        <v>0</v>
      </c>
      <c r="AV161" s="2">
        <v>0</v>
      </c>
      <c r="AW161" s="2">
        <v>0</v>
      </c>
      <c r="AX161" s="2">
        <v>0.3</v>
      </c>
      <c r="AY161">
        <v>27.9</v>
      </c>
      <c r="AZ161">
        <v>658.9</v>
      </c>
      <c r="BA161">
        <v>13.6</v>
      </c>
      <c r="BB161">
        <v>13.5</v>
      </c>
      <c r="BC161" s="5">
        <v>0.105555555555556</v>
      </c>
    </row>
    <row r="162" spans="2:55">
      <c r="B162" s="2">
        <v>1.2</v>
      </c>
      <c r="C162" s="2">
        <v>85</v>
      </c>
      <c r="D162" s="2">
        <v>-1</v>
      </c>
      <c r="E162" s="2">
        <v>-0.4</v>
      </c>
      <c r="F162" s="2">
        <v>5.4</v>
      </c>
      <c r="G162" s="2">
        <v>5.4</v>
      </c>
      <c r="H162" s="2">
        <v>1019</v>
      </c>
      <c r="I162" s="2">
        <v>0</v>
      </c>
      <c r="J162" s="2">
        <v>0</v>
      </c>
      <c r="K162" s="2">
        <v>0</v>
      </c>
      <c r="L162" s="2">
        <v>0</v>
      </c>
      <c r="M162" s="2">
        <v>4</v>
      </c>
      <c r="N162">
        <v>52.8</v>
      </c>
      <c r="O162">
        <v>683.8</v>
      </c>
      <c r="P162">
        <v>-0.2</v>
      </c>
      <c r="Q162">
        <v>-0.1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14.8</v>
      </c>
      <c r="AN162" s="2">
        <v>80</v>
      </c>
      <c r="AO162" s="2">
        <v>11.4</v>
      </c>
      <c r="AP162" s="2">
        <v>14.8</v>
      </c>
      <c r="AQ162" s="2">
        <v>5</v>
      </c>
      <c r="AR162" s="2">
        <v>9.4</v>
      </c>
      <c r="AS162" s="2">
        <v>1001.1</v>
      </c>
      <c r="AT162" s="2">
        <v>0</v>
      </c>
      <c r="AU162" s="2">
        <v>0</v>
      </c>
      <c r="AV162" s="2">
        <v>0</v>
      </c>
      <c r="AW162" s="2">
        <v>0</v>
      </c>
      <c r="AX162" s="2">
        <v>0.3</v>
      </c>
      <c r="AY162">
        <v>27.9</v>
      </c>
      <c r="AZ162">
        <v>658.9</v>
      </c>
      <c r="BA162">
        <v>13.7</v>
      </c>
      <c r="BB162">
        <v>13.5</v>
      </c>
      <c r="BC162" s="5">
        <v>0.10625</v>
      </c>
    </row>
    <row r="163" spans="2:55">
      <c r="B163" s="2">
        <v>1.1000000000000001</v>
      </c>
      <c r="C163" s="2">
        <v>85</v>
      </c>
      <c r="D163" s="2">
        <v>-1.1000000000000001</v>
      </c>
      <c r="E163" s="2">
        <v>-0.7</v>
      </c>
      <c r="F163" s="2">
        <v>5.8</v>
      </c>
      <c r="G163" s="2">
        <v>6.1</v>
      </c>
      <c r="H163" s="2">
        <v>1019.1</v>
      </c>
      <c r="I163" s="2">
        <v>0</v>
      </c>
      <c r="J163" s="2">
        <v>0</v>
      </c>
      <c r="K163" s="2">
        <v>0</v>
      </c>
      <c r="L163" s="2">
        <v>0</v>
      </c>
      <c r="M163" s="2">
        <v>4</v>
      </c>
      <c r="N163">
        <v>52.8</v>
      </c>
      <c r="O163">
        <v>683.8</v>
      </c>
      <c r="P163">
        <v>-0.2</v>
      </c>
      <c r="Q163">
        <v>-0.1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14.8</v>
      </c>
      <c r="AN163" s="2">
        <v>80</v>
      </c>
      <c r="AO163" s="2">
        <v>11.4</v>
      </c>
      <c r="AP163" s="2">
        <v>14.8</v>
      </c>
      <c r="AQ163" s="2">
        <v>6.8</v>
      </c>
      <c r="AR163" s="2">
        <v>10.8</v>
      </c>
      <c r="AS163" s="2">
        <v>1001.2</v>
      </c>
      <c r="AT163" s="2">
        <v>0</v>
      </c>
      <c r="AU163" s="2">
        <v>0</v>
      </c>
      <c r="AV163" s="2">
        <v>0</v>
      </c>
      <c r="AW163" s="2">
        <v>0</v>
      </c>
      <c r="AX163" s="2">
        <v>0.3</v>
      </c>
      <c r="AY163">
        <v>27.9</v>
      </c>
      <c r="AZ163">
        <v>658.9</v>
      </c>
      <c r="BA163">
        <v>13.7</v>
      </c>
      <c r="BB163">
        <v>13.6</v>
      </c>
      <c r="BC163" s="5">
        <v>0.106944444444444</v>
      </c>
    </row>
    <row r="164" spans="2:55">
      <c r="B164" s="2">
        <v>1.1000000000000001</v>
      </c>
      <c r="C164" s="2">
        <v>85</v>
      </c>
      <c r="D164" s="2">
        <v>-1.1000000000000001</v>
      </c>
      <c r="E164" s="2">
        <v>1.1000000000000001</v>
      </c>
      <c r="F164" s="2">
        <v>3.6</v>
      </c>
      <c r="G164" s="2">
        <v>5</v>
      </c>
      <c r="H164" s="2">
        <v>1019</v>
      </c>
      <c r="I164" s="2">
        <v>0</v>
      </c>
      <c r="J164" s="2">
        <v>0</v>
      </c>
      <c r="K164" s="2">
        <v>0</v>
      </c>
      <c r="L164" s="2">
        <v>0</v>
      </c>
      <c r="M164" s="2">
        <v>4</v>
      </c>
      <c r="N164">
        <v>52.8</v>
      </c>
      <c r="O164">
        <v>683.8</v>
      </c>
      <c r="P164">
        <v>-0.2</v>
      </c>
      <c r="Q164">
        <v>-0.1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14.8</v>
      </c>
      <c r="AN164" s="2">
        <v>80</v>
      </c>
      <c r="AO164" s="2">
        <v>11.4</v>
      </c>
      <c r="AP164" s="2">
        <v>14.8</v>
      </c>
      <c r="AQ164" s="2">
        <v>7.2</v>
      </c>
      <c r="AR164" s="2">
        <v>10.4</v>
      </c>
      <c r="AS164" s="2">
        <v>1001.2</v>
      </c>
      <c r="AT164" s="2">
        <v>0</v>
      </c>
      <c r="AU164" s="2">
        <v>0</v>
      </c>
      <c r="AV164" s="2">
        <v>0</v>
      </c>
      <c r="AW164" s="2">
        <v>0</v>
      </c>
      <c r="AX164" s="2">
        <v>0.3</v>
      </c>
      <c r="AY164">
        <v>27.9</v>
      </c>
      <c r="AZ164">
        <v>658.9</v>
      </c>
      <c r="BA164">
        <v>13.8</v>
      </c>
      <c r="BB164">
        <v>13.6</v>
      </c>
      <c r="BC164" s="5">
        <v>0.10763888888888901</v>
      </c>
    </row>
    <row r="165" spans="2:55">
      <c r="B165" s="2">
        <v>1.1000000000000001</v>
      </c>
      <c r="C165" s="2">
        <v>85</v>
      </c>
      <c r="D165" s="2">
        <v>-1.1000000000000001</v>
      </c>
      <c r="E165" s="2">
        <v>-2.1</v>
      </c>
      <c r="F165" s="2">
        <v>10.4</v>
      </c>
      <c r="G165" s="2">
        <v>10.4</v>
      </c>
      <c r="H165" s="2">
        <v>1019</v>
      </c>
      <c r="I165" s="2">
        <v>0</v>
      </c>
      <c r="J165" s="2">
        <v>0</v>
      </c>
      <c r="K165" s="2">
        <v>0</v>
      </c>
      <c r="L165" s="2">
        <v>0</v>
      </c>
      <c r="M165" s="2">
        <v>4</v>
      </c>
      <c r="N165">
        <v>52.8</v>
      </c>
      <c r="O165">
        <v>683.8</v>
      </c>
      <c r="P165">
        <v>-0.2</v>
      </c>
      <c r="Q165">
        <v>-0.1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14.8</v>
      </c>
      <c r="AN165" s="2">
        <v>80</v>
      </c>
      <c r="AO165" s="2">
        <v>11.4</v>
      </c>
      <c r="AP165" s="2">
        <v>14.8</v>
      </c>
      <c r="AQ165" s="2">
        <v>10.4</v>
      </c>
      <c r="AR165" s="2">
        <v>11.2</v>
      </c>
      <c r="AS165" s="2">
        <v>1001.2</v>
      </c>
      <c r="AT165" s="2">
        <v>0</v>
      </c>
      <c r="AU165" s="2">
        <v>0</v>
      </c>
      <c r="AV165" s="2">
        <v>0</v>
      </c>
      <c r="AW165" s="2">
        <v>0</v>
      </c>
      <c r="AX165" s="2">
        <v>0.3</v>
      </c>
      <c r="AY165">
        <v>27.9</v>
      </c>
      <c r="AZ165">
        <v>658.9</v>
      </c>
      <c r="BA165">
        <v>13.8</v>
      </c>
      <c r="BB165">
        <v>13.7</v>
      </c>
      <c r="BC165" s="5">
        <v>0.108333333333333</v>
      </c>
    </row>
    <row r="166" spans="2:55">
      <c r="B166" s="2">
        <v>1.1000000000000001</v>
      </c>
      <c r="C166" s="2">
        <v>85</v>
      </c>
      <c r="D166" s="2">
        <v>-1.1000000000000001</v>
      </c>
      <c r="E166" s="2">
        <v>-0.3</v>
      </c>
      <c r="F166" s="2">
        <v>5</v>
      </c>
      <c r="G166" s="2">
        <v>6.1</v>
      </c>
      <c r="H166" s="2">
        <v>1019</v>
      </c>
      <c r="I166" s="2">
        <v>0</v>
      </c>
      <c r="J166" s="2">
        <v>0</v>
      </c>
      <c r="K166" s="2">
        <v>0</v>
      </c>
      <c r="L166" s="2">
        <v>0</v>
      </c>
      <c r="M166" s="2">
        <v>4</v>
      </c>
      <c r="N166">
        <v>52.8</v>
      </c>
      <c r="O166">
        <v>683.8</v>
      </c>
      <c r="P166">
        <v>-0.2</v>
      </c>
      <c r="Q166">
        <v>-0.1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14.8</v>
      </c>
      <c r="AN166" s="2">
        <v>80</v>
      </c>
      <c r="AO166" s="2">
        <v>11.4</v>
      </c>
      <c r="AP166" s="2">
        <v>14.8</v>
      </c>
      <c r="AQ166" s="2">
        <v>5.8</v>
      </c>
      <c r="AR166" s="2">
        <v>13.3</v>
      </c>
      <c r="AS166" s="2">
        <v>1001.3</v>
      </c>
      <c r="AT166" s="2">
        <v>0</v>
      </c>
      <c r="AU166" s="2">
        <v>0</v>
      </c>
      <c r="AV166" s="2">
        <v>0</v>
      </c>
      <c r="AW166" s="2">
        <v>0</v>
      </c>
      <c r="AX166" s="2">
        <v>0.3</v>
      </c>
      <c r="AY166">
        <v>27.9</v>
      </c>
      <c r="AZ166">
        <v>658.9</v>
      </c>
      <c r="BA166">
        <v>13.9</v>
      </c>
      <c r="BB166">
        <v>13.7</v>
      </c>
      <c r="BC166" s="5">
        <v>0.109027777777778</v>
      </c>
    </row>
    <row r="167" spans="2:55">
      <c r="B167" s="2">
        <v>1.1000000000000001</v>
      </c>
      <c r="C167" s="2">
        <v>86</v>
      </c>
      <c r="D167" s="2">
        <v>-1</v>
      </c>
      <c r="E167" s="2">
        <v>1.1000000000000001</v>
      </c>
      <c r="F167" s="2">
        <v>2.5</v>
      </c>
      <c r="G167" s="2">
        <v>6.5</v>
      </c>
      <c r="H167" s="2">
        <v>1019</v>
      </c>
      <c r="I167" s="2">
        <v>0</v>
      </c>
      <c r="J167" s="2">
        <v>0</v>
      </c>
      <c r="K167" s="2">
        <v>0</v>
      </c>
      <c r="L167" s="2">
        <v>0</v>
      </c>
      <c r="M167" s="2">
        <v>4</v>
      </c>
      <c r="N167">
        <v>52.8</v>
      </c>
      <c r="O167">
        <v>683.8</v>
      </c>
      <c r="P167">
        <v>-0.2</v>
      </c>
      <c r="Q167">
        <v>-0.2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14.8</v>
      </c>
      <c r="AN167" s="2">
        <v>80</v>
      </c>
      <c r="AO167" s="2">
        <v>11.4</v>
      </c>
      <c r="AP167" s="2">
        <v>14.8</v>
      </c>
      <c r="AQ167" s="2">
        <v>6.5</v>
      </c>
      <c r="AR167" s="2">
        <v>8.3000000000000007</v>
      </c>
      <c r="AS167" s="2">
        <v>1001.1</v>
      </c>
      <c r="AT167" s="2">
        <v>0</v>
      </c>
      <c r="AU167" s="2">
        <v>0</v>
      </c>
      <c r="AV167" s="2">
        <v>0</v>
      </c>
      <c r="AW167" s="2">
        <v>0</v>
      </c>
      <c r="AX167" s="2">
        <v>0.3</v>
      </c>
      <c r="AY167">
        <v>27.9</v>
      </c>
      <c r="AZ167">
        <v>658.9</v>
      </c>
      <c r="BA167">
        <v>13.9</v>
      </c>
      <c r="BB167">
        <v>13.7</v>
      </c>
      <c r="BC167" s="5">
        <v>0.109722222222222</v>
      </c>
    </row>
    <row r="168" spans="2:55">
      <c r="B168" s="2">
        <v>1.1000000000000001</v>
      </c>
      <c r="C168" s="2">
        <v>86</v>
      </c>
      <c r="D168" s="2">
        <v>-1</v>
      </c>
      <c r="E168" s="2">
        <v>1.1000000000000001</v>
      </c>
      <c r="F168" s="2">
        <v>3.6</v>
      </c>
      <c r="G168" s="2">
        <v>4.3</v>
      </c>
      <c r="H168" s="2">
        <v>1019.1</v>
      </c>
      <c r="I168" s="2">
        <v>0</v>
      </c>
      <c r="J168" s="2">
        <v>0</v>
      </c>
      <c r="K168" s="2">
        <v>0</v>
      </c>
      <c r="L168" s="2">
        <v>0</v>
      </c>
      <c r="M168" s="2">
        <v>4</v>
      </c>
      <c r="N168">
        <v>52.8</v>
      </c>
      <c r="O168">
        <v>683.8</v>
      </c>
      <c r="P168">
        <v>-0.3</v>
      </c>
      <c r="Q168">
        <v>-0.2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14.8</v>
      </c>
      <c r="AN168" s="2">
        <v>80</v>
      </c>
      <c r="AO168" s="2">
        <v>11.4</v>
      </c>
      <c r="AP168" s="2">
        <v>14.8</v>
      </c>
      <c r="AQ168" s="2">
        <v>8.3000000000000007</v>
      </c>
      <c r="AR168" s="2">
        <v>8.3000000000000007</v>
      </c>
      <c r="AS168" s="2">
        <v>1001</v>
      </c>
      <c r="AT168" s="2">
        <v>0</v>
      </c>
      <c r="AU168" s="2">
        <v>0</v>
      </c>
      <c r="AV168" s="2">
        <v>0</v>
      </c>
      <c r="AW168" s="2">
        <v>0</v>
      </c>
      <c r="AX168" s="2">
        <v>0.3</v>
      </c>
      <c r="AY168">
        <v>27.9</v>
      </c>
      <c r="AZ168">
        <v>658.9</v>
      </c>
      <c r="BA168">
        <v>13.9</v>
      </c>
      <c r="BB168">
        <v>13.8</v>
      </c>
      <c r="BC168" s="5">
        <v>0.110416666666667</v>
      </c>
    </row>
    <row r="169" spans="2:55">
      <c r="B169" s="2">
        <v>1.1000000000000001</v>
      </c>
      <c r="C169" s="2">
        <v>86</v>
      </c>
      <c r="D169" s="2">
        <v>-1</v>
      </c>
      <c r="E169" s="2">
        <v>1.1000000000000001</v>
      </c>
      <c r="F169" s="2">
        <v>4</v>
      </c>
      <c r="G169" s="2">
        <v>6.5</v>
      </c>
      <c r="H169" s="2">
        <v>1019.2</v>
      </c>
      <c r="I169" s="2">
        <v>0</v>
      </c>
      <c r="J169" s="2">
        <v>0</v>
      </c>
      <c r="K169" s="2">
        <v>0</v>
      </c>
      <c r="L169" s="2">
        <v>0</v>
      </c>
      <c r="M169" s="2">
        <v>4</v>
      </c>
      <c r="N169">
        <v>52.8</v>
      </c>
      <c r="O169">
        <v>683.8</v>
      </c>
      <c r="P169">
        <v>-0.3</v>
      </c>
      <c r="Q169">
        <v>-0.2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14.8</v>
      </c>
      <c r="AN169" s="2">
        <v>80</v>
      </c>
      <c r="AO169" s="2">
        <v>11.4</v>
      </c>
      <c r="AP169" s="2">
        <v>14.8</v>
      </c>
      <c r="AQ169" s="2">
        <v>8.3000000000000007</v>
      </c>
      <c r="AR169" s="2">
        <v>10.8</v>
      </c>
      <c r="AS169" s="2">
        <v>1001</v>
      </c>
      <c r="AT169" s="2">
        <v>0</v>
      </c>
      <c r="AU169" s="2">
        <v>0</v>
      </c>
      <c r="AV169" s="2">
        <v>0</v>
      </c>
      <c r="AW169" s="2">
        <v>0</v>
      </c>
      <c r="AX169" s="2">
        <v>0.3</v>
      </c>
      <c r="AY169">
        <v>27.9</v>
      </c>
      <c r="AZ169">
        <v>658.9</v>
      </c>
      <c r="BA169">
        <v>13.9</v>
      </c>
      <c r="BB169">
        <v>13.8</v>
      </c>
      <c r="BC169" s="5">
        <v>0.11111111111111099</v>
      </c>
    </row>
    <row r="170" spans="2:55">
      <c r="B170" s="2">
        <v>1.1000000000000001</v>
      </c>
      <c r="C170" s="2">
        <v>86</v>
      </c>
      <c r="D170" s="2">
        <v>-1</v>
      </c>
      <c r="E170" s="2">
        <v>-1.8</v>
      </c>
      <c r="F170" s="2">
        <v>9.4</v>
      </c>
      <c r="G170" s="2">
        <v>9.4</v>
      </c>
      <c r="H170" s="2">
        <v>1019.1</v>
      </c>
      <c r="I170" s="2">
        <v>0</v>
      </c>
      <c r="J170" s="2">
        <v>0</v>
      </c>
      <c r="K170" s="2">
        <v>0</v>
      </c>
      <c r="L170" s="2">
        <v>0</v>
      </c>
      <c r="M170" s="2">
        <v>4</v>
      </c>
      <c r="N170">
        <v>52.8</v>
      </c>
      <c r="O170">
        <v>683.8</v>
      </c>
      <c r="P170">
        <v>-0.3</v>
      </c>
      <c r="Q170">
        <v>-0.2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14.8</v>
      </c>
      <c r="AN170" s="2">
        <v>80</v>
      </c>
      <c r="AO170" s="2">
        <v>11.4</v>
      </c>
      <c r="AP170" s="2">
        <v>14.8</v>
      </c>
      <c r="AQ170" s="2">
        <v>6.1</v>
      </c>
      <c r="AR170" s="2">
        <v>12.2</v>
      </c>
      <c r="AS170" s="2">
        <v>1001.1</v>
      </c>
      <c r="AT170" s="2">
        <v>0</v>
      </c>
      <c r="AU170" s="2">
        <v>0</v>
      </c>
      <c r="AV170" s="2">
        <v>0</v>
      </c>
      <c r="AW170" s="2">
        <v>0</v>
      </c>
      <c r="AX170" s="2">
        <v>0.3</v>
      </c>
      <c r="AY170">
        <v>27.9</v>
      </c>
      <c r="AZ170">
        <v>658.9</v>
      </c>
      <c r="BA170">
        <v>13.9</v>
      </c>
      <c r="BB170">
        <v>13.8</v>
      </c>
      <c r="BC170" s="5">
        <v>0.111805555555556</v>
      </c>
    </row>
    <row r="171" spans="2:55">
      <c r="B171" s="2">
        <v>1.1000000000000001</v>
      </c>
      <c r="C171" s="2">
        <v>86</v>
      </c>
      <c r="D171" s="2">
        <v>-1</v>
      </c>
      <c r="E171" s="2">
        <v>1.1000000000000001</v>
      </c>
      <c r="F171" s="2">
        <v>4</v>
      </c>
      <c r="G171" s="2">
        <v>4.3</v>
      </c>
      <c r="H171" s="2">
        <v>1019</v>
      </c>
      <c r="I171" s="2">
        <v>0</v>
      </c>
      <c r="J171" s="2">
        <v>0</v>
      </c>
      <c r="K171" s="2">
        <v>0</v>
      </c>
      <c r="L171" s="2">
        <v>0</v>
      </c>
      <c r="M171" s="2">
        <v>4</v>
      </c>
      <c r="N171">
        <v>52.8</v>
      </c>
      <c r="O171">
        <v>683.8</v>
      </c>
      <c r="P171">
        <v>-0.2</v>
      </c>
      <c r="Q171">
        <v>-0.2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14.8</v>
      </c>
      <c r="AN171" s="2">
        <v>80</v>
      </c>
      <c r="AO171" s="2">
        <v>11.4</v>
      </c>
      <c r="AP171" s="2">
        <v>14.8</v>
      </c>
      <c r="AQ171" s="2">
        <v>9.4</v>
      </c>
      <c r="AR171" s="2">
        <v>18.399999999999999</v>
      </c>
      <c r="AS171" s="2">
        <v>1001</v>
      </c>
      <c r="AT171" s="2">
        <v>0</v>
      </c>
      <c r="AU171" s="2">
        <v>0</v>
      </c>
      <c r="AV171" s="2">
        <v>0</v>
      </c>
      <c r="AW171" s="2">
        <v>0</v>
      </c>
      <c r="AX171" s="2">
        <v>0.3</v>
      </c>
      <c r="AY171">
        <v>27.9</v>
      </c>
      <c r="AZ171">
        <v>658.9</v>
      </c>
      <c r="BA171">
        <v>14</v>
      </c>
      <c r="BB171">
        <v>13.8</v>
      </c>
      <c r="BC171" s="5">
        <v>0.1125</v>
      </c>
    </row>
    <row r="172" spans="2:55">
      <c r="B172" s="2">
        <v>1.1000000000000001</v>
      </c>
      <c r="C172" s="2">
        <v>86</v>
      </c>
      <c r="D172" s="2">
        <v>-1</v>
      </c>
      <c r="E172" s="2">
        <v>1.1000000000000001</v>
      </c>
      <c r="F172" s="2">
        <v>3.6</v>
      </c>
      <c r="G172" s="2">
        <v>4</v>
      </c>
      <c r="H172" s="2">
        <v>1019.1</v>
      </c>
      <c r="I172" s="2">
        <v>0</v>
      </c>
      <c r="J172" s="2">
        <v>0</v>
      </c>
      <c r="K172" s="2">
        <v>0</v>
      </c>
      <c r="L172" s="2">
        <v>0</v>
      </c>
      <c r="M172" s="2">
        <v>4</v>
      </c>
      <c r="N172">
        <v>52.8</v>
      </c>
      <c r="O172">
        <v>683.8</v>
      </c>
      <c r="P172">
        <v>-0.3</v>
      </c>
      <c r="Q172">
        <v>-0.2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14.8</v>
      </c>
      <c r="AN172" s="2">
        <v>80</v>
      </c>
      <c r="AO172" s="2">
        <v>11.4</v>
      </c>
      <c r="AP172" s="2">
        <v>14.8</v>
      </c>
      <c r="AQ172" s="2">
        <v>5</v>
      </c>
      <c r="AR172" s="2">
        <v>7.2</v>
      </c>
      <c r="AS172" s="2">
        <v>1001.1</v>
      </c>
      <c r="AT172" s="2">
        <v>0</v>
      </c>
      <c r="AU172" s="2">
        <v>0</v>
      </c>
      <c r="AV172" s="2">
        <v>0</v>
      </c>
      <c r="AW172" s="2">
        <v>0</v>
      </c>
      <c r="AX172" s="2">
        <v>0.3</v>
      </c>
      <c r="AY172">
        <v>27.9</v>
      </c>
      <c r="AZ172">
        <v>658.9</v>
      </c>
      <c r="BA172">
        <v>14</v>
      </c>
      <c r="BB172">
        <v>13.8</v>
      </c>
      <c r="BC172" s="5">
        <v>0.113194444444444</v>
      </c>
    </row>
    <row r="173" spans="2:55">
      <c r="B173" s="2">
        <v>1.1000000000000001</v>
      </c>
      <c r="C173" s="2">
        <v>86</v>
      </c>
      <c r="D173" s="2">
        <v>-1</v>
      </c>
      <c r="E173" s="2">
        <v>1.1000000000000001</v>
      </c>
      <c r="F173" s="2">
        <v>2.2000000000000002</v>
      </c>
      <c r="G173" s="2">
        <v>3.2</v>
      </c>
      <c r="H173" s="2">
        <v>1018.9</v>
      </c>
      <c r="I173" s="2">
        <v>0</v>
      </c>
      <c r="J173" s="2">
        <v>0</v>
      </c>
      <c r="K173" s="2">
        <v>0</v>
      </c>
      <c r="L173" s="2">
        <v>0</v>
      </c>
      <c r="M173" s="2">
        <v>4</v>
      </c>
      <c r="N173">
        <v>52.8</v>
      </c>
      <c r="O173">
        <v>683.8</v>
      </c>
      <c r="P173">
        <v>-0.3</v>
      </c>
      <c r="Q173">
        <v>-0.2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14.8</v>
      </c>
      <c r="AN173" s="2">
        <v>80</v>
      </c>
      <c r="AO173" s="2">
        <v>11.4</v>
      </c>
      <c r="AP173" s="2">
        <v>14.8</v>
      </c>
      <c r="AQ173" s="2">
        <v>7.2</v>
      </c>
      <c r="AR173" s="2">
        <v>10.8</v>
      </c>
      <c r="AS173" s="2">
        <v>1001.1</v>
      </c>
      <c r="AT173" s="2">
        <v>0</v>
      </c>
      <c r="AU173" s="2">
        <v>0</v>
      </c>
      <c r="AV173" s="2">
        <v>0</v>
      </c>
      <c r="AW173" s="2">
        <v>0</v>
      </c>
      <c r="AX173" s="2">
        <v>0.3</v>
      </c>
      <c r="AY173">
        <v>27.9</v>
      </c>
      <c r="AZ173">
        <v>658.9</v>
      </c>
      <c r="BA173">
        <v>14</v>
      </c>
      <c r="BB173">
        <v>13.9</v>
      </c>
      <c r="BC173" s="5">
        <v>0.113888888888889</v>
      </c>
    </row>
    <row r="174" spans="2:55">
      <c r="B174" s="2">
        <v>1</v>
      </c>
      <c r="C174" s="2">
        <v>86</v>
      </c>
      <c r="D174" s="2">
        <v>-1.1000000000000001</v>
      </c>
      <c r="E174" s="2">
        <v>1</v>
      </c>
      <c r="F174" s="2">
        <v>3.2</v>
      </c>
      <c r="G174" s="2">
        <v>5</v>
      </c>
      <c r="H174" s="2">
        <v>1018.9</v>
      </c>
      <c r="I174" s="2">
        <v>0</v>
      </c>
      <c r="J174" s="2">
        <v>0</v>
      </c>
      <c r="K174" s="2">
        <v>0</v>
      </c>
      <c r="L174" s="2">
        <v>0</v>
      </c>
      <c r="M174" s="2">
        <v>4</v>
      </c>
      <c r="N174">
        <v>52.8</v>
      </c>
      <c r="O174">
        <v>683.8</v>
      </c>
      <c r="P174">
        <v>-0.2</v>
      </c>
      <c r="Q174">
        <v>-0.2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14.8</v>
      </c>
      <c r="AN174" s="2">
        <v>80</v>
      </c>
      <c r="AO174" s="2">
        <v>11.4</v>
      </c>
      <c r="AP174" s="2">
        <v>14.8</v>
      </c>
      <c r="AQ174" s="2">
        <v>6.8</v>
      </c>
      <c r="AR174" s="2">
        <v>6.8</v>
      </c>
      <c r="AS174" s="2">
        <v>1001.1</v>
      </c>
      <c r="AT174" s="2">
        <v>0</v>
      </c>
      <c r="AU174" s="2">
        <v>0</v>
      </c>
      <c r="AV174" s="2">
        <v>0</v>
      </c>
      <c r="AW174" s="2">
        <v>0</v>
      </c>
      <c r="AX174" s="2">
        <v>0.3</v>
      </c>
      <c r="AY174">
        <v>27.9</v>
      </c>
      <c r="AZ174">
        <v>658.9</v>
      </c>
      <c r="BA174">
        <v>14</v>
      </c>
      <c r="BB174">
        <v>13.9</v>
      </c>
      <c r="BC174" s="5">
        <v>0.114583333333333</v>
      </c>
    </row>
    <row r="175" spans="2:55">
      <c r="B175" s="2">
        <v>1</v>
      </c>
      <c r="C175" s="2">
        <v>86</v>
      </c>
      <c r="D175" s="2">
        <v>-1.1000000000000001</v>
      </c>
      <c r="E175" s="2">
        <v>1</v>
      </c>
      <c r="F175" s="2">
        <v>3.2</v>
      </c>
      <c r="G175" s="2">
        <v>4.7</v>
      </c>
      <c r="H175" s="2">
        <v>1019.1</v>
      </c>
      <c r="I175" s="2">
        <v>0</v>
      </c>
      <c r="J175" s="2">
        <v>0</v>
      </c>
      <c r="K175" s="2">
        <v>0</v>
      </c>
      <c r="L175" s="2">
        <v>0</v>
      </c>
      <c r="M175" s="2">
        <v>4</v>
      </c>
      <c r="N175">
        <v>52.8</v>
      </c>
      <c r="O175">
        <v>683.8</v>
      </c>
      <c r="P175">
        <v>-0.3</v>
      </c>
      <c r="Q175">
        <v>-0.2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14.7</v>
      </c>
      <c r="AN175" s="2">
        <v>80</v>
      </c>
      <c r="AO175" s="2">
        <v>11.3</v>
      </c>
      <c r="AP175" s="2">
        <v>14.7</v>
      </c>
      <c r="AQ175" s="2">
        <v>7.2</v>
      </c>
      <c r="AR175" s="2">
        <v>7.9</v>
      </c>
      <c r="AS175" s="2">
        <v>1001.2</v>
      </c>
      <c r="AT175" s="2">
        <v>0</v>
      </c>
      <c r="AU175" s="2">
        <v>0</v>
      </c>
      <c r="AV175" s="2">
        <v>0</v>
      </c>
      <c r="AW175" s="2">
        <v>0</v>
      </c>
      <c r="AX175" s="2">
        <v>0.3</v>
      </c>
      <c r="AY175">
        <v>27.9</v>
      </c>
      <c r="AZ175">
        <v>658.9</v>
      </c>
      <c r="BA175">
        <v>14</v>
      </c>
      <c r="BB175">
        <v>13.9</v>
      </c>
      <c r="BC175" s="5">
        <v>0.11527777777777801</v>
      </c>
    </row>
    <row r="176" spans="2:55">
      <c r="B176" s="2">
        <v>1</v>
      </c>
      <c r="C176" s="2">
        <v>86</v>
      </c>
      <c r="D176" s="2">
        <v>-1.1000000000000001</v>
      </c>
      <c r="E176" s="2">
        <v>1</v>
      </c>
      <c r="F176" s="2">
        <v>1.8</v>
      </c>
      <c r="G176" s="2">
        <v>4</v>
      </c>
      <c r="H176" s="2">
        <v>1019.1</v>
      </c>
      <c r="I176" s="2">
        <v>0</v>
      </c>
      <c r="J176" s="2">
        <v>0</v>
      </c>
      <c r="K176" s="2">
        <v>0</v>
      </c>
      <c r="L176" s="2">
        <v>0</v>
      </c>
      <c r="M176" s="2">
        <v>4</v>
      </c>
      <c r="N176">
        <v>52.8</v>
      </c>
      <c r="O176">
        <v>683.8</v>
      </c>
      <c r="P176">
        <v>-0.3</v>
      </c>
      <c r="Q176">
        <v>-0.2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14.7</v>
      </c>
      <c r="AN176" s="2">
        <v>81</v>
      </c>
      <c r="AO176" s="2">
        <v>11.5</v>
      </c>
      <c r="AP176" s="2">
        <v>14.7</v>
      </c>
      <c r="AQ176" s="2">
        <v>7.2</v>
      </c>
      <c r="AR176" s="2">
        <v>7.9</v>
      </c>
      <c r="AS176" s="2">
        <v>1001</v>
      </c>
      <c r="AT176" s="2">
        <v>0</v>
      </c>
      <c r="AU176" s="2">
        <v>0</v>
      </c>
      <c r="AV176" s="2">
        <v>0</v>
      </c>
      <c r="AW176" s="2">
        <v>0</v>
      </c>
      <c r="AX176" s="2">
        <v>0.3</v>
      </c>
      <c r="AY176">
        <v>27.9</v>
      </c>
      <c r="AZ176">
        <v>658.9</v>
      </c>
      <c r="BA176">
        <v>14</v>
      </c>
      <c r="BB176">
        <v>13.9</v>
      </c>
      <c r="BC176" s="5">
        <v>0.115972222222222</v>
      </c>
    </row>
    <row r="177" spans="2:55">
      <c r="B177" s="2">
        <v>1</v>
      </c>
      <c r="C177" s="2">
        <v>86</v>
      </c>
      <c r="D177" s="2">
        <v>-1.1000000000000001</v>
      </c>
      <c r="E177" s="2">
        <v>1</v>
      </c>
      <c r="F177" s="2">
        <v>3.2</v>
      </c>
      <c r="G177" s="2">
        <v>3.6</v>
      </c>
      <c r="H177" s="2">
        <v>1019.1</v>
      </c>
      <c r="I177" s="2">
        <v>0</v>
      </c>
      <c r="J177" s="2">
        <v>0</v>
      </c>
      <c r="K177" s="2">
        <v>0</v>
      </c>
      <c r="L177" s="2">
        <v>0</v>
      </c>
      <c r="M177" s="2">
        <v>4</v>
      </c>
      <c r="N177">
        <v>52.8</v>
      </c>
      <c r="O177">
        <v>683.8</v>
      </c>
      <c r="P177">
        <v>-0.3</v>
      </c>
      <c r="Q177">
        <v>-0.2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14.7</v>
      </c>
      <c r="AN177" s="2">
        <v>81</v>
      </c>
      <c r="AO177" s="2">
        <v>11.5</v>
      </c>
      <c r="AP177" s="2">
        <v>14.7</v>
      </c>
      <c r="AQ177" s="2">
        <v>9.6999999999999993</v>
      </c>
      <c r="AR177" s="2">
        <v>11.5</v>
      </c>
      <c r="AS177" s="2">
        <v>1001.1</v>
      </c>
      <c r="AT177" s="2">
        <v>0</v>
      </c>
      <c r="AU177" s="2">
        <v>0</v>
      </c>
      <c r="AV177" s="2">
        <v>0</v>
      </c>
      <c r="AW177" s="2">
        <v>0</v>
      </c>
      <c r="AX177" s="2">
        <v>0.3</v>
      </c>
      <c r="AY177">
        <v>27.9</v>
      </c>
      <c r="AZ177">
        <v>658.9</v>
      </c>
      <c r="BA177">
        <v>14</v>
      </c>
      <c r="BB177">
        <v>13.9</v>
      </c>
      <c r="BC177" s="5">
        <v>0.116666666666667</v>
      </c>
    </row>
    <row r="178" spans="2:55">
      <c r="B178" s="2">
        <v>1</v>
      </c>
      <c r="C178" s="2">
        <v>86</v>
      </c>
      <c r="D178" s="2">
        <v>-1.1000000000000001</v>
      </c>
      <c r="E178" s="2">
        <v>1</v>
      </c>
      <c r="F178" s="2">
        <v>4</v>
      </c>
      <c r="G178" s="2">
        <v>5</v>
      </c>
      <c r="H178" s="2">
        <v>1018.9</v>
      </c>
      <c r="I178" s="2">
        <v>0</v>
      </c>
      <c r="J178" s="2">
        <v>0</v>
      </c>
      <c r="K178" s="2">
        <v>0</v>
      </c>
      <c r="L178" s="2">
        <v>0</v>
      </c>
      <c r="M178" s="2">
        <v>4</v>
      </c>
      <c r="N178">
        <v>52.8</v>
      </c>
      <c r="O178">
        <v>683.8</v>
      </c>
      <c r="P178">
        <v>-0.3</v>
      </c>
      <c r="Q178">
        <v>-0.2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81</v>
      </c>
      <c r="AO178" s="2">
        <v>11.5</v>
      </c>
      <c r="AP178" s="2">
        <v>14.7</v>
      </c>
      <c r="AQ178" s="2">
        <v>8.6</v>
      </c>
      <c r="AR178" s="2">
        <v>8.6</v>
      </c>
      <c r="AS178" s="2">
        <v>1001.1</v>
      </c>
      <c r="AT178" s="2">
        <v>0</v>
      </c>
      <c r="AU178" s="2">
        <v>0</v>
      </c>
      <c r="AV178" s="2">
        <v>0</v>
      </c>
      <c r="AW178" s="2">
        <v>0</v>
      </c>
      <c r="AX178" s="2">
        <v>0.3</v>
      </c>
      <c r="AY178">
        <v>27.9</v>
      </c>
      <c r="AZ178">
        <v>658.9</v>
      </c>
      <c r="BA178">
        <v>14</v>
      </c>
      <c r="BB178">
        <v>13.9</v>
      </c>
      <c r="BC178" s="5">
        <v>0.117361111111111</v>
      </c>
    </row>
    <row r="179" spans="2:55">
      <c r="B179" s="2">
        <v>1</v>
      </c>
      <c r="C179" s="2">
        <v>86</v>
      </c>
      <c r="D179" s="2">
        <v>-1.1000000000000001</v>
      </c>
      <c r="E179" s="2">
        <v>1</v>
      </c>
      <c r="F179" s="2">
        <v>2.9</v>
      </c>
      <c r="G179" s="2">
        <v>5</v>
      </c>
      <c r="H179" s="2">
        <v>1018.8</v>
      </c>
      <c r="I179" s="2">
        <v>0</v>
      </c>
      <c r="J179" s="2">
        <v>0</v>
      </c>
      <c r="K179" s="2">
        <v>0</v>
      </c>
      <c r="L179" s="2">
        <v>0</v>
      </c>
      <c r="M179" s="2">
        <v>4</v>
      </c>
      <c r="N179">
        <v>52.8</v>
      </c>
      <c r="O179">
        <v>683.8</v>
      </c>
      <c r="P179">
        <v>-0.3</v>
      </c>
      <c r="Q179">
        <v>-0.2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81</v>
      </c>
      <c r="AO179" s="2">
        <v>11.5</v>
      </c>
      <c r="AP179" s="2">
        <v>14.7</v>
      </c>
      <c r="AQ179" s="2">
        <v>5.8</v>
      </c>
      <c r="AR179" s="2">
        <v>6.8</v>
      </c>
      <c r="AS179" s="2">
        <v>1001.2</v>
      </c>
      <c r="AT179" s="2">
        <v>0</v>
      </c>
      <c r="AU179" s="2">
        <v>0</v>
      </c>
      <c r="AV179" s="2">
        <v>0</v>
      </c>
      <c r="AW179" s="2">
        <v>0</v>
      </c>
      <c r="AX179" s="2">
        <v>0.3</v>
      </c>
      <c r="AY179">
        <v>27.9</v>
      </c>
      <c r="AZ179">
        <v>658.9</v>
      </c>
      <c r="BA179">
        <v>14.1</v>
      </c>
      <c r="BB179">
        <v>14</v>
      </c>
      <c r="BC179" s="5">
        <v>0.118055555555556</v>
      </c>
    </row>
    <row r="180" spans="2:55">
      <c r="B180" s="2">
        <v>1</v>
      </c>
      <c r="C180" s="2">
        <v>86</v>
      </c>
      <c r="D180" s="2">
        <v>-1.1000000000000001</v>
      </c>
      <c r="E180" s="2">
        <v>1</v>
      </c>
      <c r="F180" s="2">
        <v>4.3</v>
      </c>
      <c r="G180" s="2">
        <v>5.8</v>
      </c>
      <c r="H180" s="2">
        <v>1019.2</v>
      </c>
      <c r="I180" s="2">
        <v>0</v>
      </c>
      <c r="J180" s="2">
        <v>0</v>
      </c>
      <c r="K180" s="2">
        <v>0</v>
      </c>
      <c r="L180" s="2">
        <v>0</v>
      </c>
      <c r="M180" s="2">
        <v>4</v>
      </c>
      <c r="N180">
        <v>52.8</v>
      </c>
      <c r="O180">
        <v>683.8</v>
      </c>
      <c r="P180">
        <v>-0.3</v>
      </c>
      <c r="Q180">
        <v>-0.3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81</v>
      </c>
      <c r="AO180" s="2">
        <v>11.4</v>
      </c>
      <c r="AP180" s="2">
        <v>14.6</v>
      </c>
      <c r="AQ180" s="2">
        <v>4</v>
      </c>
      <c r="AR180" s="2">
        <v>6.1</v>
      </c>
      <c r="AS180" s="2">
        <v>1001</v>
      </c>
      <c r="AT180" s="2">
        <v>0</v>
      </c>
      <c r="AU180" s="2">
        <v>0</v>
      </c>
      <c r="AV180" s="2">
        <v>0</v>
      </c>
      <c r="AW180" s="2">
        <v>0</v>
      </c>
      <c r="AX180" s="2">
        <v>0.3</v>
      </c>
      <c r="AY180">
        <v>27.9</v>
      </c>
      <c r="AZ180">
        <v>658.9</v>
      </c>
      <c r="BA180">
        <v>14</v>
      </c>
      <c r="BB180">
        <v>13.9</v>
      </c>
      <c r="BC180" s="5">
        <v>0.11874999999999999</v>
      </c>
    </row>
    <row r="181" spans="2:55">
      <c r="B181" s="2">
        <v>1</v>
      </c>
      <c r="C181" s="2">
        <v>86</v>
      </c>
      <c r="D181" s="2">
        <v>-1.1000000000000001</v>
      </c>
      <c r="E181" s="2">
        <v>-1.1000000000000001</v>
      </c>
      <c r="F181" s="2">
        <v>6.5</v>
      </c>
      <c r="G181" s="2">
        <v>9.4</v>
      </c>
      <c r="H181" s="2">
        <v>1019.2</v>
      </c>
      <c r="I181" s="2">
        <v>0</v>
      </c>
      <c r="J181" s="2">
        <v>0</v>
      </c>
      <c r="K181" s="2">
        <v>0</v>
      </c>
      <c r="L181" s="2">
        <v>0</v>
      </c>
      <c r="M181" s="2">
        <v>4</v>
      </c>
      <c r="N181">
        <v>52.8</v>
      </c>
      <c r="O181">
        <v>683.8</v>
      </c>
      <c r="P181">
        <v>-0.4</v>
      </c>
      <c r="Q181">
        <v>-0.2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81</v>
      </c>
      <c r="AO181" s="2">
        <v>11.4</v>
      </c>
      <c r="AP181" s="2">
        <v>14.6</v>
      </c>
      <c r="AQ181" s="2">
        <v>3.6</v>
      </c>
      <c r="AR181" s="2">
        <v>5.8</v>
      </c>
      <c r="AS181" s="2">
        <v>1001.2</v>
      </c>
      <c r="AT181" s="2">
        <v>0</v>
      </c>
      <c r="AU181" s="2">
        <v>0</v>
      </c>
      <c r="AV181" s="2">
        <v>0</v>
      </c>
      <c r="AW181" s="2">
        <v>0</v>
      </c>
      <c r="AX181" s="2">
        <v>0.3</v>
      </c>
      <c r="AY181">
        <v>27.9</v>
      </c>
      <c r="AZ181">
        <v>658.9</v>
      </c>
      <c r="BA181">
        <v>14</v>
      </c>
      <c r="BB181">
        <v>13.9</v>
      </c>
      <c r="BC181" s="5">
        <v>0.11944444444444401</v>
      </c>
    </row>
    <row r="182" spans="2:55">
      <c r="B182" s="2">
        <v>1.1000000000000001</v>
      </c>
      <c r="C182" s="2">
        <v>86</v>
      </c>
      <c r="D182" s="2">
        <v>-1</v>
      </c>
      <c r="E182" s="2">
        <v>1.1000000000000001</v>
      </c>
      <c r="F182" s="2">
        <v>3.6</v>
      </c>
      <c r="G182" s="2">
        <v>5.8</v>
      </c>
      <c r="H182" s="2">
        <v>1019.1</v>
      </c>
      <c r="I182" s="2">
        <v>0</v>
      </c>
      <c r="J182" s="2">
        <v>0</v>
      </c>
      <c r="K182" s="2">
        <v>0</v>
      </c>
      <c r="L182" s="2">
        <v>0</v>
      </c>
      <c r="M182" s="2">
        <v>4</v>
      </c>
      <c r="N182">
        <v>52.8</v>
      </c>
      <c r="O182">
        <v>683.8</v>
      </c>
      <c r="P182">
        <v>-0.4</v>
      </c>
      <c r="Q182">
        <v>-0.3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81</v>
      </c>
      <c r="AO182" s="2">
        <v>11.4</v>
      </c>
      <c r="AP182" s="2">
        <v>14.6</v>
      </c>
      <c r="AQ182" s="2">
        <v>5.8</v>
      </c>
      <c r="AR182" s="2">
        <v>8.6</v>
      </c>
      <c r="AS182" s="2">
        <v>1001.1</v>
      </c>
      <c r="AT182" s="2">
        <v>0</v>
      </c>
      <c r="AU182" s="2">
        <v>0</v>
      </c>
      <c r="AV182" s="2">
        <v>0</v>
      </c>
      <c r="AW182" s="2">
        <v>0</v>
      </c>
      <c r="AX182" s="2">
        <v>0.3</v>
      </c>
      <c r="AY182">
        <v>27.9</v>
      </c>
      <c r="AZ182">
        <v>658.9</v>
      </c>
      <c r="BA182">
        <v>14</v>
      </c>
      <c r="BB182">
        <v>14</v>
      </c>
      <c r="BC182" s="5">
        <v>0.120138888888889</v>
      </c>
    </row>
    <row r="183" spans="2:55">
      <c r="B183" s="2">
        <v>1</v>
      </c>
      <c r="C183" s="2">
        <v>86</v>
      </c>
      <c r="D183" s="2">
        <v>-1.1000000000000001</v>
      </c>
      <c r="E183" s="2">
        <v>1</v>
      </c>
      <c r="F183" s="2">
        <v>1.8</v>
      </c>
      <c r="G183" s="2">
        <v>5</v>
      </c>
      <c r="H183" s="2">
        <v>1019</v>
      </c>
      <c r="I183" s="2">
        <v>0</v>
      </c>
      <c r="J183" s="2">
        <v>0</v>
      </c>
      <c r="K183" s="2">
        <v>0</v>
      </c>
      <c r="L183" s="2">
        <v>0</v>
      </c>
      <c r="M183" s="2">
        <v>4</v>
      </c>
      <c r="N183">
        <v>52.8</v>
      </c>
      <c r="O183">
        <v>683.8</v>
      </c>
      <c r="P183">
        <v>-0.4</v>
      </c>
      <c r="Q183">
        <v>-0.3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14.6</v>
      </c>
      <c r="AN183" s="2">
        <v>82</v>
      </c>
      <c r="AO183" s="2">
        <v>11.6</v>
      </c>
      <c r="AP183" s="2">
        <v>14.6</v>
      </c>
      <c r="AQ183" s="2">
        <v>5.8</v>
      </c>
      <c r="AR183" s="2">
        <v>10.1</v>
      </c>
      <c r="AS183" s="2">
        <v>1001.1</v>
      </c>
      <c r="AT183" s="2">
        <v>0</v>
      </c>
      <c r="AU183" s="2">
        <v>0</v>
      </c>
      <c r="AV183" s="2">
        <v>0</v>
      </c>
      <c r="AW183" s="2">
        <v>0</v>
      </c>
      <c r="AX183" s="2">
        <v>0.3</v>
      </c>
      <c r="AY183">
        <v>27.9</v>
      </c>
      <c r="AZ183">
        <v>658.9</v>
      </c>
      <c r="BA183">
        <v>14</v>
      </c>
      <c r="BB183">
        <v>14</v>
      </c>
      <c r="BC183" s="5">
        <v>0.120833333333333</v>
      </c>
    </row>
    <row r="184" spans="2:55">
      <c r="B184" s="2">
        <v>1</v>
      </c>
      <c r="C184" s="2">
        <v>86</v>
      </c>
      <c r="D184" s="2">
        <v>-1.1000000000000001</v>
      </c>
      <c r="E184" s="2">
        <v>1</v>
      </c>
      <c r="F184" s="2">
        <v>1.8</v>
      </c>
      <c r="G184" s="2">
        <v>3.2</v>
      </c>
      <c r="H184" s="2">
        <v>1019.3</v>
      </c>
      <c r="I184" s="2">
        <v>0</v>
      </c>
      <c r="J184" s="2">
        <v>0</v>
      </c>
      <c r="K184" s="2">
        <v>0</v>
      </c>
      <c r="L184" s="2">
        <v>0</v>
      </c>
      <c r="M184" s="2">
        <v>4</v>
      </c>
      <c r="N184">
        <v>52.8</v>
      </c>
      <c r="O184">
        <v>683.8</v>
      </c>
      <c r="P184">
        <v>-0.4</v>
      </c>
      <c r="Q184">
        <v>-0.3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82</v>
      </c>
      <c r="AO184" s="2">
        <v>11.6</v>
      </c>
      <c r="AP184" s="2">
        <v>14.6</v>
      </c>
      <c r="AQ184" s="2">
        <v>2.9</v>
      </c>
      <c r="AR184" s="2">
        <v>8.6</v>
      </c>
      <c r="AS184" s="2">
        <v>1001.2</v>
      </c>
      <c r="AT184" s="2">
        <v>0</v>
      </c>
      <c r="AU184" s="2">
        <v>0</v>
      </c>
      <c r="AV184" s="2">
        <v>0</v>
      </c>
      <c r="AW184" s="2">
        <v>0</v>
      </c>
      <c r="AX184" s="2">
        <v>0.3</v>
      </c>
      <c r="AY184">
        <v>27.9</v>
      </c>
      <c r="AZ184">
        <v>658.9</v>
      </c>
      <c r="BA184">
        <v>14</v>
      </c>
      <c r="BB184">
        <v>14</v>
      </c>
      <c r="BC184" s="5">
        <v>0.121527777777778</v>
      </c>
    </row>
    <row r="185" spans="2:55">
      <c r="B185" s="2">
        <v>1</v>
      </c>
      <c r="C185" s="2">
        <v>86</v>
      </c>
      <c r="D185" s="2">
        <v>-1.1000000000000001</v>
      </c>
      <c r="E185" s="2">
        <v>1</v>
      </c>
      <c r="F185" s="2">
        <v>1.8</v>
      </c>
      <c r="G185" s="2">
        <v>5.8</v>
      </c>
      <c r="H185" s="2">
        <v>1019.3</v>
      </c>
      <c r="I185" s="2">
        <v>0</v>
      </c>
      <c r="J185" s="2">
        <v>0</v>
      </c>
      <c r="K185" s="2">
        <v>0</v>
      </c>
      <c r="L185" s="2">
        <v>0</v>
      </c>
      <c r="M185" s="2">
        <v>4</v>
      </c>
      <c r="N185">
        <v>52.8</v>
      </c>
      <c r="O185">
        <v>683.8</v>
      </c>
      <c r="P185">
        <v>-0.4</v>
      </c>
      <c r="Q185">
        <v>-0.3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82</v>
      </c>
      <c r="AO185" s="2">
        <v>11.6</v>
      </c>
      <c r="AP185" s="2">
        <v>14.6</v>
      </c>
      <c r="AQ185" s="2">
        <v>7.6</v>
      </c>
      <c r="AR185" s="2">
        <v>7.9</v>
      </c>
      <c r="AS185" s="2">
        <v>1001.1</v>
      </c>
      <c r="AT185" s="2">
        <v>0</v>
      </c>
      <c r="AU185" s="2">
        <v>0</v>
      </c>
      <c r="AV185" s="2">
        <v>0</v>
      </c>
      <c r="AW185" s="2">
        <v>0</v>
      </c>
      <c r="AX185" s="2">
        <v>0.3</v>
      </c>
      <c r="AY185">
        <v>27.9</v>
      </c>
      <c r="AZ185">
        <v>658.9</v>
      </c>
      <c r="BA185">
        <v>14</v>
      </c>
      <c r="BB185">
        <v>14</v>
      </c>
      <c r="BC185" s="5">
        <v>0.122222222222222</v>
      </c>
    </row>
    <row r="186" spans="2:55">
      <c r="B186" s="2">
        <v>0.9</v>
      </c>
      <c r="C186" s="2">
        <v>86</v>
      </c>
      <c r="D186" s="2">
        <v>-1.2</v>
      </c>
      <c r="E186" s="2">
        <v>0.9</v>
      </c>
      <c r="F186" s="2">
        <v>2.2000000000000002</v>
      </c>
      <c r="G186" s="2">
        <v>3.6</v>
      </c>
      <c r="H186" s="2">
        <v>1019.3</v>
      </c>
      <c r="I186" s="2">
        <v>0</v>
      </c>
      <c r="J186" s="2">
        <v>0</v>
      </c>
      <c r="K186" s="2">
        <v>0</v>
      </c>
      <c r="L186" s="2">
        <v>0</v>
      </c>
      <c r="M186" s="2">
        <v>4</v>
      </c>
      <c r="N186">
        <v>52.8</v>
      </c>
      <c r="O186">
        <v>683.8</v>
      </c>
      <c r="P186">
        <v>-0.4</v>
      </c>
      <c r="Q186">
        <v>-0.3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82</v>
      </c>
      <c r="AO186" s="2">
        <v>11.6</v>
      </c>
      <c r="AP186" s="2">
        <v>14.6</v>
      </c>
      <c r="AQ186" s="2">
        <v>2.5</v>
      </c>
      <c r="AR186" s="2">
        <v>4</v>
      </c>
      <c r="AS186" s="2">
        <v>1001.2</v>
      </c>
      <c r="AT186" s="2">
        <v>0</v>
      </c>
      <c r="AU186" s="2">
        <v>0</v>
      </c>
      <c r="AV186" s="2">
        <v>0</v>
      </c>
      <c r="AW186" s="2">
        <v>0</v>
      </c>
      <c r="AX186" s="2">
        <v>0.3</v>
      </c>
      <c r="AY186">
        <v>27.9</v>
      </c>
      <c r="AZ186">
        <v>658.9</v>
      </c>
      <c r="BA186">
        <v>14</v>
      </c>
      <c r="BB186">
        <v>14</v>
      </c>
      <c r="BC186" s="5">
        <v>0.12291666666666699</v>
      </c>
    </row>
    <row r="187" spans="2:55">
      <c r="B187" s="2">
        <v>0.9</v>
      </c>
      <c r="C187" s="2">
        <v>86</v>
      </c>
      <c r="D187" s="2">
        <v>-1.2</v>
      </c>
      <c r="E187" s="2">
        <v>0.9</v>
      </c>
      <c r="F187" s="2">
        <v>1.8</v>
      </c>
      <c r="G187" s="2">
        <v>1.8</v>
      </c>
      <c r="H187" s="2">
        <v>1019.2</v>
      </c>
      <c r="I187" s="2">
        <v>0</v>
      </c>
      <c r="J187" s="2">
        <v>0</v>
      </c>
      <c r="K187" s="2">
        <v>0</v>
      </c>
      <c r="L187" s="2">
        <v>0</v>
      </c>
      <c r="M187" s="2">
        <v>4</v>
      </c>
      <c r="N187">
        <v>52.8</v>
      </c>
      <c r="O187">
        <v>683.8</v>
      </c>
      <c r="P187">
        <v>-0.4</v>
      </c>
      <c r="Q187">
        <v>-0.3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82</v>
      </c>
      <c r="AO187" s="2">
        <v>11.6</v>
      </c>
      <c r="AP187" s="2">
        <v>14.6</v>
      </c>
      <c r="AQ187" s="2">
        <v>6.1</v>
      </c>
      <c r="AR187" s="2">
        <v>9.6999999999999993</v>
      </c>
      <c r="AS187" s="2">
        <v>1001.2</v>
      </c>
      <c r="AT187" s="2">
        <v>0</v>
      </c>
      <c r="AU187" s="2">
        <v>0</v>
      </c>
      <c r="AV187" s="2">
        <v>0</v>
      </c>
      <c r="AW187" s="2">
        <v>0</v>
      </c>
      <c r="AX187" s="2">
        <v>0.3</v>
      </c>
      <c r="AY187">
        <v>27.9</v>
      </c>
      <c r="AZ187">
        <v>658.9</v>
      </c>
      <c r="BA187">
        <v>14</v>
      </c>
      <c r="BB187">
        <v>14</v>
      </c>
      <c r="BC187" s="5">
        <v>0.12361111111111101</v>
      </c>
    </row>
    <row r="188" spans="2:55">
      <c r="B188" s="2">
        <v>0.9</v>
      </c>
      <c r="C188" s="2">
        <v>86</v>
      </c>
      <c r="D188" s="2">
        <v>-1.2</v>
      </c>
      <c r="E188" s="2">
        <v>0.9</v>
      </c>
      <c r="F188" s="2">
        <v>3.6</v>
      </c>
      <c r="G188" s="2">
        <v>4</v>
      </c>
      <c r="H188" s="2">
        <v>1019.3</v>
      </c>
      <c r="I188" s="2">
        <v>0</v>
      </c>
      <c r="J188" s="2">
        <v>0</v>
      </c>
      <c r="K188" s="2">
        <v>0</v>
      </c>
      <c r="L188" s="2">
        <v>0</v>
      </c>
      <c r="M188" s="2">
        <v>4</v>
      </c>
      <c r="N188">
        <v>52.8</v>
      </c>
      <c r="O188">
        <v>683.8</v>
      </c>
      <c r="P188">
        <v>-0.4</v>
      </c>
      <c r="Q188">
        <v>-0.3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14.6</v>
      </c>
      <c r="AN188" s="2">
        <v>82</v>
      </c>
      <c r="AO188" s="2">
        <v>11.6</v>
      </c>
      <c r="AP188" s="2">
        <v>14.6</v>
      </c>
      <c r="AQ188" s="2">
        <v>7.9</v>
      </c>
      <c r="AR188" s="2">
        <v>8.6</v>
      </c>
      <c r="AS188" s="2">
        <v>1001.1</v>
      </c>
      <c r="AT188" s="2">
        <v>0</v>
      </c>
      <c r="AU188" s="2">
        <v>0</v>
      </c>
      <c r="AV188" s="2">
        <v>0</v>
      </c>
      <c r="AW188" s="2">
        <v>0</v>
      </c>
      <c r="AX188" s="2">
        <v>0.3</v>
      </c>
      <c r="AY188">
        <v>27.9</v>
      </c>
      <c r="AZ188">
        <v>658.9</v>
      </c>
      <c r="BA188">
        <v>14.1</v>
      </c>
      <c r="BB188">
        <v>14</v>
      </c>
      <c r="BC188" s="5">
        <v>0.124305555555556</v>
      </c>
    </row>
    <row r="189" spans="2:55">
      <c r="B189" s="2">
        <v>0.9</v>
      </c>
      <c r="C189" s="2">
        <v>86</v>
      </c>
      <c r="D189" s="2">
        <v>-1.2</v>
      </c>
      <c r="E189" s="2">
        <v>0.9</v>
      </c>
      <c r="F189" s="2">
        <v>0</v>
      </c>
      <c r="G189" s="2">
        <v>4</v>
      </c>
      <c r="H189" s="2">
        <v>1019.2</v>
      </c>
      <c r="I189" s="2">
        <v>0</v>
      </c>
      <c r="J189" s="2">
        <v>0</v>
      </c>
      <c r="K189" s="2">
        <v>0</v>
      </c>
      <c r="L189" s="2">
        <v>0</v>
      </c>
      <c r="M189" s="2">
        <v>4</v>
      </c>
      <c r="N189">
        <v>52.8</v>
      </c>
      <c r="O189">
        <v>683.8</v>
      </c>
      <c r="P189">
        <v>-0.4</v>
      </c>
      <c r="Q189">
        <v>-0.3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14.7</v>
      </c>
      <c r="AN189" s="2">
        <v>82</v>
      </c>
      <c r="AO189" s="2">
        <v>11.7</v>
      </c>
      <c r="AP189" s="2">
        <v>14.7</v>
      </c>
      <c r="AQ189" s="2">
        <v>6.8</v>
      </c>
      <c r="AR189" s="2">
        <v>7.2</v>
      </c>
      <c r="AS189" s="2">
        <v>1001.2</v>
      </c>
      <c r="AT189" s="2">
        <v>0</v>
      </c>
      <c r="AU189" s="2">
        <v>0</v>
      </c>
      <c r="AV189" s="2">
        <v>0</v>
      </c>
      <c r="AW189" s="2">
        <v>0</v>
      </c>
      <c r="AX189" s="2">
        <v>0.3</v>
      </c>
      <c r="AY189">
        <v>27.9</v>
      </c>
      <c r="AZ189">
        <v>658.9</v>
      </c>
      <c r="BA189">
        <v>14.1</v>
      </c>
      <c r="BB189">
        <v>14</v>
      </c>
      <c r="BC189" s="5">
        <v>0.125</v>
      </c>
    </row>
    <row r="190" spans="2:55">
      <c r="B190" s="2">
        <v>0.9</v>
      </c>
      <c r="C190" s="2">
        <v>86</v>
      </c>
      <c r="D190" s="2">
        <v>-1.2</v>
      </c>
      <c r="E190" s="2">
        <v>0.9</v>
      </c>
      <c r="F190" s="2">
        <v>0</v>
      </c>
      <c r="G190" s="2">
        <v>2.2000000000000002</v>
      </c>
      <c r="H190" s="2">
        <v>1019.4</v>
      </c>
      <c r="I190" s="2">
        <v>0</v>
      </c>
      <c r="J190" s="2">
        <v>0</v>
      </c>
      <c r="K190" s="2">
        <v>0</v>
      </c>
      <c r="L190" s="2">
        <v>0</v>
      </c>
      <c r="M190" s="2">
        <v>4</v>
      </c>
      <c r="N190">
        <v>52.8</v>
      </c>
      <c r="O190">
        <v>683.8</v>
      </c>
      <c r="P190">
        <v>-0.5</v>
      </c>
      <c r="Q190">
        <v>-0.3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14.7</v>
      </c>
      <c r="AN190" s="2">
        <v>82</v>
      </c>
      <c r="AO190" s="2">
        <v>11.7</v>
      </c>
      <c r="AP190" s="2">
        <v>14.7</v>
      </c>
      <c r="AQ190" s="2">
        <v>5.8</v>
      </c>
      <c r="AR190" s="2">
        <v>7.9</v>
      </c>
      <c r="AS190" s="2">
        <v>1001</v>
      </c>
      <c r="AT190" s="2">
        <v>0</v>
      </c>
      <c r="AU190" s="2">
        <v>0</v>
      </c>
      <c r="AV190" s="2">
        <v>0</v>
      </c>
      <c r="AW190" s="2">
        <v>0</v>
      </c>
      <c r="AX190" s="2">
        <v>0.3</v>
      </c>
      <c r="AY190">
        <v>27.9</v>
      </c>
      <c r="AZ190">
        <v>658.9</v>
      </c>
      <c r="BA190">
        <v>14.1</v>
      </c>
      <c r="BB190">
        <v>14</v>
      </c>
      <c r="BC190" s="5">
        <v>0.125694444444444</v>
      </c>
    </row>
    <row r="191" spans="2:55">
      <c r="B191" s="2">
        <v>0.9</v>
      </c>
      <c r="C191" s="2">
        <v>86</v>
      </c>
      <c r="D191" s="2">
        <v>-1.2</v>
      </c>
      <c r="E191" s="2">
        <v>0.9</v>
      </c>
      <c r="F191" s="2">
        <v>2.9</v>
      </c>
      <c r="G191" s="2">
        <v>3.2</v>
      </c>
      <c r="H191" s="2">
        <v>1019.2</v>
      </c>
      <c r="I191" s="2">
        <v>0</v>
      </c>
      <c r="J191" s="2">
        <v>0</v>
      </c>
      <c r="K191" s="2">
        <v>0</v>
      </c>
      <c r="L191" s="2">
        <v>0</v>
      </c>
      <c r="M191" s="2">
        <v>4</v>
      </c>
      <c r="N191">
        <v>52.8</v>
      </c>
      <c r="O191">
        <v>683.8</v>
      </c>
      <c r="P191">
        <v>-0.5</v>
      </c>
      <c r="Q191">
        <v>-0.3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14.7</v>
      </c>
      <c r="AN191" s="2">
        <v>82</v>
      </c>
      <c r="AO191" s="2">
        <v>11.7</v>
      </c>
      <c r="AP191" s="2">
        <v>14.7</v>
      </c>
      <c r="AQ191" s="2">
        <v>4.3</v>
      </c>
      <c r="AR191" s="2">
        <v>7.6</v>
      </c>
      <c r="AS191" s="2">
        <v>1000.9</v>
      </c>
      <c r="AT191" s="2">
        <v>0</v>
      </c>
      <c r="AU191" s="2">
        <v>0</v>
      </c>
      <c r="AV191" s="2">
        <v>0</v>
      </c>
      <c r="AW191" s="2">
        <v>0</v>
      </c>
      <c r="AX191" s="2">
        <v>0.3</v>
      </c>
      <c r="AY191">
        <v>27.9</v>
      </c>
      <c r="AZ191">
        <v>658.9</v>
      </c>
      <c r="BA191">
        <v>14.1</v>
      </c>
      <c r="BB191">
        <v>14</v>
      </c>
      <c r="BC191" s="5">
        <v>0.12638888888888899</v>
      </c>
    </row>
    <row r="192" spans="2:55">
      <c r="B192" s="2">
        <v>0.9</v>
      </c>
      <c r="C192" s="2">
        <v>86</v>
      </c>
      <c r="D192" s="2">
        <v>-1.2</v>
      </c>
      <c r="E192" s="2">
        <v>-0.6</v>
      </c>
      <c r="F192" s="2">
        <v>5</v>
      </c>
      <c r="G192" s="2">
        <v>5</v>
      </c>
      <c r="H192" s="2">
        <v>1019.4</v>
      </c>
      <c r="I192" s="2">
        <v>0</v>
      </c>
      <c r="J192" s="2">
        <v>0</v>
      </c>
      <c r="K192" s="2">
        <v>0</v>
      </c>
      <c r="L192" s="2">
        <v>0</v>
      </c>
      <c r="M192" s="2">
        <v>4</v>
      </c>
      <c r="N192">
        <v>52.8</v>
      </c>
      <c r="O192">
        <v>683.8</v>
      </c>
      <c r="P192">
        <v>-0.5</v>
      </c>
      <c r="Q192">
        <v>-0.4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14.7</v>
      </c>
      <c r="AN192" s="2">
        <v>82</v>
      </c>
      <c r="AO192" s="2">
        <v>11.7</v>
      </c>
      <c r="AP192" s="2">
        <v>14.7</v>
      </c>
      <c r="AQ192" s="2">
        <v>5.8</v>
      </c>
      <c r="AR192" s="2">
        <v>7.9</v>
      </c>
      <c r="AS192" s="2">
        <v>1001.1</v>
      </c>
      <c r="AT192" s="2">
        <v>0</v>
      </c>
      <c r="AU192" s="2">
        <v>0</v>
      </c>
      <c r="AV192" s="2">
        <v>0</v>
      </c>
      <c r="AW192" s="2">
        <v>0</v>
      </c>
      <c r="AX192" s="2">
        <v>0.3</v>
      </c>
      <c r="AY192">
        <v>27.9</v>
      </c>
      <c r="AZ192">
        <v>658.9</v>
      </c>
      <c r="BA192">
        <v>14.1</v>
      </c>
      <c r="BB192">
        <v>14</v>
      </c>
      <c r="BC192" s="5">
        <v>0.12708333333333299</v>
      </c>
    </row>
    <row r="193" spans="2:55">
      <c r="B193" s="2">
        <v>0.9</v>
      </c>
      <c r="C193" s="2">
        <v>86</v>
      </c>
      <c r="D193" s="2">
        <v>-1.2</v>
      </c>
      <c r="E193" s="2">
        <v>-1</v>
      </c>
      <c r="F193" s="2">
        <v>6.1</v>
      </c>
      <c r="G193" s="2">
        <v>6.8</v>
      </c>
      <c r="H193" s="2">
        <v>1019.5</v>
      </c>
      <c r="I193" s="2">
        <v>0</v>
      </c>
      <c r="J193" s="2">
        <v>0</v>
      </c>
      <c r="K193" s="2">
        <v>0</v>
      </c>
      <c r="L193" s="2">
        <v>0</v>
      </c>
      <c r="M193" s="2">
        <v>4</v>
      </c>
      <c r="N193">
        <v>52.8</v>
      </c>
      <c r="O193">
        <v>683.8</v>
      </c>
      <c r="P193">
        <v>-0.5</v>
      </c>
      <c r="Q193">
        <v>-0.4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14.7</v>
      </c>
      <c r="AN193" s="2">
        <v>82</v>
      </c>
      <c r="AO193" s="2">
        <v>11.7</v>
      </c>
      <c r="AP193" s="2">
        <v>14.7</v>
      </c>
      <c r="AQ193" s="2">
        <v>5.8</v>
      </c>
      <c r="AR193" s="2">
        <v>5.8</v>
      </c>
      <c r="AS193" s="2">
        <v>1001</v>
      </c>
      <c r="AT193" s="2">
        <v>0</v>
      </c>
      <c r="AU193" s="2">
        <v>0</v>
      </c>
      <c r="AV193" s="2">
        <v>0</v>
      </c>
      <c r="AW193" s="2">
        <v>0</v>
      </c>
      <c r="AX193" s="2">
        <v>0.3</v>
      </c>
      <c r="AY193">
        <v>27.9</v>
      </c>
      <c r="AZ193">
        <v>658.9</v>
      </c>
      <c r="BA193">
        <v>14.1</v>
      </c>
      <c r="BB193">
        <v>14</v>
      </c>
      <c r="BC193" s="5">
        <v>0.12777777777777799</v>
      </c>
    </row>
    <row r="194" spans="2:55">
      <c r="B194" s="2">
        <v>0.9</v>
      </c>
      <c r="C194" s="2">
        <v>86</v>
      </c>
      <c r="D194" s="2">
        <v>-1.2</v>
      </c>
      <c r="E194" s="2">
        <v>0.9</v>
      </c>
      <c r="F194" s="2">
        <v>0</v>
      </c>
      <c r="G194" s="2">
        <v>2.5</v>
      </c>
      <c r="H194" s="2">
        <v>1019.5</v>
      </c>
      <c r="I194" s="2">
        <v>0</v>
      </c>
      <c r="J194" s="2">
        <v>0</v>
      </c>
      <c r="K194" s="2">
        <v>0</v>
      </c>
      <c r="L194" s="2">
        <v>0</v>
      </c>
      <c r="M194" s="2">
        <v>4</v>
      </c>
      <c r="N194">
        <v>52.8</v>
      </c>
      <c r="O194">
        <v>683.8</v>
      </c>
      <c r="P194">
        <v>-0.6</v>
      </c>
      <c r="Q194">
        <v>-0.4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14.7</v>
      </c>
      <c r="AN194" s="2">
        <v>82</v>
      </c>
      <c r="AO194" s="2">
        <v>11.7</v>
      </c>
      <c r="AP194" s="2">
        <v>14.7</v>
      </c>
      <c r="AQ194" s="2">
        <v>4.7</v>
      </c>
      <c r="AR194" s="2">
        <v>6.8</v>
      </c>
      <c r="AS194" s="2">
        <v>1001.1</v>
      </c>
      <c r="AT194" s="2">
        <v>0</v>
      </c>
      <c r="AU194" s="2">
        <v>0</v>
      </c>
      <c r="AV194" s="2">
        <v>0</v>
      </c>
      <c r="AW194" s="2">
        <v>0</v>
      </c>
      <c r="AX194" s="2">
        <v>0.3</v>
      </c>
      <c r="AY194">
        <v>27.9</v>
      </c>
      <c r="AZ194">
        <v>658.9</v>
      </c>
      <c r="BA194">
        <v>14.1</v>
      </c>
      <c r="BB194">
        <v>14</v>
      </c>
      <c r="BC194" s="5">
        <v>0.12847222222222199</v>
      </c>
    </row>
    <row r="195" spans="2:55">
      <c r="B195" s="2">
        <v>0.8</v>
      </c>
      <c r="C195" s="2">
        <v>86</v>
      </c>
      <c r="D195" s="2">
        <v>-1.3</v>
      </c>
      <c r="E195" s="2">
        <v>0.8</v>
      </c>
      <c r="F195" s="2">
        <v>0</v>
      </c>
      <c r="G195" s="2">
        <v>0</v>
      </c>
      <c r="H195" s="2">
        <v>1019.5</v>
      </c>
      <c r="I195" s="2">
        <v>0</v>
      </c>
      <c r="J195" s="2">
        <v>0</v>
      </c>
      <c r="K195" s="2">
        <v>0</v>
      </c>
      <c r="L195" s="2">
        <v>0</v>
      </c>
      <c r="M195" s="2">
        <v>4</v>
      </c>
      <c r="N195">
        <v>52.8</v>
      </c>
      <c r="O195">
        <v>683.8</v>
      </c>
      <c r="P195">
        <v>-0.6</v>
      </c>
      <c r="Q195">
        <v>-0.4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14.7</v>
      </c>
      <c r="AN195" s="2">
        <v>82</v>
      </c>
      <c r="AO195" s="2">
        <v>11.7</v>
      </c>
      <c r="AP195" s="2">
        <v>14.7</v>
      </c>
      <c r="AQ195" s="2">
        <v>5</v>
      </c>
      <c r="AR195" s="2">
        <v>9.4</v>
      </c>
      <c r="AS195" s="2">
        <v>1001</v>
      </c>
      <c r="AT195" s="2">
        <v>0</v>
      </c>
      <c r="AU195" s="2">
        <v>0</v>
      </c>
      <c r="AV195" s="2">
        <v>0</v>
      </c>
      <c r="AW195" s="2">
        <v>0</v>
      </c>
      <c r="AX195" s="2">
        <v>0.3</v>
      </c>
      <c r="AY195">
        <v>27.9</v>
      </c>
      <c r="AZ195">
        <v>658.9</v>
      </c>
      <c r="BA195">
        <v>14.1</v>
      </c>
      <c r="BB195">
        <v>14</v>
      </c>
      <c r="BC195" s="5">
        <v>0.12916666666666701</v>
      </c>
    </row>
    <row r="196" spans="2:55">
      <c r="B196" s="2">
        <v>0.8</v>
      </c>
      <c r="C196" s="2">
        <v>86</v>
      </c>
      <c r="D196" s="2">
        <v>-1.3</v>
      </c>
      <c r="E196" s="2">
        <v>0.8</v>
      </c>
      <c r="F196" s="2">
        <v>2.2000000000000002</v>
      </c>
      <c r="G196" s="2">
        <v>2.9</v>
      </c>
      <c r="H196" s="2">
        <v>1019.3</v>
      </c>
      <c r="I196" s="2">
        <v>0</v>
      </c>
      <c r="J196" s="2">
        <v>0</v>
      </c>
      <c r="K196" s="2">
        <v>0</v>
      </c>
      <c r="L196" s="2">
        <v>0</v>
      </c>
      <c r="M196" s="2">
        <v>4</v>
      </c>
      <c r="N196">
        <v>52.8</v>
      </c>
      <c r="O196">
        <v>683.8</v>
      </c>
      <c r="P196">
        <v>-0.6</v>
      </c>
      <c r="Q196">
        <v>-0.4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14.7</v>
      </c>
      <c r="AN196" s="2">
        <v>82</v>
      </c>
      <c r="AO196" s="2">
        <v>11.7</v>
      </c>
      <c r="AP196" s="2">
        <v>14.7</v>
      </c>
      <c r="AQ196" s="2">
        <v>2.5</v>
      </c>
      <c r="AR196" s="2">
        <v>5.8</v>
      </c>
      <c r="AS196" s="2">
        <v>1001</v>
      </c>
      <c r="AT196" s="2">
        <v>0</v>
      </c>
      <c r="AU196" s="2">
        <v>0</v>
      </c>
      <c r="AV196" s="2">
        <v>0</v>
      </c>
      <c r="AW196" s="2">
        <v>0</v>
      </c>
      <c r="AX196" s="2">
        <v>0.3</v>
      </c>
      <c r="AY196">
        <v>27.9</v>
      </c>
      <c r="AZ196">
        <v>658.9</v>
      </c>
      <c r="BA196">
        <v>14.1</v>
      </c>
      <c r="BB196">
        <v>14</v>
      </c>
      <c r="BC196" s="5">
        <v>0.12986111111111101</v>
      </c>
    </row>
    <row r="197" spans="2:55">
      <c r="B197" s="2">
        <v>0.8</v>
      </c>
      <c r="C197" s="2">
        <v>86</v>
      </c>
      <c r="D197" s="2">
        <v>-1.3</v>
      </c>
      <c r="E197" s="2">
        <v>0.8</v>
      </c>
      <c r="F197" s="2">
        <v>4.3</v>
      </c>
      <c r="G197" s="2">
        <v>5.4</v>
      </c>
      <c r="H197" s="2">
        <v>1019.5</v>
      </c>
      <c r="I197" s="2">
        <v>0</v>
      </c>
      <c r="J197" s="2">
        <v>0</v>
      </c>
      <c r="K197" s="2">
        <v>0</v>
      </c>
      <c r="L197" s="2">
        <v>0</v>
      </c>
      <c r="M197" s="2">
        <v>4</v>
      </c>
      <c r="N197">
        <v>52.8</v>
      </c>
      <c r="O197">
        <v>683.8</v>
      </c>
      <c r="P197">
        <v>-0.6</v>
      </c>
      <c r="Q197">
        <v>-0.4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14.7</v>
      </c>
      <c r="AN197" s="2">
        <v>82</v>
      </c>
      <c r="AO197" s="2">
        <v>11.7</v>
      </c>
      <c r="AP197" s="2">
        <v>14.7</v>
      </c>
      <c r="AQ197" s="2">
        <v>7.9</v>
      </c>
      <c r="AR197" s="2">
        <v>7.9</v>
      </c>
      <c r="AS197" s="2">
        <v>1001</v>
      </c>
      <c r="AT197" s="2">
        <v>0</v>
      </c>
      <c r="AU197" s="2">
        <v>0</v>
      </c>
      <c r="AV197" s="2">
        <v>0</v>
      </c>
      <c r="AW197" s="2">
        <v>0</v>
      </c>
      <c r="AX197" s="2">
        <v>0.3</v>
      </c>
      <c r="AY197">
        <v>27.9</v>
      </c>
      <c r="AZ197">
        <v>658.9</v>
      </c>
      <c r="BA197">
        <v>14.1</v>
      </c>
      <c r="BB197">
        <v>14</v>
      </c>
      <c r="BC197" s="5">
        <v>0.13055555555555601</v>
      </c>
    </row>
    <row r="198" spans="2:55">
      <c r="B198" s="2">
        <v>0.9</v>
      </c>
      <c r="C198" s="2">
        <v>86</v>
      </c>
      <c r="D198" s="2">
        <v>-1.2</v>
      </c>
      <c r="E198" s="2">
        <v>0.9</v>
      </c>
      <c r="F198" s="2">
        <v>2.5</v>
      </c>
      <c r="G198" s="2">
        <v>4</v>
      </c>
      <c r="H198" s="2">
        <v>1019.5</v>
      </c>
      <c r="I198" s="2">
        <v>0</v>
      </c>
      <c r="J198" s="2">
        <v>0</v>
      </c>
      <c r="K198" s="2">
        <v>0</v>
      </c>
      <c r="L198" s="2">
        <v>0</v>
      </c>
      <c r="M198" s="2">
        <v>4</v>
      </c>
      <c r="N198">
        <v>52.8</v>
      </c>
      <c r="O198">
        <v>683.8</v>
      </c>
      <c r="P198">
        <v>-0.7</v>
      </c>
      <c r="Q198">
        <v>-0.5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14.7</v>
      </c>
      <c r="AN198" s="2">
        <v>82</v>
      </c>
      <c r="AO198" s="2">
        <v>11.7</v>
      </c>
      <c r="AP198" s="2">
        <v>14.7</v>
      </c>
      <c r="AQ198" s="2">
        <v>6.5</v>
      </c>
      <c r="AR198" s="2">
        <v>7.2</v>
      </c>
      <c r="AS198" s="2">
        <v>1001.1</v>
      </c>
      <c r="AT198" s="2">
        <v>0</v>
      </c>
      <c r="AU198" s="2">
        <v>0</v>
      </c>
      <c r="AV198" s="2">
        <v>0</v>
      </c>
      <c r="AW198" s="2">
        <v>0</v>
      </c>
      <c r="AX198" s="2">
        <v>0.3</v>
      </c>
      <c r="AY198">
        <v>27.9</v>
      </c>
      <c r="AZ198">
        <v>658.9</v>
      </c>
      <c r="BA198">
        <v>14.1</v>
      </c>
      <c r="BB198">
        <v>14</v>
      </c>
      <c r="BC198" s="5">
        <v>0.13125000000000001</v>
      </c>
    </row>
    <row r="199" spans="2:55">
      <c r="B199" s="2">
        <v>0.9</v>
      </c>
      <c r="C199" s="2">
        <v>86</v>
      </c>
      <c r="D199" s="2">
        <v>-1.2</v>
      </c>
      <c r="E199" s="2">
        <v>0.9</v>
      </c>
      <c r="F199" s="2">
        <v>1.8</v>
      </c>
      <c r="G199" s="2">
        <v>5.4</v>
      </c>
      <c r="H199" s="2">
        <v>1019.4</v>
      </c>
      <c r="I199" s="2">
        <v>0</v>
      </c>
      <c r="J199" s="2">
        <v>0</v>
      </c>
      <c r="K199" s="2">
        <v>0</v>
      </c>
      <c r="L199" s="2">
        <v>0</v>
      </c>
      <c r="M199" s="2">
        <v>4</v>
      </c>
      <c r="N199">
        <v>52.8</v>
      </c>
      <c r="O199">
        <v>683.8</v>
      </c>
      <c r="P199">
        <v>-0.7</v>
      </c>
      <c r="Q199">
        <v>-0.4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82</v>
      </c>
      <c r="AO199" s="2">
        <v>11.6</v>
      </c>
      <c r="AP199" s="2">
        <v>14.6</v>
      </c>
      <c r="AQ199" s="2">
        <v>4</v>
      </c>
      <c r="AR199" s="2">
        <v>4.7</v>
      </c>
      <c r="AS199" s="2">
        <v>1001.1</v>
      </c>
      <c r="AT199" s="2">
        <v>0</v>
      </c>
      <c r="AU199" s="2">
        <v>0</v>
      </c>
      <c r="AV199" s="2">
        <v>0</v>
      </c>
      <c r="AW199" s="2">
        <v>0</v>
      </c>
      <c r="AX199" s="2">
        <v>0.3</v>
      </c>
      <c r="AY199">
        <v>27.9</v>
      </c>
      <c r="AZ199">
        <v>658.9</v>
      </c>
      <c r="BA199">
        <v>14.1</v>
      </c>
      <c r="BB199">
        <v>13.9</v>
      </c>
      <c r="BC199" s="5">
        <v>0.131944444444444</v>
      </c>
    </row>
    <row r="200" spans="2:55">
      <c r="B200" s="2">
        <v>0.8</v>
      </c>
      <c r="C200" s="2">
        <v>86</v>
      </c>
      <c r="D200" s="2">
        <v>-1.3</v>
      </c>
      <c r="E200" s="2">
        <v>0.8</v>
      </c>
      <c r="F200" s="2">
        <v>1.8</v>
      </c>
      <c r="G200" s="2">
        <v>1.8</v>
      </c>
      <c r="H200" s="2">
        <v>1019.6</v>
      </c>
      <c r="I200" s="2">
        <v>0</v>
      </c>
      <c r="J200" s="2">
        <v>0</v>
      </c>
      <c r="K200" s="2">
        <v>0</v>
      </c>
      <c r="L200" s="2">
        <v>0</v>
      </c>
      <c r="M200" s="2">
        <v>4</v>
      </c>
      <c r="N200">
        <v>52.8</v>
      </c>
      <c r="O200">
        <v>683.8</v>
      </c>
      <c r="P200">
        <v>-0.7</v>
      </c>
      <c r="Q200">
        <v>-0.4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14.6</v>
      </c>
      <c r="AN200" s="2">
        <v>82</v>
      </c>
      <c r="AO200" s="2">
        <v>11.6</v>
      </c>
      <c r="AP200" s="2">
        <v>14.6</v>
      </c>
      <c r="AQ200" s="2">
        <v>2.5</v>
      </c>
      <c r="AR200" s="2">
        <v>4</v>
      </c>
      <c r="AS200" s="2">
        <v>1000.8</v>
      </c>
      <c r="AT200" s="2">
        <v>0</v>
      </c>
      <c r="AU200" s="2">
        <v>0</v>
      </c>
      <c r="AV200" s="2">
        <v>0</v>
      </c>
      <c r="AW200" s="2">
        <v>0</v>
      </c>
      <c r="AX200" s="2">
        <v>0.3</v>
      </c>
      <c r="AY200">
        <v>27.9</v>
      </c>
      <c r="AZ200">
        <v>658.9</v>
      </c>
      <c r="BA200">
        <v>14</v>
      </c>
      <c r="BB200">
        <v>13.9</v>
      </c>
      <c r="BC200" s="5">
        <v>0.132638888888889</v>
      </c>
    </row>
    <row r="201" spans="2:55">
      <c r="B201" s="2">
        <v>0.8</v>
      </c>
      <c r="C201" s="2">
        <v>86</v>
      </c>
      <c r="D201" s="2">
        <v>-1.3</v>
      </c>
      <c r="E201" s="2">
        <v>0.8</v>
      </c>
      <c r="F201" s="2">
        <v>2.9</v>
      </c>
      <c r="G201" s="2">
        <v>2.9</v>
      </c>
      <c r="H201" s="2">
        <v>1019.3</v>
      </c>
      <c r="I201" s="2">
        <v>0</v>
      </c>
      <c r="J201" s="2">
        <v>0</v>
      </c>
      <c r="K201" s="2">
        <v>0</v>
      </c>
      <c r="L201" s="2">
        <v>0</v>
      </c>
      <c r="M201" s="2">
        <v>4</v>
      </c>
      <c r="N201">
        <v>52.8</v>
      </c>
      <c r="O201">
        <v>683.8</v>
      </c>
      <c r="P201">
        <v>-0.7</v>
      </c>
      <c r="Q201">
        <v>-0.4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82</v>
      </c>
      <c r="AO201" s="2">
        <v>11.6</v>
      </c>
      <c r="AP201" s="2">
        <v>14.6</v>
      </c>
      <c r="AQ201" s="2">
        <v>3.2</v>
      </c>
      <c r="AR201" s="2">
        <v>5</v>
      </c>
      <c r="AS201" s="2">
        <v>1001.1</v>
      </c>
      <c r="AT201" s="2">
        <v>0</v>
      </c>
      <c r="AU201" s="2">
        <v>0</v>
      </c>
      <c r="AV201" s="2">
        <v>0</v>
      </c>
      <c r="AW201" s="2">
        <v>0</v>
      </c>
      <c r="AX201" s="2">
        <v>0.3</v>
      </c>
      <c r="AY201">
        <v>27.9</v>
      </c>
      <c r="AZ201">
        <v>658.9</v>
      </c>
      <c r="BA201">
        <v>14</v>
      </c>
      <c r="BB201">
        <v>13.9</v>
      </c>
      <c r="BC201" s="5">
        <v>0.133333333333333</v>
      </c>
    </row>
    <row r="202" spans="2:55">
      <c r="B202" s="2">
        <v>0.8</v>
      </c>
      <c r="C202" s="2">
        <v>86</v>
      </c>
      <c r="D202" s="2">
        <v>-1.3</v>
      </c>
      <c r="E202" s="2">
        <v>0.8</v>
      </c>
      <c r="F202" s="2">
        <v>3.6</v>
      </c>
      <c r="G202" s="2">
        <v>4.3</v>
      </c>
      <c r="H202" s="2">
        <v>1019.4</v>
      </c>
      <c r="I202" s="2">
        <v>0</v>
      </c>
      <c r="J202" s="2">
        <v>0</v>
      </c>
      <c r="K202" s="2">
        <v>0</v>
      </c>
      <c r="L202" s="2">
        <v>0</v>
      </c>
      <c r="M202" s="2">
        <v>4</v>
      </c>
      <c r="N202">
        <v>52.8</v>
      </c>
      <c r="O202">
        <v>683.8</v>
      </c>
      <c r="P202">
        <v>-0.7</v>
      </c>
      <c r="Q202">
        <v>-0.5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82</v>
      </c>
      <c r="AO202" s="2">
        <v>11.6</v>
      </c>
      <c r="AP202" s="2">
        <v>14.6</v>
      </c>
      <c r="AQ202" s="2">
        <v>5.8</v>
      </c>
      <c r="AR202" s="2">
        <v>5.8</v>
      </c>
      <c r="AS202" s="2">
        <v>1001.1</v>
      </c>
      <c r="AT202" s="2">
        <v>0</v>
      </c>
      <c r="AU202" s="2">
        <v>0</v>
      </c>
      <c r="AV202" s="2">
        <v>0</v>
      </c>
      <c r="AW202" s="2">
        <v>0</v>
      </c>
      <c r="AX202" s="2">
        <v>0.3</v>
      </c>
      <c r="AY202">
        <v>27.9</v>
      </c>
      <c r="AZ202">
        <v>658.9</v>
      </c>
      <c r="BA202">
        <v>14</v>
      </c>
      <c r="BB202">
        <v>13.9</v>
      </c>
      <c r="BC202" s="5">
        <v>0.134027777777778</v>
      </c>
    </row>
    <row r="203" spans="2:55">
      <c r="B203" s="2">
        <v>0.8</v>
      </c>
      <c r="C203" s="2">
        <v>86</v>
      </c>
      <c r="D203" s="2">
        <v>-1.3</v>
      </c>
      <c r="E203" s="2">
        <v>0.8</v>
      </c>
      <c r="F203" s="2">
        <v>2.5</v>
      </c>
      <c r="G203" s="2">
        <v>4</v>
      </c>
      <c r="H203" s="2">
        <v>1019.3</v>
      </c>
      <c r="I203" s="2">
        <v>0</v>
      </c>
      <c r="J203" s="2">
        <v>0</v>
      </c>
      <c r="K203" s="2">
        <v>0</v>
      </c>
      <c r="L203" s="2">
        <v>0</v>
      </c>
      <c r="M203" s="2">
        <v>4</v>
      </c>
      <c r="N203">
        <v>52.8</v>
      </c>
      <c r="O203">
        <v>683.8</v>
      </c>
      <c r="P203">
        <v>-0.7</v>
      </c>
      <c r="Q203">
        <v>-0.5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14.6</v>
      </c>
      <c r="AN203" s="2">
        <v>82</v>
      </c>
      <c r="AO203" s="2">
        <v>11.6</v>
      </c>
      <c r="AP203" s="2">
        <v>14.6</v>
      </c>
      <c r="AQ203" s="2">
        <v>5.4</v>
      </c>
      <c r="AR203" s="2">
        <v>7.9</v>
      </c>
      <c r="AS203" s="2">
        <v>1001.1</v>
      </c>
      <c r="AT203" s="2">
        <v>0</v>
      </c>
      <c r="AU203" s="2">
        <v>0</v>
      </c>
      <c r="AV203" s="2">
        <v>0</v>
      </c>
      <c r="AW203" s="2">
        <v>0</v>
      </c>
      <c r="AX203" s="2">
        <v>0.3</v>
      </c>
      <c r="AY203">
        <v>27.9</v>
      </c>
      <c r="AZ203">
        <v>658.9</v>
      </c>
      <c r="BA203">
        <v>14</v>
      </c>
      <c r="BB203">
        <v>13.9</v>
      </c>
      <c r="BC203" s="5">
        <v>0.13472222222222199</v>
      </c>
    </row>
    <row r="204" spans="2:55">
      <c r="B204" s="2">
        <v>0.8</v>
      </c>
      <c r="C204" s="2">
        <v>86</v>
      </c>
      <c r="D204" s="2">
        <v>-1.3</v>
      </c>
      <c r="E204" s="2">
        <v>0.8</v>
      </c>
      <c r="F204" s="2">
        <v>2.2000000000000002</v>
      </c>
      <c r="G204" s="2">
        <v>2.9</v>
      </c>
      <c r="H204" s="2">
        <v>1019.4</v>
      </c>
      <c r="I204" s="2">
        <v>0</v>
      </c>
      <c r="J204" s="2">
        <v>0</v>
      </c>
      <c r="K204" s="2">
        <v>0</v>
      </c>
      <c r="L204" s="2">
        <v>0</v>
      </c>
      <c r="M204" s="2">
        <v>4</v>
      </c>
      <c r="N204">
        <v>52.8</v>
      </c>
      <c r="O204">
        <v>683.8</v>
      </c>
      <c r="P204">
        <v>-0.7</v>
      </c>
      <c r="Q204">
        <v>-0.5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14.6</v>
      </c>
      <c r="AN204" s="2">
        <v>82</v>
      </c>
      <c r="AO204" s="2">
        <v>11.6</v>
      </c>
      <c r="AP204" s="2">
        <v>14.6</v>
      </c>
      <c r="AQ204" s="2">
        <v>8.3000000000000007</v>
      </c>
      <c r="AR204" s="2">
        <v>8.3000000000000007</v>
      </c>
      <c r="AS204" s="2">
        <v>1001</v>
      </c>
      <c r="AT204" s="2">
        <v>0</v>
      </c>
      <c r="AU204" s="2">
        <v>0</v>
      </c>
      <c r="AV204" s="2">
        <v>0</v>
      </c>
      <c r="AW204" s="2">
        <v>0</v>
      </c>
      <c r="AX204" s="2">
        <v>0.3</v>
      </c>
      <c r="AY204">
        <v>27.9</v>
      </c>
      <c r="AZ204">
        <v>658.9</v>
      </c>
      <c r="BA204">
        <v>14</v>
      </c>
      <c r="BB204">
        <v>13.9</v>
      </c>
      <c r="BC204" s="5">
        <v>0.13541666666666699</v>
      </c>
    </row>
    <row r="205" spans="2:55">
      <c r="B205" s="2">
        <v>0.8</v>
      </c>
      <c r="C205" s="2">
        <v>87</v>
      </c>
      <c r="D205" s="2">
        <v>-1.1000000000000001</v>
      </c>
      <c r="E205" s="2">
        <v>0.8</v>
      </c>
      <c r="F205" s="2">
        <v>0</v>
      </c>
      <c r="G205" s="2">
        <v>2.5</v>
      </c>
      <c r="H205" s="2">
        <v>1019.4</v>
      </c>
      <c r="I205" s="2">
        <v>0</v>
      </c>
      <c r="J205" s="2">
        <v>0</v>
      </c>
      <c r="K205" s="2">
        <v>0</v>
      </c>
      <c r="L205" s="2">
        <v>0</v>
      </c>
      <c r="M205" s="2">
        <v>4</v>
      </c>
      <c r="N205">
        <v>52.8</v>
      </c>
      <c r="O205">
        <v>683.8</v>
      </c>
      <c r="P205">
        <v>-0.8</v>
      </c>
      <c r="Q205">
        <v>-0.5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14.6</v>
      </c>
      <c r="AN205" s="2">
        <v>82</v>
      </c>
      <c r="AO205" s="2">
        <v>11.6</v>
      </c>
      <c r="AP205" s="2">
        <v>14.6</v>
      </c>
      <c r="AQ205" s="2">
        <v>4.7</v>
      </c>
      <c r="AR205" s="2">
        <v>6.1</v>
      </c>
      <c r="AS205" s="2">
        <v>1000.9</v>
      </c>
      <c r="AT205" s="2">
        <v>0</v>
      </c>
      <c r="AU205" s="2">
        <v>0</v>
      </c>
      <c r="AV205" s="2">
        <v>0</v>
      </c>
      <c r="AW205" s="2">
        <v>0</v>
      </c>
      <c r="AX205" s="2">
        <v>0.3</v>
      </c>
      <c r="AY205">
        <v>27.9</v>
      </c>
      <c r="AZ205">
        <v>658.9</v>
      </c>
      <c r="BA205">
        <v>14</v>
      </c>
      <c r="BB205">
        <v>13.9</v>
      </c>
      <c r="BC205" s="5">
        <v>0.13611111111111099</v>
      </c>
    </row>
    <row r="206" spans="2:55">
      <c r="B206" s="2">
        <v>0.8</v>
      </c>
      <c r="C206" s="2">
        <v>86</v>
      </c>
      <c r="D206" s="2">
        <v>-1.3</v>
      </c>
      <c r="E206" s="2">
        <v>0.8</v>
      </c>
      <c r="F206" s="2">
        <v>1.8</v>
      </c>
      <c r="G206" s="2">
        <v>2.2000000000000002</v>
      </c>
      <c r="H206" s="2">
        <v>1019.6</v>
      </c>
      <c r="I206" s="2">
        <v>0</v>
      </c>
      <c r="J206" s="2">
        <v>0</v>
      </c>
      <c r="K206" s="2">
        <v>0</v>
      </c>
      <c r="L206" s="2">
        <v>0</v>
      </c>
      <c r="M206" s="2">
        <v>4</v>
      </c>
      <c r="N206">
        <v>52.8</v>
      </c>
      <c r="O206">
        <v>683.8</v>
      </c>
      <c r="P206">
        <v>-0.8</v>
      </c>
      <c r="Q206">
        <v>-0.5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14.6</v>
      </c>
      <c r="AN206" s="2">
        <v>82</v>
      </c>
      <c r="AO206" s="2">
        <v>11.6</v>
      </c>
      <c r="AP206" s="2">
        <v>14.6</v>
      </c>
      <c r="AQ206" s="2">
        <v>2.2000000000000002</v>
      </c>
      <c r="AR206" s="2">
        <v>5.8</v>
      </c>
      <c r="AS206" s="2">
        <v>1001</v>
      </c>
      <c r="AT206" s="2">
        <v>0</v>
      </c>
      <c r="AU206" s="2">
        <v>0</v>
      </c>
      <c r="AV206" s="2">
        <v>0</v>
      </c>
      <c r="AW206" s="2">
        <v>0</v>
      </c>
      <c r="AX206" s="2">
        <v>0.3</v>
      </c>
      <c r="AY206">
        <v>27.9</v>
      </c>
      <c r="AZ206">
        <v>658.9</v>
      </c>
      <c r="BA206">
        <v>14</v>
      </c>
      <c r="BB206">
        <v>13.9</v>
      </c>
      <c r="BC206" s="5">
        <v>0.13680555555555601</v>
      </c>
    </row>
    <row r="207" spans="2:55">
      <c r="B207" s="2">
        <v>0.7</v>
      </c>
      <c r="C207" s="2">
        <v>87</v>
      </c>
      <c r="D207" s="2">
        <v>-1.2</v>
      </c>
      <c r="E207" s="2">
        <v>0.7</v>
      </c>
      <c r="F207" s="2">
        <v>0</v>
      </c>
      <c r="G207" s="2">
        <v>2.5</v>
      </c>
      <c r="H207" s="2">
        <v>1019.6</v>
      </c>
      <c r="I207" s="2">
        <v>0</v>
      </c>
      <c r="J207" s="2">
        <v>0</v>
      </c>
      <c r="K207" s="2">
        <v>0</v>
      </c>
      <c r="L207" s="2">
        <v>0</v>
      </c>
      <c r="M207" s="2">
        <v>4</v>
      </c>
      <c r="N207">
        <v>52.8</v>
      </c>
      <c r="O207">
        <v>683.8</v>
      </c>
      <c r="P207">
        <v>-0.8</v>
      </c>
      <c r="Q207">
        <v>-0.5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14.6</v>
      </c>
      <c r="AN207" s="2">
        <v>82</v>
      </c>
      <c r="AO207" s="2">
        <v>11.6</v>
      </c>
      <c r="AP207" s="2">
        <v>14.6</v>
      </c>
      <c r="AQ207" s="2">
        <v>10.4</v>
      </c>
      <c r="AR207" s="2">
        <v>10.4</v>
      </c>
      <c r="AS207" s="2">
        <v>1000.8</v>
      </c>
      <c r="AT207" s="2">
        <v>0</v>
      </c>
      <c r="AU207" s="2">
        <v>0</v>
      </c>
      <c r="AV207" s="2">
        <v>0</v>
      </c>
      <c r="AW207" s="2">
        <v>0</v>
      </c>
      <c r="AX207" s="2">
        <v>0.3</v>
      </c>
      <c r="AY207">
        <v>27.9</v>
      </c>
      <c r="AZ207">
        <v>658.9</v>
      </c>
      <c r="BA207">
        <v>14</v>
      </c>
      <c r="BB207">
        <v>13.9</v>
      </c>
      <c r="BC207" s="5">
        <v>0.13750000000000001</v>
      </c>
    </row>
    <row r="208" spans="2:55">
      <c r="B208" s="2">
        <v>0.7</v>
      </c>
      <c r="C208" s="2">
        <v>87</v>
      </c>
      <c r="D208" s="2">
        <v>-1.2</v>
      </c>
      <c r="E208" s="2">
        <v>0.7</v>
      </c>
      <c r="F208" s="2">
        <v>0</v>
      </c>
      <c r="G208" s="2">
        <v>2.5</v>
      </c>
      <c r="H208" s="2">
        <v>1019.4</v>
      </c>
      <c r="I208" s="2">
        <v>0</v>
      </c>
      <c r="J208" s="2">
        <v>0</v>
      </c>
      <c r="K208" s="2">
        <v>0</v>
      </c>
      <c r="L208" s="2">
        <v>0</v>
      </c>
      <c r="M208" s="2">
        <v>4</v>
      </c>
      <c r="N208">
        <v>52.8</v>
      </c>
      <c r="O208">
        <v>683.8</v>
      </c>
      <c r="P208">
        <v>-0.9</v>
      </c>
      <c r="Q208">
        <v>-0.5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14.6</v>
      </c>
      <c r="AN208" s="2">
        <v>82</v>
      </c>
      <c r="AO208" s="2">
        <v>11.6</v>
      </c>
      <c r="AP208" s="2">
        <v>14.6</v>
      </c>
      <c r="AQ208" s="2">
        <v>2.9</v>
      </c>
      <c r="AR208" s="2">
        <v>4.7</v>
      </c>
      <c r="AS208" s="2">
        <v>1001</v>
      </c>
      <c r="AT208" s="2">
        <v>0</v>
      </c>
      <c r="AU208" s="2">
        <v>0</v>
      </c>
      <c r="AV208" s="2">
        <v>0</v>
      </c>
      <c r="AW208" s="2">
        <v>0</v>
      </c>
      <c r="AX208" s="2">
        <v>0.3</v>
      </c>
      <c r="AY208">
        <v>27.9</v>
      </c>
      <c r="AZ208">
        <v>658.9</v>
      </c>
      <c r="BA208">
        <v>14</v>
      </c>
      <c r="BB208">
        <v>13.9</v>
      </c>
      <c r="BC208" s="5">
        <v>0.13819444444444401</v>
      </c>
    </row>
    <row r="209" spans="2:55">
      <c r="B209" s="2">
        <v>0.8</v>
      </c>
      <c r="C209" s="2">
        <v>87</v>
      </c>
      <c r="D209" s="2">
        <v>-1.1000000000000001</v>
      </c>
      <c r="E209" s="2">
        <v>0.8</v>
      </c>
      <c r="F209" s="2">
        <v>2.5</v>
      </c>
      <c r="G209" s="2">
        <v>3.2</v>
      </c>
      <c r="H209" s="2">
        <v>1019.5</v>
      </c>
      <c r="I209" s="2">
        <v>0</v>
      </c>
      <c r="J209" s="2">
        <v>0</v>
      </c>
      <c r="K209" s="2">
        <v>0</v>
      </c>
      <c r="L209" s="2">
        <v>0</v>
      </c>
      <c r="M209" s="2">
        <v>4</v>
      </c>
      <c r="N209">
        <v>52.8</v>
      </c>
      <c r="O209">
        <v>683.8</v>
      </c>
      <c r="P209">
        <v>-0.9</v>
      </c>
      <c r="Q209">
        <v>-0.6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14.6</v>
      </c>
      <c r="AN209" s="2">
        <v>82</v>
      </c>
      <c r="AO209" s="2">
        <v>11.6</v>
      </c>
      <c r="AP209" s="2">
        <v>14.6</v>
      </c>
      <c r="AQ209" s="2">
        <v>2.9</v>
      </c>
      <c r="AR209" s="2">
        <v>5.4</v>
      </c>
      <c r="AS209" s="2">
        <v>1000.9</v>
      </c>
      <c r="AT209" s="2">
        <v>0</v>
      </c>
      <c r="AU209" s="2">
        <v>0</v>
      </c>
      <c r="AV209" s="2">
        <v>0</v>
      </c>
      <c r="AW209" s="2">
        <v>0</v>
      </c>
      <c r="AX209" s="2">
        <v>0.3</v>
      </c>
      <c r="AY209">
        <v>27.9</v>
      </c>
      <c r="AZ209">
        <v>658.9</v>
      </c>
      <c r="BA209">
        <v>13.9</v>
      </c>
      <c r="BB209">
        <v>13.9</v>
      </c>
      <c r="BC209" s="5">
        <v>0.13888888888888901</v>
      </c>
    </row>
    <row r="210" spans="2:55">
      <c r="B210" s="2">
        <v>0.8</v>
      </c>
      <c r="C210" s="2">
        <v>87</v>
      </c>
      <c r="D210" s="2">
        <v>-1.1000000000000001</v>
      </c>
      <c r="E210" s="2">
        <v>0.8</v>
      </c>
      <c r="F210" s="2">
        <v>1.8</v>
      </c>
      <c r="G210" s="2">
        <v>2.2000000000000002</v>
      </c>
      <c r="H210" s="2">
        <v>1019.6</v>
      </c>
      <c r="I210" s="2">
        <v>0</v>
      </c>
      <c r="J210" s="2">
        <v>0</v>
      </c>
      <c r="K210" s="2">
        <v>0</v>
      </c>
      <c r="L210" s="2">
        <v>0</v>
      </c>
      <c r="M210" s="2">
        <v>4</v>
      </c>
      <c r="N210">
        <v>52.8</v>
      </c>
      <c r="O210">
        <v>683.8</v>
      </c>
      <c r="P210">
        <v>-0.9</v>
      </c>
      <c r="Q210">
        <v>-0.6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14.6</v>
      </c>
      <c r="AN210" s="2">
        <v>82</v>
      </c>
      <c r="AO210" s="2">
        <v>11.6</v>
      </c>
      <c r="AP210" s="2">
        <v>14.6</v>
      </c>
      <c r="AQ210" s="2">
        <v>5.4</v>
      </c>
      <c r="AR210" s="2">
        <v>8.3000000000000007</v>
      </c>
      <c r="AS210" s="2">
        <v>1001</v>
      </c>
      <c r="AT210" s="2">
        <v>0</v>
      </c>
      <c r="AU210" s="2">
        <v>0</v>
      </c>
      <c r="AV210" s="2">
        <v>0</v>
      </c>
      <c r="AW210" s="2">
        <v>0</v>
      </c>
      <c r="AX210" s="2">
        <v>0.3</v>
      </c>
      <c r="AY210">
        <v>27.9</v>
      </c>
      <c r="AZ210">
        <v>658.9</v>
      </c>
      <c r="BA210">
        <v>13.9</v>
      </c>
      <c r="BB210">
        <v>13.8</v>
      </c>
      <c r="BC210" s="5">
        <v>0.139583333333333</v>
      </c>
    </row>
    <row r="211" spans="2:55">
      <c r="B211" s="2">
        <v>0.8</v>
      </c>
      <c r="C211" s="2">
        <v>87</v>
      </c>
      <c r="D211" s="2">
        <v>-1.1000000000000001</v>
      </c>
      <c r="E211" s="2">
        <v>0.8</v>
      </c>
      <c r="F211" s="2">
        <v>3.2</v>
      </c>
      <c r="G211" s="2">
        <v>3.6</v>
      </c>
      <c r="H211" s="2">
        <v>1019.4</v>
      </c>
      <c r="I211" s="2">
        <v>0</v>
      </c>
      <c r="J211" s="2">
        <v>0</v>
      </c>
      <c r="K211" s="2">
        <v>0</v>
      </c>
      <c r="L211" s="2">
        <v>0</v>
      </c>
      <c r="M211" s="2">
        <v>4</v>
      </c>
      <c r="N211">
        <v>52.8</v>
      </c>
      <c r="O211">
        <v>683.8</v>
      </c>
      <c r="P211">
        <v>-0.9</v>
      </c>
      <c r="Q211">
        <v>-0.6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14.6</v>
      </c>
      <c r="AN211" s="2">
        <v>82</v>
      </c>
      <c r="AO211" s="2">
        <v>11.6</v>
      </c>
      <c r="AP211" s="2">
        <v>14.6</v>
      </c>
      <c r="AQ211" s="2">
        <v>5</v>
      </c>
      <c r="AR211" s="2">
        <v>10.1</v>
      </c>
      <c r="AS211" s="2">
        <v>1001.2</v>
      </c>
      <c r="AT211" s="2">
        <v>0</v>
      </c>
      <c r="AU211" s="2">
        <v>0</v>
      </c>
      <c r="AV211" s="2">
        <v>0</v>
      </c>
      <c r="AW211" s="2">
        <v>0</v>
      </c>
      <c r="AX211" s="2">
        <v>0.3</v>
      </c>
      <c r="AY211">
        <v>27.9</v>
      </c>
      <c r="AZ211">
        <v>658.9</v>
      </c>
      <c r="BA211">
        <v>13.9</v>
      </c>
      <c r="BB211">
        <v>13.8</v>
      </c>
      <c r="BC211" s="5">
        <v>0.140277777777778</v>
      </c>
    </row>
    <row r="212" spans="2:55">
      <c r="B212" s="2">
        <v>0.7</v>
      </c>
      <c r="C212" s="2">
        <v>87</v>
      </c>
      <c r="D212" s="2">
        <v>-1.2</v>
      </c>
      <c r="E212" s="2">
        <v>0.7</v>
      </c>
      <c r="F212" s="2">
        <v>0</v>
      </c>
      <c r="G212" s="2">
        <v>2.5</v>
      </c>
      <c r="H212" s="2">
        <v>1019.6</v>
      </c>
      <c r="I212" s="2">
        <v>0</v>
      </c>
      <c r="J212" s="2">
        <v>0</v>
      </c>
      <c r="K212" s="2">
        <v>0</v>
      </c>
      <c r="L212" s="2">
        <v>0</v>
      </c>
      <c r="M212" s="2">
        <v>4</v>
      </c>
      <c r="N212">
        <v>52.8</v>
      </c>
      <c r="O212">
        <v>683.8</v>
      </c>
      <c r="P212">
        <v>-0.9</v>
      </c>
      <c r="Q212">
        <v>-0.6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14.6</v>
      </c>
      <c r="AN212" s="2">
        <v>82</v>
      </c>
      <c r="AO212" s="2">
        <v>11.6</v>
      </c>
      <c r="AP212" s="2">
        <v>14.6</v>
      </c>
      <c r="AQ212" s="2">
        <v>0</v>
      </c>
      <c r="AR212" s="2">
        <v>7.9</v>
      </c>
      <c r="AS212" s="2">
        <v>1001.1</v>
      </c>
      <c r="AT212" s="2">
        <v>0</v>
      </c>
      <c r="AU212" s="2">
        <v>0</v>
      </c>
      <c r="AV212" s="2">
        <v>0</v>
      </c>
      <c r="AW212" s="2">
        <v>0</v>
      </c>
      <c r="AX212" s="2">
        <v>0.3</v>
      </c>
      <c r="AY212">
        <v>27.9</v>
      </c>
      <c r="AZ212">
        <v>658.9</v>
      </c>
      <c r="BA212">
        <v>13.9</v>
      </c>
      <c r="BB212">
        <v>13.8</v>
      </c>
      <c r="BC212" s="5">
        <v>0.140972222222222</v>
      </c>
    </row>
    <row r="213" spans="2:55">
      <c r="B213" s="2">
        <v>0.7</v>
      </c>
      <c r="C213" s="2">
        <v>87</v>
      </c>
      <c r="D213" s="2">
        <v>-1.2</v>
      </c>
      <c r="E213" s="2">
        <v>-0.8</v>
      </c>
      <c r="F213" s="2">
        <v>5</v>
      </c>
      <c r="G213" s="2">
        <v>5.8</v>
      </c>
      <c r="H213" s="2">
        <v>1019.5</v>
      </c>
      <c r="I213" s="2">
        <v>0</v>
      </c>
      <c r="J213" s="2">
        <v>0</v>
      </c>
      <c r="K213" s="2">
        <v>0</v>
      </c>
      <c r="L213" s="2">
        <v>0</v>
      </c>
      <c r="M213" s="2">
        <v>4</v>
      </c>
      <c r="N213">
        <v>52.8</v>
      </c>
      <c r="O213">
        <v>683.8</v>
      </c>
      <c r="P213">
        <v>-0.9</v>
      </c>
      <c r="Q213">
        <v>-0.6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14.6</v>
      </c>
      <c r="AN213" s="2">
        <v>82</v>
      </c>
      <c r="AO213" s="2">
        <v>11.6</v>
      </c>
      <c r="AP213" s="2">
        <v>14.6</v>
      </c>
      <c r="AQ213" s="2">
        <v>5</v>
      </c>
      <c r="AR213" s="2">
        <v>8.3000000000000007</v>
      </c>
      <c r="AS213" s="2">
        <v>1001.2</v>
      </c>
      <c r="AT213" s="2">
        <v>0</v>
      </c>
      <c r="AU213" s="2">
        <v>0</v>
      </c>
      <c r="AV213" s="2">
        <v>0</v>
      </c>
      <c r="AW213" s="2">
        <v>0</v>
      </c>
      <c r="AX213" s="2">
        <v>0.3</v>
      </c>
      <c r="AY213">
        <v>27.9</v>
      </c>
      <c r="AZ213">
        <v>658.9</v>
      </c>
      <c r="BA213">
        <v>13.9</v>
      </c>
      <c r="BB213">
        <v>13.8</v>
      </c>
      <c r="BC213" s="5">
        <v>0.141666666666667</v>
      </c>
    </row>
    <row r="214" spans="2:55">
      <c r="B214" s="2">
        <v>0.7</v>
      </c>
      <c r="C214" s="2">
        <v>87</v>
      </c>
      <c r="D214" s="2">
        <v>-1.2</v>
      </c>
      <c r="E214" s="2">
        <v>0.7</v>
      </c>
      <c r="F214" s="2">
        <v>4.3</v>
      </c>
      <c r="G214" s="2">
        <v>5.8</v>
      </c>
      <c r="H214" s="2">
        <v>1019.6</v>
      </c>
      <c r="I214" s="2">
        <v>0</v>
      </c>
      <c r="J214" s="2">
        <v>0</v>
      </c>
      <c r="K214" s="2">
        <v>0</v>
      </c>
      <c r="L214" s="2">
        <v>0</v>
      </c>
      <c r="M214" s="2">
        <v>4</v>
      </c>
      <c r="N214">
        <v>52.8</v>
      </c>
      <c r="O214">
        <v>683.8</v>
      </c>
      <c r="P214">
        <v>-0.9</v>
      </c>
      <c r="Q214">
        <v>-0.6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14.6</v>
      </c>
      <c r="AN214" s="2">
        <v>82</v>
      </c>
      <c r="AO214" s="2">
        <v>11.6</v>
      </c>
      <c r="AP214" s="2">
        <v>14.6</v>
      </c>
      <c r="AQ214" s="2">
        <v>5</v>
      </c>
      <c r="AR214" s="2">
        <v>5.8</v>
      </c>
      <c r="AS214" s="2">
        <v>1000.9</v>
      </c>
      <c r="AT214" s="2">
        <v>0</v>
      </c>
      <c r="AU214" s="2">
        <v>0</v>
      </c>
      <c r="AV214" s="2">
        <v>0</v>
      </c>
      <c r="AW214" s="2">
        <v>0</v>
      </c>
      <c r="AX214" s="2">
        <v>0.3</v>
      </c>
      <c r="AY214">
        <v>27.9</v>
      </c>
      <c r="AZ214">
        <v>658.9</v>
      </c>
      <c r="BA214">
        <v>13.9</v>
      </c>
      <c r="BB214">
        <v>13.8</v>
      </c>
      <c r="BC214" s="5">
        <v>0.14236111111111099</v>
      </c>
    </row>
    <row r="215" spans="2:55">
      <c r="B215" s="2">
        <v>0.7</v>
      </c>
      <c r="C215" s="2">
        <v>87</v>
      </c>
      <c r="D215" s="2">
        <v>-1.2</v>
      </c>
      <c r="E215" s="2">
        <v>0.7</v>
      </c>
      <c r="F215" s="2">
        <v>1.8</v>
      </c>
      <c r="G215" s="2">
        <v>2.9</v>
      </c>
      <c r="H215" s="2">
        <v>1019.6</v>
      </c>
      <c r="I215" s="2">
        <v>0</v>
      </c>
      <c r="J215" s="2">
        <v>0</v>
      </c>
      <c r="K215" s="2">
        <v>0</v>
      </c>
      <c r="L215" s="2">
        <v>0</v>
      </c>
      <c r="M215" s="2">
        <v>4</v>
      </c>
      <c r="N215">
        <v>52.8</v>
      </c>
      <c r="O215">
        <v>683.8</v>
      </c>
      <c r="P215">
        <v>-0.9</v>
      </c>
      <c r="Q215">
        <v>-0.6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14.6</v>
      </c>
      <c r="AN215" s="2">
        <v>82</v>
      </c>
      <c r="AO215" s="2">
        <v>11.6</v>
      </c>
      <c r="AP215" s="2">
        <v>14.6</v>
      </c>
      <c r="AQ215" s="2">
        <v>4</v>
      </c>
      <c r="AR215" s="2">
        <v>4.7</v>
      </c>
      <c r="AS215" s="2">
        <v>1001.1</v>
      </c>
      <c r="AT215" s="2">
        <v>0</v>
      </c>
      <c r="AU215" s="2">
        <v>0</v>
      </c>
      <c r="AV215" s="2">
        <v>0</v>
      </c>
      <c r="AW215" s="2">
        <v>0</v>
      </c>
      <c r="AX215" s="2">
        <v>0.3</v>
      </c>
      <c r="AY215">
        <v>27.9</v>
      </c>
      <c r="AZ215">
        <v>658.9</v>
      </c>
      <c r="BA215">
        <v>13.9</v>
      </c>
      <c r="BB215">
        <v>13.8</v>
      </c>
      <c r="BC215" s="5">
        <v>0.14305555555555599</v>
      </c>
    </row>
    <row r="216" spans="2:55">
      <c r="B216" s="2">
        <v>0.7</v>
      </c>
      <c r="C216" s="2">
        <v>87</v>
      </c>
      <c r="D216" s="2">
        <v>-1.2</v>
      </c>
      <c r="E216" s="2">
        <v>0.7</v>
      </c>
      <c r="F216" s="2">
        <v>2.2000000000000002</v>
      </c>
      <c r="G216" s="2">
        <v>4</v>
      </c>
      <c r="H216" s="2">
        <v>1019.4</v>
      </c>
      <c r="I216" s="2">
        <v>0</v>
      </c>
      <c r="J216" s="2">
        <v>0</v>
      </c>
      <c r="K216" s="2">
        <v>0</v>
      </c>
      <c r="L216" s="2">
        <v>0</v>
      </c>
      <c r="M216" s="2">
        <v>4</v>
      </c>
      <c r="N216">
        <v>52.8</v>
      </c>
      <c r="O216">
        <v>683.8</v>
      </c>
      <c r="P216">
        <v>-0.9</v>
      </c>
      <c r="Q216">
        <v>-0.6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14.6</v>
      </c>
      <c r="AN216" s="2">
        <v>83</v>
      </c>
      <c r="AO216" s="2">
        <v>11.7</v>
      </c>
      <c r="AP216" s="2">
        <v>14.6</v>
      </c>
      <c r="AQ216" s="2">
        <v>7.2</v>
      </c>
      <c r="AR216" s="2">
        <v>8.6</v>
      </c>
      <c r="AS216" s="2">
        <v>1001.1</v>
      </c>
      <c r="AT216" s="2">
        <v>0</v>
      </c>
      <c r="AU216" s="2">
        <v>0</v>
      </c>
      <c r="AV216" s="2">
        <v>0</v>
      </c>
      <c r="AW216" s="2">
        <v>0</v>
      </c>
      <c r="AX216" s="2">
        <v>0.3</v>
      </c>
      <c r="AY216">
        <v>27.9</v>
      </c>
      <c r="AZ216">
        <v>658.9</v>
      </c>
      <c r="BA216">
        <v>13.9</v>
      </c>
      <c r="BB216">
        <v>13.8</v>
      </c>
      <c r="BC216" s="5">
        <v>0.14374999999999999</v>
      </c>
    </row>
    <row r="217" spans="2:55">
      <c r="B217" s="2">
        <v>0.6</v>
      </c>
      <c r="C217" s="2">
        <v>87</v>
      </c>
      <c r="D217" s="2">
        <v>-1.3</v>
      </c>
      <c r="E217" s="2">
        <v>0.6</v>
      </c>
      <c r="F217" s="2">
        <v>3.6</v>
      </c>
      <c r="G217" s="2">
        <v>4.3</v>
      </c>
      <c r="H217" s="2">
        <v>1019.8</v>
      </c>
      <c r="I217" s="2">
        <v>0</v>
      </c>
      <c r="J217" s="2">
        <v>0</v>
      </c>
      <c r="K217" s="2">
        <v>0</v>
      </c>
      <c r="L217" s="2">
        <v>0</v>
      </c>
      <c r="M217" s="2">
        <v>4</v>
      </c>
      <c r="N217">
        <v>52.8</v>
      </c>
      <c r="O217">
        <v>683.8</v>
      </c>
      <c r="P217">
        <v>-0.9</v>
      </c>
      <c r="Q217">
        <v>-0.6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14.6</v>
      </c>
      <c r="AN217" s="2">
        <v>83</v>
      </c>
      <c r="AO217" s="2">
        <v>11.7</v>
      </c>
      <c r="AP217" s="2">
        <v>14.6</v>
      </c>
      <c r="AQ217" s="2">
        <v>8.3000000000000007</v>
      </c>
      <c r="AR217" s="2">
        <v>8.6</v>
      </c>
      <c r="AS217" s="2">
        <v>1001</v>
      </c>
      <c r="AT217" s="2">
        <v>0</v>
      </c>
      <c r="AU217" s="2">
        <v>0</v>
      </c>
      <c r="AV217" s="2">
        <v>0</v>
      </c>
      <c r="AW217" s="2">
        <v>0</v>
      </c>
      <c r="AX217" s="2">
        <v>0.3</v>
      </c>
      <c r="AY217">
        <v>27.9</v>
      </c>
      <c r="AZ217">
        <v>658.9</v>
      </c>
      <c r="BA217">
        <v>13.9</v>
      </c>
      <c r="BB217">
        <v>13.8</v>
      </c>
      <c r="BC217" s="5">
        <v>0.14444444444444399</v>
      </c>
    </row>
    <row r="218" spans="2:55">
      <c r="B218" s="2">
        <v>0.6</v>
      </c>
      <c r="C218" s="2">
        <v>87</v>
      </c>
      <c r="D218" s="2">
        <v>-1.3</v>
      </c>
      <c r="E218" s="2">
        <v>0.6</v>
      </c>
      <c r="F218" s="2">
        <v>3.2</v>
      </c>
      <c r="G218" s="2">
        <v>4</v>
      </c>
      <c r="H218" s="2">
        <v>1019.6</v>
      </c>
      <c r="I218" s="2">
        <v>0</v>
      </c>
      <c r="J218" s="2">
        <v>0</v>
      </c>
      <c r="K218" s="2">
        <v>0</v>
      </c>
      <c r="L218" s="2">
        <v>0</v>
      </c>
      <c r="M218" s="2">
        <v>4</v>
      </c>
      <c r="N218">
        <v>52.8</v>
      </c>
      <c r="O218">
        <v>683.8</v>
      </c>
      <c r="P218">
        <v>-0.9</v>
      </c>
      <c r="Q218">
        <v>-0.6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14.6</v>
      </c>
      <c r="AN218" s="2">
        <v>83</v>
      </c>
      <c r="AO218" s="2">
        <v>11.7</v>
      </c>
      <c r="AP218" s="2">
        <v>14.6</v>
      </c>
      <c r="AQ218" s="2">
        <v>6.8</v>
      </c>
      <c r="AR218" s="2">
        <v>7.6</v>
      </c>
      <c r="AS218" s="2">
        <v>1000.9</v>
      </c>
      <c r="AT218" s="2">
        <v>0</v>
      </c>
      <c r="AU218" s="2">
        <v>0</v>
      </c>
      <c r="AV218" s="2">
        <v>0</v>
      </c>
      <c r="AW218" s="2">
        <v>0</v>
      </c>
      <c r="AX218" s="2">
        <v>0.3</v>
      </c>
      <c r="AY218">
        <v>27.9</v>
      </c>
      <c r="AZ218">
        <v>658.9</v>
      </c>
      <c r="BA218">
        <v>13.9</v>
      </c>
      <c r="BB218">
        <v>13.8</v>
      </c>
      <c r="BC218" s="5">
        <v>0.14513888888888901</v>
      </c>
    </row>
    <row r="219" spans="2:55">
      <c r="B219" s="2">
        <v>0.6</v>
      </c>
      <c r="C219" s="2">
        <v>87</v>
      </c>
      <c r="D219" s="2">
        <v>-1.3</v>
      </c>
      <c r="E219" s="2">
        <v>-0.9</v>
      </c>
      <c r="F219" s="2">
        <v>5</v>
      </c>
      <c r="G219" s="2">
        <v>5.4</v>
      </c>
      <c r="H219" s="2">
        <v>1019.7</v>
      </c>
      <c r="I219" s="2">
        <v>0</v>
      </c>
      <c r="J219" s="2">
        <v>0</v>
      </c>
      <c r="K219" s="2">
        <v>0</v>
      </c>
      <c r="L219" s="2">
        <v>0</v>
      </c>
      <c r="M219" s="2">
        <v>4</v>
      </c>
      <c r="N219">
        <v>52.8</v>
      </c>
      <c r="O219">
        <v>683.8</v>
      </c>
      <c r="P219">
        <v>-0.9</v>
      </c>
      <c r="Q219">
        <v>-0.6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14.6</v>
      </c>
      <c r="AN219" s="2">
        <v>83</v>
      </c>
      <c r="AO219" s="2">
        <v>11.7</v>
      </c>
      <c r="AP219" s="2">
        <v>14.6</v>
      </c>
      <c r="AQ219" s="2">
        <v>3.2</v>
      </c>
      <c r="AR219" s="2">
        <v>5.8</v>
      </c>
      <c r="AS219" s="2">
        <v>1001</v>
      </c>
      <c r="AT219" s="2">
        <v>0</v>
      </c>
      <c r="AU219" s="2">
        <v>0</v>
      </c>
      <c r="AV219" s="2">
        <v>0</v>
      </c>
      <c r="AW219" s="2">
        <v>0</v>
      </c>
      <c r="AX219" s="2">
        <v>0.3</v>
      </c>
      <c r="AY219">
        <v>27.9</v>
      </c>
      <c r="AZ219">
        <v>658.9</v>
      </c>
      <c r="BA219">
        <v>13.9</v>
      </c>
      <c r="BB219">
        <v>13.7</v>
      </c>
      <c r="BC219" s="5">
        <v>0.14583333333333301</v>
      </c>
    </row>
    <row r="220" spans="2:55">
      <c r="B220" s="2">
        <v>0.5</v>
      </c>
      <c r="C220" s="2">
        <v>87</v>
      </c>
      <c r="D220" s="2">
        <v>-1.4</v>
      </c>
      <c r="E220" s="2">
        <v>0.5</v>
      </c>
      <c r="F220" s="2">
        <v>2.9</v>
      </c>
      <c r="G220" s="2">
        <v>5.4</v>
      </c>
      <c r="H220" s="2">
        <v>1019.5</v>
      </c>
      <c r="I220" s="2">
        <v>0</v>
      </c>
      <c r="J220" s="2">
        <v>0</v>
      </c>
      <c r="K220" s="2">
        <v>0</v>
      </c>
      <c r="L220" s="2">
        <v>0</v>
      </c>
      <c r="M220" s="2">
        <v>4</v>
      </c>
      <c r="N220">
        <v>52.8</v>
      </c>
      <c r="O220">
        <v>683.8</v>
      </c>
      <c r="P220">
        <v>-0.9</v>
      </c>
      <c r="Q220">
        <v>-0.6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14.6</v>
      </c>
      <c r="AN220" s="2">
        <v>83</v>
      </c>
      <c r="AO220" s="2">
        <v>11.7</v>
      </c>
      <c r="AP220" s="2">
        <v>14.6</v>
      </c>
      <c r="AQ220" s="2">
        <v>3.6</v>
      </c>
      <c r="AR220" s="2">
        <v>6.1</v>
      </c>
      <c r="AS220" s="2">
        <v>1001</v>
      </c>
      <c r="AT220" s="2">
        <v>0</v>
      </c>
      <c r="AU220" s="2">
        <v>0</v>
      </c>
      <c r="AV220" s="2">
        <v>0</v>
      </c>
      <c r="AW220" s="2">
        <v>0</v>
      </c>
      <c r="AX220" s="2">
        <v>0.3</v>
      </c>
      <c r="AY220">
        <v>27.9</v>
      </c>
      <c r="AZ220">
        <v>658.9</v>
      </c>
      <c r="BA220">
        <v>13.9</v>
      </c>
      <c r="BB220">
        <v>13.7</v>
      </c>
      <c r="BC220" s="5">
        <v>0.14652777777777801</v>
      </c>
    </row>
    <row r="221" spans="2:55">
      <c r="B221" s="2">
        <v>0.5</v>
      </c>
      <c r="C221" s="2">
        <v>87</v>
      </c>
      <c r="D221" s="2">
        <v>-1.4</v>
      </c>
      <c r="E221" s="2">
        <v>0.5</v>
      </c>
      <c r="F221" s="2">
        <v>4.7</v>
      </c>
      <c r="G221" s="2">
        <v>4.7</v>
      </c>
      <c r="H221" s="2">
        <v>1019.7</v>
      </c>
      <c r="I221" s="2">
        <v>0</v>
      </c>
      <c r="J221" s="2">
        <v>0</v>
      </c>
      <c r="K221" s="2">
        <v>0</v>
      </c>
      <c r="L221" s="2">
        <v>0</v>
      </c>
      <c r="M221" s="2">
        <v>4</v>
      </c>
      <c r="N221">
        <v>52.8</v>
      </c>
      <c r="O221">
        <v>683.8</v>
      </c>
      <c r="P221">
        <v>-0.9</v>
      </c>
      <c r="Q221">
        <v>-0.6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14.6</v>
      </c>
      <c r="AN221" s="2">
        <v>83</v>
      </c>
      <c r="AO221" s="2">
        <v>11.7</v>
      </c>
      <c r="AP221" s="2">
        <v>14.6</v>
      </c>
      <c r="AQ221" s="2">
        <v>5</v>
      </c>
      <c r="AR221" s="2">
        <v>7.9</v>
      </c>
      <c r="AS221" s="2">
        <v>1000.8</v>
      </c>
      <c r="AT221" s="2">
        <v>0</v>
      </c>
      <c r="AU221" s="2">
        <v>0</v>
      </c>
      <c r="AV221" s="2">
        <v>0</v>
      </c>
      <c r="AW221" s="2">
        <v>0</v>
      </c>
      <c r="AX221" s="2">
        <v>0.3</v>
      </c>
      <c r="AY221">
        <v>27.9</v>
      </c>
      <c r="AZ221">
        <v>658.9</v>
      </c>
      <c r="BA221">
        <v>13.9</v>
      </c>
      <c r="BB221">
        <v>13.7</v>
      </c>
      <c r="BC221" s="5">
        <v>0.147222222222222</v>
      </c>
    </row>
    <row r="222" spans="2:55">
      <c r="B222" s="2">
        <v>0.5</v>
      </c>
      <c r="C222" s="2">
        <v>87</v>
      </c>
      <c r="D222" s="2">
        <v>-1.4</v>
      </c>
      <c r="E222" s="2">
        <v>0.5</v>
      </c>
      <c r="F222" s="2">
        <v>2.9</v>
      </c>
      <c r="G222" s="2">
        <v>4.7</v>
      </c>
      <c r="H222" s="2">
        <v>1019.7</v>
      </c>
      <c r="I222" s="2">
        <v>0</v>
      </c>
      <c r="J222" s="2">
        <v>0</v>
      </c>
      <c r="K222" s="2">
        <v>0</v>
      </c>
      <c r="L222" s="2">
        <v>0</v>
      </c>
      <c r="M222" s="2">
        <v>4</v>
      </c>
      <c r="N222">
        <v>52.8</v>
      </c>
      <c r="O222">
        <v>683.8</v>
      </c>
      <c r="P222">
        <v>-0.9</v>
      </c>
      <c r="Q222">
        <v>-0.6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14.6</v>
      </c>
      <c r="AN222" s="2">
        <v>83</v>
      </c>
      <c r="AO222" s="2">
        <v>11.7</v>
      </c>
      <c r="AP222" s="2">
        <v>14.6</v>
      </c>
      <c r="AQ222" s="2">
        <v>6.1</v>
      </c>
      <c r="AR222" s="2">
        <v>6.1</v>
      </c>
      <c r="AS222" s="2">
        <v>1001</v>
      </c>
      <c r="AT222" s="2">
        <v>0</v>
      </c>
      <c r="AU222" s="2">
        <v>0</v>
      </c>
      <c r="AV222" s="2">
        <v>0</v>
      </c>
      <c r="AW222" s="2">
        <v>0</v>
      </c>
      <c r="AX222" s="2">
        <v>0.3</v>
      </c>
      <c r="AY222">
        <v>27.9</v>
      </c>
      <c r="AZ222">
        <v>658.9</v>
      </c>
      <c r="BA222">
        <v>13.9</v>
      </c>
      <c r="BB222">
        <v>13.7</v>
      </c>
      <c r="BC222" s="5">
        <v>0.147916666666667</v>
      </c>
    </row>
    <row r="223" spans="2:55">
      <c r="B223" s="2">
        <v>0.5</v>
      </c>
      <c r="C223" s="2">
        <v>87</v>
      </c>
      <c r="D223" s="2">
        <v>-1.4</v>
      </c>
      <c r="E223" s="2">
        <v>0.5</v>
      </c>
      <c r="F223" s="2">
        <v>1.8</v>
      </c>
      <c r="G223" s="2">
        <v>3.2</v>
      </c>
      <c r="H223" s="2">
        <v>1019.8</v>
      </c>
      <c r="I223" s="2">
        <v>0</v>
      </c>
      <c r="J223" s="2">
        <v>0</v>
      </c>
      <c r="K223" s="2">
        <v>0</v>
      </c>
      <c r="L223" s="2">
        <v>0</v>
      </c>
      <c r="M223" s="2">
        <v>4</v>
      </c>
      <c r="N223">
        <v>52.8</v>
      </c>
      <c r="O223">
        <v>683.8</v>
      </c>
      <c r="P223">
        <v>-0.9</v>
      </c>
      <c r="Q223">
        <v>-0.6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14.6</v>
      </c>
      <c r="AN223" s="2">
        <v>83</v>
      </c>
      <c r="AO223" s="2">
        <v>11.7</v>
      </c>
      <c r="AP223" s="2">
        <v>14.6</v>
      </c>
      <c r="AQ223" s="2">
        <v>9</v>
      </c>
      <c r="AR223" s="2">
        <v>9.6999999999999993</v>
      </c>
      <c r="AS223" s="2">
        <v>1000.8</v>
      </c>
      <c r="AT223" s="2">
        <v>0</v>
      </c>
      <c r="AU223" s="2">
        <v>0</v>
      </c>
      <c r="AV223" s="2">
        <v>0</v>
      </c>
      <c r="AW223" s="2">
        <v>0</v>
      </c>
      <c r="AX223" s="2">
        <v>0.3</v>
      </c>
      <c r="AY223">
        <v>27.9</v>
      </c>
      <c r="AZ223">
        <v>658.9</v>
      </c>
      <c r="BA223">
        <v>13.9</v>
      </c>
      <c r="BB223">
        <v>13.7</v>
      </c>
      <c r="BC223" s="5">
        <v>0.148611111111111</v>
      </c>
    </row>
    <row r="224" spans="2:55">
      <c r="B224" s="2">
        <v>0.4</v>
      </c>
      <c r="C224" s="2">
        <v>87</v>
      </c>
      <c r="D224" s="2">
        <v>-1.5</v>
      </c>
      <c r="E224" s="2">
        <v>0.4</v>
      </c>
      <c r="F224" s="2">
        <v>3.2</v>
      </c>
      <c r="G224" s="2">
        <v>3.6</v>
      </c>
      <c r="H224" s="2">
        <v>1019.6</v>
      </c>
      <c r="I224" s="2">
        <v>0</v>
      </c>
      <c r="J224" s="2">
        <v>0</v>
      </c>
      <c r="K224" s="2">
        <v>0</v>
      </c>
      <c r="L224" s="2">
        <v>0</v>
      </c>
      <c r="M224" s="2">
        <v>4</v>
      </c>
      <c r="N224">
        <v>52.8</v>
      </c>
      <c r="O224">
        <v>683.8</v>
      </c>
      <c r="P224">
        <v>-0.9</v>
      </c>
      <c r="Q224">
        <v>-0.6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14.5</v>
      </c>
      <c r="AN224" s="2">
        <v>83</v>
      </c>
      <c r="AO224" s="2">
        <v>11.6</v>
      </c>
      <c r="AP224" s="2">
        <v>14.5</v>
      </c>
      <c r="AQ224" s="2">
        <v>4.3</v>
      </c>
      <c r="AR224" s="2">
        <v>5.8</v>
      </c>
      <c r="AS224" s="2">
        <v>1001</v>
      </c>
      <c r="AT224" s="2">
        <v>0</v>
      </c>
      <c r="AU224" s="2">
        <v>0</v>
      </c>
      <c r="AV224" s="2">
        <v>0</v>
      </c>
      <c r="AW224" s="2">
        <v>0</v>
      </c>
      <c r="AX224" s="2">
        <v>0.3</v>
      </c>
      <c r="AY224">
        <v>27.9</v>
      </c>
      <c r="AZ224">
        <v>658.9</v>
      </c>
      <c r="BA224">
        <v>13.9</v>
      </c>
      <c r="BB224">
        <v>13.7</v>
      </c>
      <c r="BC224" s="5">
        <v>0.149305555555556</v>
      </c>
    </row>
    <row r="225" spans="2:55">
      <c r="B225" s="2">
        <v>0.4</v>
      </c>
      <c r="C225" s="2">
        <v>87</v>
      </c>
      <c r="D225" s="2">
        <v>-1.5</v>
      </c>
      <c r="E225" s="2">
        <v>0.4</v>
      </c>
      <c r="F225" s="2">
        <v>2.9</v>
      </c>
      <c r="G225" s="2">
        <v>3.2</v>
      </c>
      <c r="H225" s="2">
        <v>1019.6</v>
      </c>
      <c r="I225" s="2">
        <v>0</v>
      </c>
      <c r="J225" s="2">
        <v>0</v>
      </c>
      <c r="K225" s="2">
        <v>0</v>
      </c>
      <c r="L225" s="2">
        <v>0</v>
      </c>
      <c r="M225" s="2">
        <v>4</v>
      </c>
      <c r="N225">
        <v>52.8</v>
      </c>
      <c r="O225">
        <v>683.8</v>
      </c>
      <c r="P225">
        <v>-0.9</v>
      </c>
      <c r="Q225">
        <v>-0.6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14.5</v>
      </c>
      <c r="AN225" s="2">
        <v>83</v>
      </c>
      <c r="AO225" s="2">
        <v>11.6</v>
      </c>
      <c r="AP225" s="2">
        <v>14.5</v>
      </c>
      <c r="AQ225" s="2">
        <v>2.9</v>
      </c>
      <c r="AR225" s="2">
        <v>5.4</v>
      </c>
      <c r="AS225" s="2">
        <v>1001</v>
      </c>
      <c r="AT225" s="2">
        <v>0</v>
      </c>
      <c r="AU225" s="2">
        <v>0</v>
      </c>
      <c r="AV225" s="2">
        <v>0</v>
      </c>
      <c r="AW225" s="2">
        <v>0</v>
      </c>
      <c r="AX225" s="2">
        <v>0.3</v>
      </c>
      <c r="AY225">
        <v>27.9</v>
      </c>
      <c r="AZ225">
        <v>658.9</v>
      </c>
      <c r="BA225">
        <v>13.9</v>
      </c>
      <c r="BB225">
        <v>13.7</v>
      </c>
      <c r="BC225" s="5">
        <v>0.15</v>
      </c>
    </row>
    <row r="226" spans="2:55">
      <c r="B226" s="2">
        <v>0.4</v>
      </c>
      <c r="C226" s="2">
        <v>87</v>
      </c>
      <c r="D226" s="2">
        <v>-1.5</v>
      </c>
      <c r="E226" s="2">
        <v>0.4</v>
      </c>
      <c r="F226" s="2">
        <v>2.2000000000000002</v>
      </c>
      <c r="G226" s="2">
        <v>3.2</v>
      </c>
      <c r="H226" s="2">
        <v>1019.7</v>
      </c>
      <c r="I226" s="2">
        <v>0</v>
      </c>
      <c r="J226" s="2">
        <v>0</v>
      </c>
      <c r="K226" s="2">
        <v>0</v>
      </c>
      <c r="L226" s="2">
        <v>0</v>
      </c>
      <c r="M226" s="2">
        <v>4</v>
      </c>
      <c r="N226">
        <v>52.8</v>
      </c>
      <c r="O226">
        <v>683.8</v>
      </c>
      <c r="P226">
        <v>-0.9</v>
      </c>
      <c r="Q226">
        <v>-0.6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14.5</v>
      </c>
      <c r="AN226" s="2">
        <v>83</v>
      </c>
      <c r="AO226" s="2">
        <v>11.6</v>
      </c>
      <c r="AP226" s="2">
        <v>14.5</v>
      </c>
      <c r="AQ226" s="2">
        <v>9.4</v>
      </c>
      <c r="AR226" s="2">
        <v>9.4</v>
      </c>
      <c r="AS226" s="2">
        <v>1000.8</v>
      </c>
      <c r="AT226" s="2">
        <v>0</v>
      </c>
      <c r="AU226" s="2">
        <v>0</v>
      </c>
      <c r="AV226" s="2">
        <v>0</v>
      </c>
      <c r="AW226" s="2">
        <v>0</v>
      </c>
      <c r="AX226" s="2">
        <v>0.3</v>
      </c>
      <c r="AY226">
        <v>27.9</v>
      </c>
      <c r="AZ226">
        <v>658.9</v>
      </c>
      <c r="BA226">
        <v>13.9</v>
      </c>
      <c r="BB226">
        <v>13.7</v>
      </c>
      <c r="BC226" s="5">
        <v>0.15069444444444399</v>
      </c>
    </row>
    <row r="227" spans="2:55">
      <c r="B227" s="2">
        <v>0.4</v>
      </c>
      <c r="C227" s="2">
        <v>87</v>
      </c>
      <c r="D227" s="2">
        <v>-1.5</v>
      </c>
      <c r="E227" s="2">
        <v>0.4</v>
      </c>
      <c r="F227" s="2">
        <v>3.2</v>
      </c>
      <c r="G227" s="2">
        <v>4.7</v>
      </c>
      <c r="H227" s="2">
        <v>1019.8</v>
      </c>
      <c r="I227" s="2">
        <v>0</v>
      </c>
      <c r="J227" s="2">
        <v>0</v>
      </c>
      <c r="K227" s="2">
        <v>0</v>
      </c>
      <c r="L227" s="2">
        <v>0</v>
      </c>
      <c r="M227" s="2">
        <v>4</v>
      </c>
      <c r="N227">
        <v>52.8</v>
      </c>
      <c r="O227">
        <v>683.8</v>
      </c>
      <c r="P227">
        <v>-1</v>
      </c>
      <c r="Q227">
        <v>-0.6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14.6</v>
      </c>
      <c r="AN227" s="2">
        <v>83</v>
      </c>
      <c r="AO227" s="2">
        <v>11.7</v>
      </c>
      <c r="AP227" s="2">
        <v>14.6</v>
      </c>
      <c r="AQ227" s="2">
        <v>4.7</v>
      </c>
      <c r="AR227" s="2">
        <v>6.5</v>
      </c>
      <c r="AS227" s="2">
        <v>1000.7</v>
      </c>
      <c r="AT227" s="2">
        <v>0</v>
      </c>
      <c r="AU227" s="2">
        <v>0</v>
      </c>
      <c r="AV227" s="2">
        <v>0</v>
      </c>
      <c r="AW227" s="2">
        <v>0</v>
      </c>
      <c r="AX227" s="2">
        <v>0.3</v>
      </c>
      <c r="AY227">
        <v>27.9</v>
      </c>
      <c r="AZ227">
        <v>658.9</v>
      </c>
      <c r="BA227">
        <v>13.9</v>
      </c>
      <c r="BB227">
        <v>13.7</v>
      </c>
      <c r="BC227" s="5">
        <v>0.15138888888888899</v>
      </c>
    </row>
    <row r="228" spans="2:55">
      <c r="B228" s="2">
        <v>0.3</v>
      </c>
      <c r="C228" s="2">
        <v>87</v>
      </c>
      <c r="D228" s="2">
        <v>-1.6</v>
      </c>
      <c r="E228" s="2">
        <v>0.3</v>
      </c>
      <c r="F228" s="2">
        <v>2.2000000000000002</v>
      </c>
      <c r="G228" s="2">
        <v>3.2</v>
      </c>
      <c r="H228" s="2">
        <v>1019.7</v>
      </c>
      <c r="I228" s="2">
        <v>0</v>
      </c>
      <c r="J228" s="2">
        <v>0</v>
      </c>
      <c r="K228" s="2">
        <v>0</v>
      </c>
      <c r="L228" s="2">
        <v>0</v>
      </c>
      <c r="M228" s="2">
        <v>4</v>
      </c>
      <c r="N228">
        <v>52.8</v>
      </c>
      <c r="O228">
        <v>683.8</v>
      </c>
      <c r="P228">
        <v>-1</v>
      </c>
      <c r="Q228">
        <v>-0.6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14.6</v>
      </c>
      <c r="AN228" s="2">
        <v>83</v>
      </c>
      <c r="AO228" s="2">
        <v>11.7</v>
      </c>
      <c r="AP228" s="2">
        <v>14.6</v>
      </c>
      <c r="AQ228" s="2">
        <v>8.6</v>
      </c>
      <c r="AR228" s="2">
        <v>8.6</v>
      </c>
      <c r="AS228" s="2">
        <v>1000.9</v>
      </c>
      <c r="AT228" s="2">
        <v>0</v>
      </c>
      <c r="AU228" s="2">
        <v>0</v>
      </c>
      <c r="AV228" s="2">
        <v>0</v>
      </c>
      <c r="AW228" s="2">
        <v>0</v>
      </c>
      <c r="AX228" s="2">
        <v>0.3</v>
      </c>
      <c r="AY228">
        <v>27.9</v>
      </c>
      <c r="AZ228">
        <v>658.9</v>
      </c>
      <c r="BA228">
        <v>13.9</v>
      </c>
      <c r="BB228">
        <v>13.7</v>
      </c>
      <c r="BC228" s="5">
        <v>0.15208333333333299</v>
      </c>
    </row>
    <row r="229" spans="2:55">
      <c r="B229" s="2">
        <v>0.3</v>
      </c>
      <c r="C229" s="2">
        <v>87</v>
      </c>
      <c r="D229" s="2">
        <v>-1.6</v>
      </c>
      <c r="E229" s="2">
        <v>0.3</v>
      </c>
      <c r="F229" s="2">
        <v>0</v>
      </c>
      <c r="G229" s="2">
        <v>0</v>
      </c>
      <c r="H229" s="2">
        <v>1019.7</v>
      </c>
      <c r="I229" s="2">
        <v>0</v>
      </c>
      <c r="J229" s="2">
        <v>0</v>
      </c>
      <c r="K229" s="2">
        <v>0</v>
      </c>
      <c r="L229" s="2">
        <v>0</v>
      </c>
      <c r="M229" s="2">
        <v>4</v>
      </c>
      <c r="N229">
        <v>52.8</v>
      </c>
      <c r="O229">
        <v>683.8</v>
      </c>
      <c r="P229">
        <v>-1</v>
      </c>
      <c r="Q229">
        <v>-0.7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14.6</v>
      </c>
      <c r="AN229" s="2">
        <v>83</v>
      </c>
      <c r="AO229" s="2">
        <v>11.7</v>
      </c>
      <c r="AP229" s="2">
        <v>14.6</v>
      </c>
      <c r="AQ229" s="2">
        <v>8.6</v>
      </c>
      <c r="AR229" s="2">
        <v>11.9</v>
      </c>
      <c r="AS229" s="2">
        <v>1000.9</v>
      </c>
      <c r="AT229" s="2">
        <v>0</v>
      </c>
      <c r="AU229" s="2">
        <v>0</v>
      </c>
      <c r="AV229" s="2">
        <v>0</v>
      </c>
      <c r="AW229" s="2">
        <v>0</v>
      </c>
      <c r="AX229" s="2">
        <v>0.3</v>
      </c>
      <c r="AY229">
        <v>27.9</v>
      </c>
      <c r="AZ229">
        <v>658.9</v>
      </c>
      <c r="BA229">
        <v>13.9</v>
      </c>
      <c r="BB229">
        <v>13.7</v>
      </c>
      <c r="BC229" s="5">
        <v>0.15277777777777801</v>
      </c>
    </row>
    <row r="230" spans="2:55">
      <c r="B230" s="2">
        <v>0.2</v>
      </c>
      <c r="C230" s="2">
        <v>87</v>
      </c>
      <c r="D230" s="2">
        <v>-1.7</v>
      </c>
      <c r="E230" s="2">
        <v>0.2</v>
      </c>
      <c r="F230" s="2">
        <v>2.2000000000000002</v>
      </c>
      <c r="G230" s="2">
        <v>2.2000000000000002</v>
      </c>
      <c r="H230" s="2">
        <v>1019.8</v>
      </c>
      <c r="I230" s="2">
        <v>0</v>
      </c>
      <c r="J230" s="2">
        <v>0</v>
      </c>
      <c r="K230" s="2">
        <v>0</v>
      </c>
      <c r="L230" s="2">
        <v>0</v>
      </c>
      <c r="M230" s="2">
        <v>4</v>
      </c>
      <c r="N230">
        <v>52.8</v>
      </c>
      <c r="O230">
        <v>683.8</v>
      </c>
      <c r="P230">
        <v>-1</v>
      </c>
      <c r="Q230">
        <v>-0.7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14.6</v>
      </c>
      <c r="AN230" s="2">
        <v>83</v>
      </c>
      <c r="AO230" s="2">
        <v>11.7</v>
      </c>
      <c r="AP230" s="2">
        <v>14.6</v>
      </c>
      <c r="AQ230" s="2">
        <v>9.6999999999999993</v>
      </c>
      <c r="AR230" s="2">
        <v>11.9</v>
      </c>
      <c r="AS230" s="2">
        <v>1001</v>
      </c>
      <c r="AT230" s="2">
        <v>0</v>
      </c>
      <c r="AU230" s="2">
        <v>0</v>
      </c>
      <c r="AV230" s="2">
        <v>0</v>
      </c>
      <c r="AW230" s="2">
        <v>0</v>
      </c>
      <c r="AX230" s="2">
        <v>0.3</v>
      </c>
      <c r="AY230">
        <v>27.9</v>
      </c>
      <c r="AZ230">
        <v>658.9</v>
      </c>
      <c r="BA230">
        <v>13.9</v>
      </c>
      <c r="BB230">
        <v>13.8</v>
      </c>
      <c r="BC230" s="5">
        <v>0.15347222222222201</v>
      </c>
    </row>
    <row r="231" spans="2:55">
      <c r="B231" s="2">
        <v>0.2</v>
      </c>
      <c r="C231" s="2">
        <v>87</v>
      </c>
      <c r="D231" s="2">
        <v>-1.7</v>
      </c>
      <c r="E231" s="2">
        <v>0.2</v>
      </c>
      <c r="F231" s="2">
        <v>3.2</v>
      </c>
      <c r="G231" s="2">
        <v>3.2</v>
      </c>
      <c r="H231" s="2">
        <v>1019.9</v>
      </c>
      <c r="I231" s="2">
        <v>0</v>
      </c>
      <c r="J231" s="2">
        <v>0</v>
      </c>
      <c r="K231" s="2">
        <v>0</v>
      </c>
      <c r="L231" s="2">
        <v>0</v>
      </c>
      <c r="M231" s="2">
        <v>4</v>
      </c>
      <c r="N231">
        <v>52.8</v>
      </c>
      <c r="O231">
        <v>683.8</v>
      </c>
      <c r="P231">
        <v>-1</v>
      </c>
      <c r="Q231">
        <v>-0.7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14.6</v>
      </c>
      <c r="AN231" s="2">
        <v>83</v>
      </c>
      <c r="AO231" s="2">
        <v>11.7</v>
      </c>
      <c r="AP231" s="2">
        <v>14.6</v>
      </c>
      <c r="AQ231" s="2">
        <v>2.5</v>
      </c>
      <c r="AR231" s="2">
        <v>6.5</v>
      </c>
      <c r="AS231" s="2">
        <v>1001.1</v>
      </c>
      <c r="AT231" s="2">
        <v>0</v>
      </c>
      <c r="AU231" s="2">
        <v>0</v>
      </c>
      <c r="AV231" s="2">
        <v>0</v>
      </c>
      <c r="AW231" s="2">
        <v>0</v>
      </c>
      <c r="AX231" s="2">
        <v>0.3</v>
      </c>
      <c r="AY231">
        <v>27.9</v>
      </c>
      <c r="AZ231">
        <v>658.9</v>
      </c>
      <c r="BA231">
        <v>13.9</v>
      </c>
      <c r="BB231">
        <v>13.8</v>
      </c>
      <c r="BC231" s="5">
        <v>0.15416666666666701</v>
      </c>
    </row>
    <row r="232" spans="2:55">
      <c r="B232" s="2">
        <v>0.2</v>
      </c>
      <c r="C232" s="2">
        <v>87</v>
      </c>
      <c r="D232" s="2">
        <v>-1.7</v>
      </c>
      <c r="E232" s="2">
        <v>0.2</v>
      </c>
      <c r="F232" s="2">
        <v>1.8</v>
      </c>
      <c r="G232" s="2">
        <v>2.2000000000000002</v>
      </c>
      <c r="H232" s="2">
        <v>1019.9</v>
      </c>
      <c r="I232" s="2">
        <v>0</v>
      </c>
      <c r="J232" s="2">
        <v>0</v>
      </c>
      <c r="K232" s="2">
        <v>0</v>
      </c>
      <c r="L232" s="2">
        <v>0</v>
      </c>
      <c r="M232" s="2">
        <v>4</v>
      </c>
      <c r="N232">
        <v>52.8</v>
      </c>
      <c r="O232">
        <v>683.8</v>
      </c>
      <c r="P232">
        <v>-1.1000000000000001</v>
      </c>
      <c r="Q232">
        <v>-0.7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14.6</v>
      </c>
      <c r="AN232" s="2">
        <v>83</v>
      </c>
      <c r="AO232" s="2">
        <v>11.7</v>
      </c>
      <c r="AP232" s="2">
        <v>14.6</v>
      </c>
      <c r="AQ232" s="2">
        <v>5.4</v>
      </c>
      <c r="AR232" s="2">
        <v>8.3000000000000007</v>
      </c>
      <c r="AS232" s="2">
        <v>1001</v>
      </c>
      <c r="AT232" s="2">
        <v>0</v>
      </c>
      <c r="AU232" s="2">
        <v>0</v>
      </c>
      <c r="AV232" s="2">
        <v>0</v>
      </c>
      <c r="AW232" s="2">
        <v>0</v>
      </c>
      <c r="AX232" s="2">
        <v>0.3</v>
      </c>
      <c r="AY232">
        <v>27.9</v>
      </c>
      <c r="AZ232">
        <v>658.9</v>
      </c>
      <c r="BA232">
        <v>13.9</v>
      </c>
      <c r="BB232">
        <v>13.8</v>
      </c>
      <c r="BC232" s="5">
        <v>0.15486111111111101</v>
      </c>
    </row>
    <row r="233" spans="2:55">
      <c r="B233" s="2">
        <v>0.1</v>
      </c>
      <c r="C233" s="2">
        <v>87</v>
      </c>
      <c r="D233" s="2">
        <v>-1.8</v>
      </c>
      <c r="E233" s="2">
        <v>0.1</v>
      </c>
      <c r="F233" s="2">
        <v>0</v>
      </c>
      <c r="G233" s="2">
        <v>0</v>
      </c>
      <c r="H233" s="2">
        <v>1019.9</v>
      </c>
      <c r="I233" s="2">
        <v>0</v>
      </c>
      <c r="J233" s="2">
        <v>0</v>
      </c>
      <c r="K233" s="2">
        <v>0</v>
      </c>
      <c r="L233" s="2">
        <v>0</v>
      </c>
      <c r="M233" s="2">
        <v>4</v>
      </c>
      <c r="N233">
        <v>52.8</v>
      </c>
      <c r="O233">
        <v>683.8</v>
      </c>
      <c r="P233">
        <v>-1.1000000000000001</v>
      </c>
      <c r="Q233">
        <v>-0.7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83</v>
      </c>
      <c r="AO233" s="2">
        <v>11.7</v>
      </c>
      <c r="AP233" s="2">
        <v>14.6</v>
      </c>
      <c r="AQ233" s="2">
        <v>4</v>
      </c>
      <c r="AR233" s="2">
        <v>6.5</v>
      </c>
      <c r="AS233" s="2">
        <v>1001</v>
      </c>
      <c r="AT233" s="2">
        <v>0</v>
      </c>
      <c r="AU233" s="2">
        <v>0</v>
      </c>
      <c r="AV233" s="2">
        <v>0</v>
      </c>
      <c r="AW233" s="2">
        <v>0</v>
      </c>
      <c r="AX233" s="2">
        <v>0.3</v>
      </c>
      <c r="AY233">
        <v>27.9</v>
      </c>
      <c r="AZ233">
        <v>658.9</v>
      </c>
      <c r="BA233">
        <v>13.9</v>
      </c>
      <c r="BB233">
        <v>13.8</v>
      </c>
      <c r="BC233" s="5">
        <v>0.155555555555556</v>
      </c>
    </row>
    <row r="234" spans="2:55">
      <c r="B234" s="2">
        <v>0</v>
      </c>
      <c r="C234" s="2">
        <v>87</v>
      </c>
      <c r="D234" s="2">
        <v>-1.9</v>
      </c>
      <c r="E234" s="2">
        <v>0</v>
      </c>
      <c r="F234" s="2">
        <v>0</v>
      </c>
      <c r="G234" s="2">
        <v>2.5</v>
      </c>
      <c r="H234" s="2">
        <v>1019.8</v>
      </c>
      <c r="I234" s="2">
        <v>0</v>
      </c>
      <c r="J234" s="2">
        <v>0</v>
      </c>
      <c r="K234" s="2">
        <v>0</v>
      </c>
      <c r="L234" s="2">
        <v>0</v>
      </c>
      <c r="M234" s="2">
        <v>4</v>
      </c>
      <c r="N234">
        <v>52.8</v>
      </c>
      <c r="O234">
        <v>683.8</v>
      </c>
      <c r="P234">
        <v>-1.2</v>
      </c>
      <c r="Q234">
        <v>-0.8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84</v>
      </c>
      <c r="AO234" s="2">
        <v>11.9</v>
      </c>
      <c r="AP234" s="2">
        <v>14.6</v>
      </c>
      <c r="AQ234" s="2">
        <v>5.8</v>
      </c>
      <c r="AR234" s="2">
        <v>9</v>
      </c>
      <c r="AS234" s="2">
        <v>1000.9</v>
      </c>
      <c r="AT234" s="2">
        <v>0</v>
      </c>
      <c r="AU234" s="2">
        <v>0</v>
      </c>
      <c r="AV234" s="2">
        <v>0</v>
      </c>
      <c r="AW234" s="2">
        <v>0</v>
      </c>
      <c r="AX234" s="2">
        <v>0.3</v>
      </c>
      <c r="AY234">
        <v>27.9</v>
      </c>
      <c r="AZ234">
        <v>658.9</v>
      </c>
      <c r="BA234">
        <v>13.9</v>
      </c>
      <c r="BB234">
        <v>13.8</v>
      </c>
      <c r="BC234" s="5">
        <v>0.15625</v>
      </c>
    </row>
    <row r="235" spans="2:55">
      <c r="B235" s="2">
        <v>0</v>
      </c>
      <c r="C235" s="2">
        <v>87</v>
      </c>
      <c r="D235" s="2">
        <v>-1.9</v>
      </c>
      <c r="E235" s="2">
        <v>0</v>
      </c>
      <c r="F235" s="2">
        <v>2.5</v>
      </c>
      <c r="G235" s="2">
        <v>3.6</v>
      </c>
      <c r="H235" s="2">
        <v>1019.6</v>
      </c>
      <c r="I235" s="2">
        <v>0</v>
      </c>
      <c r="J235" s="2">
        <v>0</v>
      </c>
      <c r="K235" s="2">
        <v>0</v>
      </c>
      <c r="L235" s="2">
        <v>0</v>
      </c>
      <c r="M235" s="2">
        <v>4</v>
      </c>
      <c r="N235">
        <v>52.8</v>
      </c>
      <c r="O235">
        <v>683.8</v>
      </c>
      <c r="P235">
        <v>-1.2</v>
      </c>
      <c r="Q235">
        <v>-0.8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84</v>
      </c>
      <c r="AO235" s="2">
        <v>11.9</v>
      </c>
      <c r="AP235" s="2">
        <v>14.6</v>
      </c>
      <c r="AQ235" s="2">
        <v>7.6</v>
      </c>
      <c r="AR235" s="2">
        <v>10.4</v>
      </c>
      <c r="AS235" s="2">
        <v>1001</v>
      </c>
      <c r="AT235" s="2">
        <v>0</v>
      </c>
      <c r="AU235" s="2">
        <v>0</v>
      </c>
      <c r="AV235" s="2">
        <v>0</v>
      </c>
      <c r="AW235" s="2">
        <v>0</v>
      </c>
      <c r="AX235" s="2">
        <v>0.3</v>
      </c>
      <c r="AY235">
        <v>27.9</v>
      </c>
      <c r="AZ235">
        <v>658.9</v>
      </c>
      <c r="BA235">
        <v>13.9</v>
      </c>
      <c r="BB235">
        <v>13.8</v>
      </c>
      <c r="BC235" s="5">
        <v>0.156944444444444</v>
      </c>
    </row>
    <row r="236" spans="2:55">
      <c r="B236" s="2">
        <v>-0.1</v>
      </c>
      <c r="C236" s="2">
        <v>87</v>
      </c>
      <c r="D236" s="2">
        <v>-2</v>
      </c>
      <c r="E236" s="2">
        <v>-0.1</v>
      </c>
      <c r="F236" s="2">
        <v>3.6</v>
      </c>
      <c r="G236" s="2">
        <v>3.6</v>
      </c>
      <c r="H236" s="2">
        <v>1019.8</v>
      </c>
      <c r="I236" s="2">
        <v>0</v>
      </c>
      <c r="J236" s="2">
        <v>0</v>
      </c>
      <c r="K236" s="2">
        <v>0</v>
      </c>
      <c r="L236" s="2">
        <v>0</v>
      </c>
      <c r="M236" s="2">
        <v>4</v>
      </c>
      <c r="N236">
        <v>52.8</v>
      </c>
      <c r="O236">
        <v>683.8</v>
      </c>
      <c r="P236">
        <v>-1.3</v>
      </c>
      <c r="Q236">
        <v>-0.8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14.7</v>
      </c>
      <c r="AN236" s="2">
        <v>84</v>
      </c>
      <c r="AO236" s="2">
        <v>12</v>
      </c>
      <c r="AP236" s="2">
        <v>14.7</v>
      </c>
      <c r="AQ236" s="2">
        <v>7.9</v>
      </c>
      <c r="AR236" s="2">
        <v>7.9</v>
      </c>
      <c r="AS236" s="2">
        <v>1000.8</v>
      </c>
      <c r="AT236" s="2">
        <v>0</v>
      </c>
      <c r="AU236" s="2">
        <v>0</v>
      </c>
      <c r="AV236" s="2">
        <v>0</v>
      </c>
      <c r="AW236" s="2">
        <v>0</v>
      </c>
      <c r="AX236" s="2">
        <v>0.3</v>
      </c>
      <c r="AY236">
        <v>27.9</v>
      </c>
      <c r="AZ236">
        <v>658.9</v>
      </c>
      <c r="BA236">
        <v>13.9</v>
      </c>
      <c r="BB236">
        <v>13.8</v>
      </c>
      <c r="BC236" s="5">
        <v>0.15763888888888899</v>
      </c>
    </row>
    <row r="237" spans="2:55">
      <c r="B237" s="2">
        <v>-0.2</v>
      </c>
      <c r="C237" s="2">
        <v>87</v>
      </c>
      <c r="D237" s="2">
        <v>-2.1</v>
      </c>
      <c r="E237" s="2">
        <v>-0.2</v>
      </c>
      <c r="F237" s="2">
        <v>2.2000000000000002</v>
      </c>
      <c r="G237" s="2">
        <v>3.6</v>
      </c>
      <c r="H237" s="2">
        <v>1019.8</v>
      </c>
      <c r="I237" s="2">
        <v>0</v>
      </c>
      <c r="J237" s="2">
        <v>0</v>
      </c>
      <c r="K237" s="2">
        <v>0</v>
      </c>
      <c r="L237" s="2">
        <v>0</v>
      </c>
      <c r="M237" s="2">
        <v>4</v>
      </c>
      <c r="N237">
        <v>52.8</v>
      </c>
      <c r="O237">
        <v>683.8</v>
      </c>
      <c r="P237">
        <v>-1.3</v>
      </c>
      <c r="Q237">
        <v>-0.9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14.7</v>
      </c>
      <c r="AN237" s="2">
        <v>84</v>
      </c>
      <c r="AO237" s="2">
        <v>12</v>
      </c>
      <c r="AP237" s="2">
        <v>14.7</v>
      </c>
      <c r="AQ237" s="2">
        <v>4.3</v>
      </c>
      <c r="AR237" s="2">
        <v>7.6</v>
      </c>
      <c r="AS237" s="2">
        <v>1001.1</v>
      </c>
      <c r="AT237" s="2">
        <v>0</v>
      </c>
      <c r="AU237" s="2">
        <v>0</v>
      </c>
      <c r="AV237" s="2">
        <v>0</v>
      </c>
      <c r="AW237" s="2">
        <v>0</v>
      </c>
      <c r="AX237" s="2">
        <v>0.3</v>
      </c>
      <c r="AY237">
        <v>27.9</v>
      </c>
      <c r="AZ237">
        <v>658.9</v>
      </c>
      <c r="BA237">
        <v>13.9</v>
      </c>
      <c r="BB237">
        <v>13.8</v>
      </c>
      <c r="BC237" s="5">
        <v>0.15833333333333299</v>
      </c>
    </row>
    <row r="238" spans="2:55">
      <c r="B238" s="2">
        <v>-0.2</v>
      </c>
      <c r="C238" s="2">
        <v>87</v>
      </c>
      <c r="D238" s="2">
        <v>-2.1</v>
      </c>
      <c r="E238" s="2">
        <v>-0.2</v>
      </c>
      <c r="F238" s="2">
        <v>2.5</v>
      </c>
      <c r="G238" s="2">
        <v>3.2</v>
      </c>
      <c r="H238" s="2">
        <v>1019.9</v>
      </c>
      <c r="I238" s="2">
        <v>0</v>
      </c>
      <c r="J238" s="2">
        <v>0</v>
      </c>
      <c r="K238" s="2">
        <v>0</v>
      </c>
      <c r="L238" s="2">
        <v>0</v>
      </c>
      <c r="M238" s="2">
        <v>4</v>
      </c>
      <c r="N238">
        <v>52.8</v>
      </c>
      <c r="O238">
        <v>683.8</v>
      </c>
      <c r="P238">
        <v>-1.4</v>
      </c>
      <c r="Q238">
        <v>-0.9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84</v>
      </c>
      <c r="AO238" s="2">
        <v>12</v>
      </c>
      <c r="AP238" s="2">
        <v>14.7</v>
      </c>
      <c r="AQ238" s="2">
        <v>7.2</v>
      </c>
      <c r="AR238" s="2">
        <v>8.3000000000000007</v>
      </c>
      <c r="AS238" s="2">
        <v>1000.8</v>
      </c>
      <c r="AT238" s="2">
        <v>0</v>
      </c>
      <c r="AU238" s="2">
        <v>0</v>
      </c>
      <c r="AV238" s="2">
        <v>0</v>
      </c>
      <c r="AW238" s="2">
        <v>0</v>
      </c>
      <c r="AX238" s="2">
        <v>0.3</v>
      </c>
      <c r="AY238">
        <v>27.9</v>
      </c>
      <c r="AZ238">
        <v>658.9</v>
      </c>
      <c r="BA238">
        <v>14</v>
      </c>
      <c r="BB238">
        <v>13.8</v>
      </c>
      <c r="BC238" s="5">
        <v>0.15902777777777799</v>
      </c>
    </row>
    <row r="239" spans="2:55">
      <c r="B239" s="2">
        <v>-0.3</v>
      </c>
      <c r="C239" s="2">
        <v>87</v>
      </c>
      <c r="D239" s="2">
        <v>-2.2000000000000002</v>
      </c>
      <c r="E239" s="2">
        <v>-0.3</v>
      </c>
      <c r="F239" s="2">
        <v>2.5</v>
      </c>
      <c r="G239" s="2">
        <v>2.5</v>
      </c>
      <c r="H239" s="2">
        <v>1019.7</v>
      </c>
      <c r="I239" s="2">
        <v>0</v>
      </c>
      <c r="J239" s="2">
        <v>0</v>
      </c>
      <c r="K239" s="2">
        <v>0</v>
      </c>
      <c r="L239" s="2">
        <v>0</v>
      </c>
      <c r="M239" s="2">
        <v>4</v>
      </c>
      <c r="N239">
        <v>52.8</v>
      </c>
      <c r="O239">
        <v>683.8</v>
      </c>
      <c r="P239">
        <v>-1.4</v>
      </c>
      <c r="Q239">
        <v>-0.9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14.8</v>
      </c>
      <c r="AN239" s="2">
        <v>84</v>
      </c>
      <c r="AO239" s="2">
        <v>12.1</v>
      </c>
      <c r="AP239" s="2">
        <v>14.8</v>
      </c>
      <c r="AQ239" s="2">
        <v>6.5</v>
      </c>
      <c r="AR239" s="2">
        <v>6.5</v>
      </c>
      <c r="AS239" s="2">
        <v>1001</v>
      </c>
      <c r="AT239" s="2">
        <v>0</v>
      </c>
      <c r="AU239" s="2">
        <v>0</v>
      </c>
      <c r="AV239" s="2">
        <v>0</v>
      </c>
      <c r="AW239" s="2">
        <v>0</v>
      </c>
      <c r="AX239" s="2">
        <v>0.3</v>
      </c>
      <c r="AY239">
        <v>27.9</v>
      </c>
      <c r="AZ239">
        <v>658.9</v>
      </c>
      <c r="BA239">
        <v>14</v>
      </c>
      <c r="BB239">
        <v>13.8</v>
      </c>
      <c r="BC239" s="5">
        <v>0.15972222222222199</v>
      </c>
    </row>
    <row r="240" spans="2:55">
      <c r="B240" s="2">
        <v>-0.3</v>
      </c>
      <c r="C240" s="2">
        <v>87</v>
      </c>
      <c r="D240" s="2">
        <v>-2.2000000000000002</v>
      </c>
      <c r="E240" s="2">
        <v>-0.3</v>
      </c>
      <c r="F240" s="2">
        <v>2.5</v>
      </c>
      <c r="G240" s="2">
        <v>3.2</v>
      </c>
      <c r="H240" s="2">
        <v>1019.7</v>
      </c>
      <c r="I240" s="2">
        <v>0</v>
      </c>
      <c r="J240" s="2">
        <v>0</v>
      </c>
      <c r="K240" s="2">
        <v>0</v>
      </c>
      <c r="L240" s="2">
        <v>0</v>
      </c>
      <c r="M240" s="2">
        <v>4</v>
      </c>
      <c r="N240">
        <v>52.8</v>
      </c>
      <c r="O240">
        <v>683.8</v>
      </c>
      <c r="P240">
        <v>-1.5</v>
      </c>
      <c r="Q240">
        <v>-0.9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84</v>
      </c>
      <c r="AO240" s="2">
        <v>12.1</v>
      </c>
      <c r="AP240" s="2">
        <v>14.8</v>
      </c>
      <c r="AQ240" s="2">
        <v>6.1</v>
      </c>
      <c r="AR240" s="2">
        <v>6.5</v>
      </c>
      <c r="AS240" s="2">
        <v>1000.9</v>
      </c>
      <c r="AT240" s="2">
        <v>0</v>
      </c>
      <c r="AU240" s="2">
        <v>0</v>
      </c>
      <c r="AV240" s="2">
        <v>0</v>
      </c>
      <c r="AW240" s="2">
        <v>0</v>
      </c>
      <c r="AX240" s="2">
        <v>0.3</v>
      </c>
      <c r="AY240">
        <v>27.9</v>
      </c>
      <c r="AZ240">
        <v>658.9</v>
      </c>
      <c r="BA240">
        <v>14</v>
      </c>
      <c r="BB240">
        <v>13.8</v>
      </c>
      <c r="BC240" s="5">
        <v>0.16041666666666701</v>
      </c>
    </row>
    <row r="241" spans="2:55">
      <c r="B241" s="2">
        <v>-0.3</v>
      </c>
      <c r="C241" s="2">
        <v>87</v>
      </c>
      <c r="D241" s="2">
        <v>-2.2000000000000002</v>
      </c>
      <c r="E241" s="2">
        <v>-0.3</v>
      </c>
      <c r="F241" s="2">
        <v>2.9</v>
      </c>
      <c r="G241" s="2">
        <v>3.2</v>
      </c>
      <c r="H241" s="2">
        <v>1019.8</v>
      </c>
      <c r="I241" s="2">
        <v>0</v>
      </c>
      <c r="J241" s="2">
        <v>0</v>
      </c>
      <c r="K241" s="2">
        <v>0</v>
      </c>
      <c r="L241" s="2">
        <v>0</v>
      </c>
      <c r="M241" s="2">
        <v>4</v>
      </c>
      <c r="N241">
        <v>52.8</v>
      </c>
      <c r="O241">
        <v>683.8</v>
      </c>
      <c r="P241">
        <v>-1.5</v>
      </c>
      <c r="Q241">
        <v>-1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84</v>
      </c>
      <c r="AO241" s="2">
        <v>12.1</v>
      </c>
      <c r="AP241" s="2">
        <v>14.8</v>
      </c>
      <c r="AQ241" s="2">
        <v>5.4</v>
      </c>
      <c r="AR241" s="2">
        <v>7.9</v>
      </c>
      <c r="AS241" s="2">
        <v>1000.8</v>
      </c>
      <c r="AT241" s="2">
        <v>0</v>
      </c>
      <c r="AU241" s="2">
        <v>0</v>
      </c>
      <c r="AV241" s="2">
        <v>0</v>
      </c>
      <c r="AW241" s="2">
        <v>0</v>
      </c>
      <c r="AX241" s="2">
        <v>0.3</v>
      </c>
      <c r="AY241">
        <v>27.9</v>
      </c>
      <c r="AZ241">
        <v>658.9</v>
      </c>
      <c r="BA241">
        <v>14</v>
      </c>
      <c r="BB241">
        <v>13.9</v>
      </c>
      <c r="BC241" s="5">
        <v>0.16111111111111101</v>
      </c>
    </row>
    <row r="242" spans="2:55">
      <c r="B242" s="2">
        <v>-0.4</v>
      </c>
      <c r="C242" s="2">
        <v>87</v>
      </c>
      <c r="D242" s="2">
        <v>-2.2999999999999998</v>
      </c>
      <c r="E242" s="2">
        <v>-0.4</v>
      </c>
      <c r="F242" s="2">
        <v>0</v>
      </c>
      <c r="G242" s="2">
        <v>2.9</v>
      </c>
      <c r="H242" s="2">
        <v>1019.8</v>
      </c>
      <c r="I242" s="2">
        <v>0</v>
      </c>
      <c r="J242" s="2">
        <v>0</v>
      </c>
      <c r="K242" s="2">
        <v>0</v>
      </c>
      <c r="L242" s="2">
        <v>0</v>
      </c>
      <c r="M242" s="2">
        <v>4</v>
      </c>
      <c r="N242">
        <v>52.8</v>
      </c>
      <c r="O242">
        <v>683.8</v>
      </c>
      <c r="P242">
        <v>-1.5</v>
      </c>
      <c r="Q242">
        <v>-1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84</v>
      </c>
      <c r="AO242" s="2">
        <v>12.1</v>
      </c>
      <c r="AP242" s="2">
        <v>14.8</v>
      </c>
      <c r="AQ242" s="2">
        <v>4</v>
      </c>
      <c r="AR242" s="2">
        <v>5.4</v>
      </c>
      <c r="AS242" s="2">
        <v>1000.9</v>
      </c>
      <c r="AT242" s="2">
        <v>0</v>
      </c>
      <c r="AU242" s="2">
        <v>0</v>
      </c>
      <c r="AV242" s="2">
        <v>0</v>
      </c>
      <c r="AW242" s="2">
        <v>0</v>
      </c>
      <c r="AX242" s="2">
        <v>0.3</v>
      </c>
      <c r="AY242">
        <v>27.9</v>
      </c>
      <c r="AZ242">
        <v>658.9</v>
      </c>
      <c r="BA242">
        <v>14</v>
      </c>
      <c r="BB242">
        <v>13.8</v>
      </c>
      <c r="BC242" s="5">
        <v>0.16180555555555601</v>
      </c>
    </row>
    <row r="243" spans="2:55">
      <c r="B243" s="2">
        <v>-0.4</v>
      </c>
      <c r="C243" s="2">
        <v>87</v>
      </c>
      <c r="D243" s="2">
        <v>-2.2999999999999998</v>
      </c>
      <c r="E243" s="2">
        <v>-0.4</v>
      </c>
      <c r="F243" s="2">
        <v>0</v>
      </c>
      <c r="G243" s="2">
        <v>3.2</v>
      </c>
      <c r="H243" s="2">
        <v>1019.8</v>
      </c>
      <c r="I243" s="2">
        <v>0</v>
      </c>
      <c r="J243" s="2">
        <v>0</v>
      </c>
      <c r="K243" s="2">
        <v>0</v>
      </c>
      <c r="L243" s="2">
        <v>0</v>
      </c>
      <c r="M243" s="2">
        <v>4</v>
      </c>
      <c r="N243">
        <v>52.8</v>
      </c>
      <c r="O243">
        <v>683.8</v>
      </c>
      <c r="P243">
        <v>-1.6</v>
      </c>
      <c r="Q243">
        <v>-1.1000000000000001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14.8</v>
      </c>
      <c r="AN243" s="2">
        <v>84</v>
      </c>
      <c r="AO243" s="2">
        <v>12.1</v>
      </c>
      <c r="AP243" s="2">
        <v>14.8</v>
      </c>
      <c r="AQ243" s="2">
        <v>8.3000000000000007</v>
      </c>
      <c r="AR243" s="2">
        <v>8.6</v>
      </c>
      <c r="AS243" s="2">
        <v>1000.8</v>
      </c>
      <c r="AT243" s="2">
        <v>0</v>
      </c>
      <c r="AU243" s="2">
        <v>0</v>
      </c>
      <c r="AV243" s="2">
        <v>0</v>
      </c>
      <c r="AW243" s="2">
        <v>0</v>
      </c>
      <c r="AX243" s="2">
        <v>0.3</v>
      </c>
      <c r="AY243">
        <v>27.9</v>
      </c>
      <c r="AZ243">
        <v>658.9</v>
      </c>
      <c r="BA243">
        <v>14.1</v>
      </c>
      <c r="BB243">
        <v>13.8</v>
      </c>
      <c r="BC243" s="5">
        <v>0.16250000000000001</v>
      </c>
    </row>
    <row r="244" spans="2:55">
      <c r="B244" s="2">
        <v>-0.5</v>
      </c>
      <c r="C244" s="2">
        <v>87</v>
      </c>
      <c r="D244" s="2">
        <v>-2.4</v>
      </c>
      <c r="E244" s="2">
        <v>-0.5</v>
      </c>
      <c r="F244" s="2">
        <v>4.3</v>
      </c>
      <c r="G244" s="2">
        <v>5</v>
      </c>
      <c r="H244" s="2">
        <v>1019.9</v>
      </c>
      <c r="I244" s="2">
        <v>0</v>
      </c>
      <c r="J244" s="2">
        <v>0</v>
      </c>
      <c r="K244" s="2">
        <v>0</v>
      </c>
      <c r="L244" s="2">
        <v>0</v>
      </c>
      <c r="M244" s="2">
        <v>4</v>
      </c>
      <c r="N244">
        <v>52.8</v>
      </c>
      <c r="O244">
        <v>683.8</v>
      </c>
      <c r="P244">
        <v>-1.6</v>
      </c>
      <c r="Q244">
        <v>-1.1000000000000001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14.8</v>
      </c>
      <c r="AN244" s="2">
        <v>84</v>
      </c>
      <c r="AO244" s="2">
        <v>12.1</v>
      </c>
      <c r="AP244" s="2">
        <v>14.8</v>
      </c>
      <c r="AQ244" s="2">
        <v>5.8</v>
      </c>
      <c r="AR244" s="2">
        <v>6.5</v>
      </c>
      <c r="AS244" s="2">
        <v>1000.8</v>
      </c>
      <c r="AT244" s="2">
        <v>0</v>
      </c>
      <c r="AU244" s="2">
        <v>0</v>
      </c>
      <c r="AV244" s="2">
        <v>0</v>
      </c>
      <c r="AW244" s="2">
        <v>0</v>
      </c>
      <c r="AX244" s="2">
        <v>0.3</v>
      </c>
      <c r="AY244">
        <v>27.9</v>
      </c>
      <c r="AZ244">
        <v>658.9</v>
      </c>
      <c r="BA244">
        <v>14.1</v>
      </c>
      <c r="BB244">
        <v>13.8</v>
      </c>
      <c r="BC244" s="5">
        <v>0.163194444444444</v>
      </c>
    </row>
    <row r="245" spans="2:55">
      <c r="B245" s="2">
        <v>-0.5</v>
      </c>
      <c r="C245" s="2">
        <v>87</v>
      </c>
      <c r="D245" s="2">
        <v>-2.4</v>
      </c>
      <c r="E245" s="2">
        <v>-2.2999999999999998</v>
      </c>
      <c r="F245" s="2">
        <v>5.4</v>
      </c>
      <c r="G245" s="2">
        <v>6.1</v>
      </c>
      <c r="H245" s="2">
        <v>1019.8</v>
      </c>
      <c r="I245" s="2">
        <v>0</v>
      </c>
      <c r="J245" s="2">
        <v>0</v>
      </c>
      <c r="K245" s="2">
        <v>0</v>
      </c>
      <c r="L245" s="2">
        <v>0</v>
      </c>
      <c r="M245" s="2">
        <v>4</v>
      </c>
      <c r="N245">
        <v>52.8</v>
      </c>
      <c r="O245">
        <v>683.8</v>
      </c>
      <c r="P245">
        <v>-1.7</v>
      </c>
      <c r="Q245">
        <v>-1.2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14.8</v>
      </c>
      <c r="AN245" s="2">
        <v>84</v>
      </c>
      <c r="AO245" s="2">
        <v>12.1</v>
      </c>
      <c r="AP245" s="2">
        <v>14.8</v>
      </c>
      <c r="AQ245" s="2">
        <v>4.3</v>
      </c>
      <c r="AR245" s="2">
        <v>6.8</v>
      </c>
      <c r="AS245" s="2">
        <v>1000.9</v>
      </c>
      <c r="AT245" s="2">
        <v>0</v>
      </c>
      <c r="AU245" s="2">
        <v>0</v>
      </c>
      <c r="AV245" s="2">
        <v>0</v>
      </c>
      <c r="AW245" s="2">
        <v>0</v>
      </c>
      <c r="AX245" s="2">
        <v>0.3</v>
      </c>
      <c r="AY245">
        <v>27.9</v>
      </c>
      <c r="AZ245">
        <v>658.9</v>
      </c>
      <c r="BA245">
        <v>14.1</v>
      </c>
      <c r="BB245">
        <v>13.9</v>
      </c>
      <c r="BC245" s="5">
        <v>0.163888888888889</v>
      </c>
    </row>
    <row r="246" spans="2:55">
      <c r="B246" s="2">
        <v>-0.5</v>
      </c>
      <c r="C246" s="2">
        <v>87</v>
      </c>
      <c r="D246" s="2">
        <v>-2.4</v>
      </c>
      <c r="E246" s="2">
        <v>-0.5</v>
      </c>
      <c r="F246" s="2">
        <v>4.7</v>
      </c>
      <c r="G246" s="2">
        <v>6.1</v>
      </c>
      <c r="H246" s="2">
        <v>1020</v>
      </c>
      <c r="I246" s="2">
        <v>0</v>
      </c>
      <c r="J246" s="2">
        <v>0</v>
      </c>
      <c r="K246" s="2">
        <v>0</v>
      </c>
      <c r="L246" s="2">
        <v>0</v>
      </c>
      <c r="M246" s="2">
        <v>4</v>
      </c>
      <c r="N246">
        <v>52.8</v>
      </c>
      <c r="O246">
        <v>683.8</v>
      </c>
      <c r="P246">
        <v>-1.7</v>
      </c>
      <c r="Q246">
        <v>-1.2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14.8</v>
      </c>
      <c r="AN246" s="2">
        <v>84</v>
      </c>
      <c r="AO246" s="2">
        <v>12.1</v>
      </c>
      <c r="AP246" s="2">
        <v>14.8</v>
      </c>
      <c r="AQ246" s="2">
        <v>9</v>
      </c>
      <c r="AR246" s="2">
        <v>9.6999999999999993</v>
      </c>
      <c r="AS246" s="2">
        <v>1000.8</v>
      </c>
      <c r="AT246" s="2">
        <v>0</v>
      </c>
      <c r="AU246" s="2">
        <v>0</v>
      </c>
      <c r="AV246" s="2">
        <v>0</v>
      </c>
      <c r="AW246" s="2">
        <v>0</v>
      </c>
      <c r="AX246" s="2">
        <v>0.3</v>
      </c>
      <c r="AY246">
        <v>27.9</v>
      </c>
      <c r="AZ246">
        <v>658.9</v>
      </c>
      <c r="BA246">
        <v>14.1</v>
      </c>
      <c r="BB246">
        <v>13.9</v>
      </c>
      <c r="BC246" s="5">
        <v>0.164583333333333</v>
      </c>
    </row>
    <row r="247" spans="2:55">
      <c r="B247" s="2">
        <v>-0.5</v>
      </c>
      <c r="C247" s="2">
        <v>87</v>
      </c>
      <c r="D247" s="2">
        <v>-2.4</v>
      </c>
      <c r="E247" s="2">
        <v>-0.5</v>
      </c>
      <c r="F247" s="2">
        <v>3.6</v>
      </c>
      <c r="G247" s="2">
        <v>5.8</v>
      </c>
      <c r="H247" s="2">
        <v>1019.8</v>
      </c>
      <c r="I247" s="2">
        <v>0</v>
      </c>
      <c r="J247" s="2">
        <v>0</v>
      </c>
      <c r="K247" s="2">
        <v>0</v>
      </c>
      <c r="L247" s="2">
        <v>0</v>
      </c>
      <c r="M247" s="2">
        <v>4</v>
      </c>
      <c r="N247">
        <v>52.8</v>
      </c>
      <c r="O247">
        <v>683.8</v>
      </c>
      <c r="P247">
        <v>-1.8</v>
      </c>
      <c r="Q247">
        <v>-1.3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14.8</v>
      </c>
      <c r="AN247" s="2">
        <v>84</v>
      </c>
      <c r="AO247" s="2">
        <v>12.1</v>
      </c>
      <c r="AP247" s="2">
        <v>14.8</v>
      </c>
      <c r="AQ247" s="2">
        <v>4.7</v>
      </c>
      <c r="AR247" s="2">
        <v>6.1</v>
      </c>
      <c r="AS247" s="2">
        <v>1000.9</v>
      </c>
      <c r="AT247" s="2">
        <v>0</v>
      </c>
      <c r="AU247" s="2">
        <v>0</v>
      </c>
      <c r="AV247" s="2">
        <v>0</v>
      </c>
      <c r="AW247" s="2">
        <v>0</v>
      </c>
      <c r="AX247" s="2">
        <v>0.3</v>
      </c>
      <c r="AY247">
        <v>27.9</v>
      </c>
      <c r="AZ247">
        <v>658.9</v>
      </c>
      <c r="BA247">
        <v>14.1</v>
      </c>
      <c r="BB247">
        <v>13.9</v>
      </c>
      <c r="BC247" s="5">
        <v>0.165277777777778</v>
      </c>
    </row>
    <row r="248" spans="2:55">
      <c r="B248" s="2">
        <v>-0.5</v>
      </c>
      <c r="C248" s="2">
        <v>87</v>
      </c>
      <c r="D248" s="2">
        <v>-2.4</v>
      </c>
      <c r="E248" s="2">
        <v>-0.5</v>
      </c>
      <c r="F248" s="2">
        <v>2.5</v>
      </c>
      <c r="G248" s="2">
        <v>4.3</v>
      </c>
      <c r="H248" s="2">
        <v>1019.9</v>
      </c>
      <c r="I248" s="2">
        <v>0</v>
      </c>
      <c r="J248" s="2">
        <v>0</v>
      </c>
      <c r="K248" s="2">
        <v>0</v>
      </c>
      <c r="L248" s="2">
        <v>0</v>
      </c>
      <c r="M248" s="2">
        <v>4</v>
      </c>
      <c r="N248">
        <v>52.8</v>
      </c>
      <c r="O248">
        <v>683.8</v>
      </c>
      <c r="P248">
        <v>-1.8</v>
      </c>
      <c r="Q248">
        <v>-1.3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14.8</v>
      </c>
      <c r="AN248" s="2">
        <v>84</v>
      </c>
      <c r="AO248" s="2">
        <v>12.1</v>
      </c>
      <c r="AP248" s="2">
        <v>14.8</v>
      </c>
      <c r="AQ248" s="2">
        <v>7.2</v>
      </c>
      <c r="AR248" s="2">
        <v>9</v>
      </c>
      <c r="AS248" s="2">
        <v>1001</v>
      </c>
      <c r="AT248" s="2">
        <v>0</v>
      </c>
      <c r="AU248" s="2">
        <v>0</v>
      </c>
      <c r="AV248" s="2">
        <v>0</v>
      </c>
      <c r="AW248" s="2">
        <v>0</v>
      </c>
      <c r="AX248" s="2">
        <v>0.3</v>
      </c>
      <c r="AY248">
        <v>27.9</v>
      </c>
      <c r="AZ248">
        <v>658.9</v>
      </c>
      <c r="BA248">
        <v>14.1</v>
      </c>
      <c r="BB248">
        <v>13.9</v>
      </c>
      <c r="BC248" s="5">
        <v>0.16597222222222199</v>
      </c>
    </row>
    <row r="249" spans="2:55">
      <c r="B249" s="2">
        <v>-0.6</v>
      </c>
      <c r="C249" s="2">
        <v>87</v>
      </c>
      <c r="D249" s="2">
        <v>-2.5</v>
      </c>
      <c r="E249" s="2">
        <v>-0.6</v>
      </c>
      <c r="F249" s="2">
        <v>3.6</v>
      </c>
      <c r="G249" s="2">
        <v>3.6</v>
      </c>
      <c r="H249" s="2">
        <v>1020</v>
      </c>
      <c r="I249" s="2">
        <v>0</v>
      </c>
      <c r="J249" s="2">
        <v>0</v>
      </c>
      <c r="K249" s="2">
        <v>0</v>
      </c>
      <c r="L249" s="2">
        <v>0</v>
      </c>
      <c r="M249" s="2">
        <v>4</v>
      </c>
      <c r="N249">
        <v>52.8</v>
      </c>
      <c r="O249">
        <v>683.8</v>
      </c>
      <c r="P249">
        <v>-1.8</v>
      </c>
      <c r="Q249">
        <v>-1.3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14.8</v>
      </c>
      <c r="AN249" s="2">
        <v>84</v>
      </c>
      <c r="AO249" s="2">
        <v>12.1</v>
      </c>
      <c r="AP249" s="2">
        <v>14.8</v>
      </c>
      <c r="AQ249" s="2">
        <v>1.8</v>
      </c>
      <c r="AR249" s="2">
        <v>5</v>
      </c>
      <c r="AS249" s="2">
        <v>1000.9</v>
      </c>
      <c r="AT249" s="2">
        <v>0</v>
      </c>
      <c r="AU249" s="2">
        <v>0</v>
      </c>
      <c r="AV249" s="2">
        <v>0</v>
      </c>
      <c r="AW249" s="2">
        <v>0</v>
      </c>
      <c r="AX249" s="2">
        <v>0.3</v>
      </c>
      <c r="AY249">
        <v>27.9</v>
      </c>
      <c r="AZ249">
        <v>658.9</v>
      </c>
      <c r="BA249">
        <v>14.1</v>
      </c>
      <c r="BB249">
        <v>13.9</v>
      </c>
      <c r="BC249" s="5">
        <v>0.16666666666666699</v>
      </c>
    </row>
    <row r="250" spans="2:55">
      <c r="B250" s="2">
        <v>-0.6</v>
      </c>
      <c r="C250" s="2">
        <v>88</v>
      </c>
      <c r="D250" s="2">
        <v>-2.4</v>
      </c>
      <c r="E250" s="2">
        <v>-0.6</v>
      </c>
      <c r="F250" s="2">
        <v>3.2</v>
      </c>
      <c r="G250" s="2">
        <v>4.3</v>
      </c>
      <c r="H250" s="2">
        <v>1020</v>
      </c>
      <c r="I250" s="2">
        <v>0</v>
      </c>
      <c r="J250" s="2">
        <v>0</v>
      </c>
      <c r="K250" s="2">
        <v>0</v>
      </c>
      <c r="L250" s="2">
        <v>0</v>
      </c>
      <c r="M250" s="2">
        <v>4</v>
      </c>
      <c r="N250">
        <v>52.8</v>
      </c>
      <c r="O250">
        <v>683.8</v>
      </c>
      <c r="P250">
        <v>-1.9</v>
      </c>
      <c r="Q250">
        <v>-1.4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14.8</v>
      </c>
      <c r="AN250" s="2">
        <v>84</v>
      </c>
      <c r="AO250" s="2">
        <v>12.1</v>
      </c>
      <c r="AP250" s="2">
        <v>14.8</v>
      </c>
      <c r="AQ250" s="2">
        <v>1.8</v>
      </c>
      <c r="AR250" s="2">
        <v>2.9</v>
      </c>
      <c r="AS250" s="2">
        <v>1000.9</v>
      </c>
      <c r="AT250" s="2">
        <v>0</v>
      </c>
      <c r="AU250" s="2">
        <v>0</v>
      </c>
      <c r="AV250" s="2">
        <v>0</v>
      </c>
      <c r="AW250" s="2">
        <v>0</v>
      </c>
      <c r="AX250" s="2">
        <v>0.3</v>
      </c>
      <c r="AY250">
        <v>27.9</v>
      </c>
      <c r="AZ250">
        <v>658.9</v>
      </c>
      <c r="BA250">
        <v>14.1</v>
      </c>
      <c r="BB250">
        <v>13.9</v>
      </c>
      <c r="BC250" s="5">
        <v>0.16736111111111099</v>
      </c>
    </row>
    <row r="251" spans="2:55">
      <c r="B251" s="2">
        <v>-0.6</v>
      </c>
      <c r="C251" s="2">
        <v>88</v>
      </c>
      <c r="D251" s="2">
        <v>-2.4</v>
      </c>
      <c r="E251" s="2">
        <v>-0.6</v>
      </c>
      <c r="F251" s="2">
        <v>0</v>
      </c>
      <c r="G251" s="2">
        <v>3.6</v>
      </c>
      <c r="H251" s="2">
        <v>1019.9</v>
      </c>
      <c r="I251" s="2">
        <v>0</v>
      </c>
      <c r="J251" s="2">
        <v>0</v>
      </c>
      <c r="K251" s="2">
        <v>0</v>
      </c>
      <c r="L251" s="2">
        <v>0</v>
      </c>
      <c r="M251" s="2">
        <v>4</v>
      </c>
      <c r="N251">
        <v>52.8</v>
      </c>
      <c r="O251">
        <v>683.8</v>
      </c>
      <c r="P251">
        <v>-1.9</v>
      </c>
      <c r="Q251">
        <v>-1.4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14.8</v>
      </c>
      <c r="AN251" s="2">
        <v>84</v>
      </c>
      <c r="AO251" s="2">
        <v>12.1</v>
      </c>
      <c r="AP251" s="2">
        <v>14.8</v>
      </c>
      <c r="AQ251" s="2">
        <v>2.2000000000000002</v>
      </c>
      <c r="AR251" s="2">
        <v>4</v>
      </c>
      <c r="AS251" s="2">
        <v>1001</v>
      </c>
      <c r="AT251" s="2">
        <v>0</v>
      </c>
      <c r="AU251" s="2">
        <v>0</v>
      </c>
      <c r="AV251" s="2">
        <v>0</v>
      </c>
      <c r="AW251" s="2">
        <v>0</v>
      </c>
      <c r="AX251" s="2">
        <v>0.3</v>
      </c>
      <c r="AY251">
        <v>27.9</v>
      </c>
      <c r="AZ251">
        <v>658.9</v>
      </c>
      <c r="BA251">
        <v>14.2</v>
      </c>
      <c r="BB251">
        <v>13.9</v>
      </c>
      <c r="BC251" s="5">
        <v>0.16805555555555601</v>
      </c>
    </row>
    <row r="252" spans="2:55">
      <c r="B252" s="2">
        <v>-0.6</v>
      </c>
      <c r="C252" s="2">
        <v>88</v>
      </c>
      <c r="D252" s="2">
        <v>-2.4</v>
      </c>
      <c r="E252" s="2">
        <v>-0.6</v>
      </c>
      <c r="F252" s="2">
        <v>3.2</v>
      </c>
      <c r="G252" s="2">
        <v>3.6</v>
      </c>
      <c r="H252" s="2">
        <v>1019.8</v>
      </c>
      <c r="I252" s="2">
        <v>0</v>
      </c>
      <c r="J252" s="2">
        <v>0</v>
      </c>
      <c r="K252" s="2">
        <v>0</v>
      </c>
      <c r="L252" s="2">
        <v>0</v>
      </c>
      <c r="M252" s="2">
        <v>4</v>
      </c>
      <c r="N252">
        <v>52.8</v>
      </c>
      <c r="O252">
        <v>683.8</v>
      </c>
      <c r="P252">
        <v>-1.9</v>
      </c>
      <c r="Q252">
        <v>-1.4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14.8</v>
      </c>
      <c r="AN252" s="2">
        <v>85</v>
      </c>
      <c r="AO252" s="2">
        <v>12.3</v>
      </c>
      <c r="AP252" s="2">
        <v>14.8</v>
      </c>
      <c r="AQ252" s="2">
        <v>11.5</v>
      </c>
      <c r="AR252" s="2">
        <v>13.3</v>
      </c>
      <c r="AS252" s="2">
        <v>1001</v>
      </c>
      <c r="AT252" s="2">
        <v>0</v>
      </c>
      <c r="AU252" s="2">
        <v>0</v>
      </c>
      <c r="AV252" s="2">
        <v>0</v>
      </c>
      <c r="AW252" s="2">
        <v>0</v>
      </c>
      <c r="AX252" s="2">
        <v>0.3</v>
      </c>
      <c r="AY252">
        <v>27.9</v>
      </c>
      <c r="AZ252">
        <v>658.9</v>
      </c>
      <c r="BA252">
        <v>14.2</v>
      </c>
      <c r="BB252">
        <v>13.9</v>
      </c>
      <c r="BC252" s="5">
        <v>0.16875000000000001</v>
      </c>
    </row>
    <row r="253" spans="2:55">
      <c r="B253" s="2">
        <v>-0.6</v>
      </c>
      <c r="C253" s="2">
        <v>88</v>
      </c>
      <c r="D253" s="2">
        <v>-2.4</v>
      </c>
      <c r="E253" s="2">
        <v>-0.6</v>
      </c>
      <c r="F253" s="2">
        <v>2.2000000000000002</v>
      </c>
      <c r="G253" s="2">
        <v>2.2000000000000002</v>
      </c>
      <c r="H253" s="2">
        <v>1019.9</v>
      </c>
      <c r="I253" s="2">
        <v>0</v>
      </c>
      <c r="J253" s="2">
        <v>0</v>
      </c>
      <c r="K253" s="2">
        <v>0</v>
      </c>
      <c r="L253" s="2">
        <v>0</v>
      </c>
      <c r="M253" s="2">
        <v>4</v>
      </c>
      <c r="N253">
        <v>52.8</v>
      </c>
      <c r="O253">
        <v>683.8</v>
      </c>
      <c r="P253">
        <v>-2</v>
      </c>
      <c r="Q253">
        <v>-1.4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14.8</v>
      </c>
      <c r="AN253" s="2">
        <v>85</v>
      </c>
      <c r="AO253" s="2">
        <v>12.3</v>
      </c>
      <c r="AP253" s="2">
        <v>14.8</v>
      </c>
      <c r="AQ253" s="2">
        <v>5</v>
      </c>
      <c r="AR253" s="2">
        <v>5.4</v>
      </c>
      <c r="AS253" s="2">
        <v>1000.8</v>
      </c>
      <c r="AT253" s="2">
        <v>0</v>
      </c>
      <c r="AU253" s="2">
        <v>0</v>
      </c>
      <c r="AV253" s="2">
        <v>0</v>
      </c>
      <c r="AW253" s="2">
        <v>0</v>
      </c>
      <c r="AX253" s="2">
        <v>0.3</v>
      </c>
      <c r="AY253">
        <v>27.9</v>
      </c>
      <c r="AZ253">
        <v>658.9</v>
      </c>
      <c r="BA253">
        <v>14.2</v>
      </c>
      <c r="BB253">
        <v>13.9</v>
      </c>
      <c r="BC253" s="5">
        <v>0.16944444444444401</v>
      </c>
    </row>
    <row r="254" spans="2:55">
      <c r="B254" s="2">
        <v>-0.7</v>
      </c>
      <c r="C254" s="2">
        <v>88</v>
      </c>
      <c r="D254" s="2">
        <v>-2.5</v>
      </c>
      <c r="E254" s="2">
        <v>-0.7</v>
      </c>
      <c r="F254" s="2">
        <v>1.8</v>
      </c>
      <c r="G254" s="2">
        <v>3.2</v>
      </c>
      <c r="H254" s="2">
        <v>1019.9</v>
      </c>
      <c r="I254" s="2">
        <v>0</v>
      </c>
      <c r="J254" s="2">
        <v>0</v>
      </c>
      <c r="K254" s="2">
        <v>0</v>
      </c>
      <c r="L254" s="2">
        <v>0</v>
      </c>
      <c r="M254" s="2">
        <v>4</v>
      </c>
      <c r="N254">
        <v>52.8</v>
      </c>
      <c r="O254">
        <v>683.8</v>
      </c>
      <c r="P254">
        <v>-2</v>
      </c>
      <c r="Q254">
        <v>-1.5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14.7</v>
      </c>
      <c r="AN254" s="2">
        <v>85</v>
      </c>
      <c r="AO254" s="2">
        <v>12.2</v>
      </c>
      <c r="AP254" s="2">
        <v>14.7</v>
      </c>
      <c r="AQ254" s="2">
        <v>8.3000000000000007</v>
      </c>
      <c r="AR254" s="2">
        <v>10.1</v>
      </c>
      <c r="AS254" s="2">
        <v>1001</v>
      </c>
      <c r="AT254" s="2">
        <v>0</v>
      </c>
      <c r="AU254" s="2">
        <v>0</v>
      </c>
      <c r="AV254" s="2">
        <v>0</v>
      </c>
      <c r="AW254" s="2">
        <v>0</v>
      </c>
      <c r="AX254" s="2">
        <v>0.3</v>
      </c>
      <c r="AY254">
        <v>27.9</v>
      </c>
      <c r="AZ254">
        <v>658.9</v>
      </c>
      <c r="BA254">
        <v>14.2</v>
      </c>
      <c r="BB254">
        <v>13.9</v>
      </c>
      <c r="BC254" s="5">
        <v>0.17013888888888901</v>
      </c>
    </row>
    <row r="255" spans="2:55">
      <c r="B255" s="2">
        <v>-0.7</v>
      </c>
      <c r="C255" s="2">
        <v>88</v>
      </c>
      <c r="D255" s="2">
        <v>-2.5</v>
      </c>
      <c r="E255" s="2">
        <v>-0.7</v>
      </c>
      <c r="F255" s="2">
        <v>2.2000000000000002</v>
      </c>
      <c r="G255" s="2">
        <v>2.5</v>
      </c>
      <c r="H255" s="2">
        <v>1019.9</v>
      </c>
      <c r="I255" s="2">
        <v>0</v>
      </c>
      <c r="J255" s="2">
        <v>0</v>
      </c>
      <c r="K255" s="2">
        <v>0</v>
      </c>
      <c r="L255" s="2">
        <v>0</v>
      </c>
      <c r="M255" s="2">
        <v>4</v>
      </c>
      <c r="N255">
        <v>52.8</v>
      </c>
      <c r="O255">
        <v>683.8</v>
      </c>
      <c r="P255">
        <v>-2</v>
      </c>
      <c r="Q255">
        <v>-1.5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14.7</v>
      </c>
      <c r="AN255" s="2">
        <v>85</v>
      </c>
      <c r="AO255" s="2">
        <v>12.2</v>
      </c>
      <c r="AP255" s="2">
        <v>14.7</v>
      </c>
      <c r="AQ255" s="2">
        <v>5.4</v>
      </c>
      <c r="AR255" s="2">
        <v>6.5</v>
      </c>
      <c r="AS255" s="2">
        <v>1000.9</v>
      </c>
      <c r="AT255" s="2">
        <v>0</v>
      </c>
      <c r="AU255" s="2">
        <v>0</v>
      </c>
      <c r="AV255" s="2">
        <v>0</v>
      </c>
      <c r="AW255" s="2">
        <v>0</v>
      </c>
      <c r="AX255" s="2">
        <v>0.3</v>
      </c>
      <c r="AY255">
        <v>27.9</v>
      </c>
      <c r="AZ255">
        <v>658.9</v>
      </c>
      <c r="BA255">
        <v>14.2</v>
      </c>
      <c r="BB255">
        <v>13.9</v>
      </c>
      <c r="BC255" s="5">
        <v>0.170833333333333</v>
      </c>
    </row>
    <row r="256" spans="2:55">
      <c r="B256" s="2">
        <v>-0.7</v>
      </c>
      <c r="C256" s="2">
        <v>88</v>
      </c>
      <c r="D256" s="2">
        <v>-2.5</v>
      </c>
      <c r="E256" s="2">
        <v>-0.7</v>
      </c>
      <c r="F256" s="2">
        <v>0</v>
      </c>
      <c r="G256" s="2">
        <v>2.2000000000000002</v>
      </c>
      <c r="H256" s="2">
        <v>1019.8</v>
      </c>
      <c r="I256" s="2">
        <v>0</v>
      </c>
      <c r="J256" s="2">
        <v>0</v>
      </c>
      <c r="K256" s="2">
        <v>0</v>
      </c>
      <c r="L256" s="2">
        <v>0</v>
      </c>
      <c r="M256" s="2">
        <v>4</v>
      </c>
      <c r="N256">
        <v>52.8</v>
      </c>
      <c r="O256">
        <v>683.8</v>
      </c>
      <c r="P256">
        <v>-2</v>
      </c>
      <c r="Q256">
        <v>-1.5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14.7</v>
      </c>
      <c r="AN256" s="2">
        <v>85</v>
      </c>
      <c r="AO256" s="2">
        <v>12.2</v>
      </c>
      <c r="AP256" s="2">
        <v>14.7</v>
      </c>
      <c r="AQ256" s="2">
        <v>3.2</v>
      </c>
      <c r="AR256" s="2">
        <v>5</v>
      </c>
      <c r="AS256" s="2">
        <v>1000.7</v>
      </c>
      <c r="AT256" s="2">
        <v>0</v>
      </c>
      <c r="AU256" s="2">
        <v>0</v>
      </c>
      <c r="AV256" s="2">
        <v>0</v>
      </c>
      <c r="AW256" s="2">
        <v>0</v>
      </c>
      <c r="AX256" s="2">
        <v>0.3</v>
      </c>
      <c r="AY256">
        <v>27.9</v>
      </c>
      <c r="AZ256">
        <v>658.9</v>
      </c>
      <c r="BA256">
        <v>14.1</v>
      </c>
      <c r="BB256">
        <v>14</v>
      </c>
      <c r="BC256" s="5">
        <v>0.171527777777778</v>
      </c>
    </row>
    <row r="257" spans="2:55">
      <c r="B257" s="2">
        <v>-0.7</v>
      </c>
      <c r="C257" s="2">
        <v>88</v>
      </c>
      <c r="D257" s="2">
        <v>-2.5</v>
      </c>
      <c r="E257" s="2">
        <v>-0.7</v>
      </c>
      <c r="F257" s="2">
        <v>1.8</v>
      </c>
      <c r="G257" s="2">
        <v>2.5</v>
      </c>
      <c r="H257" s="2">
        <v>1020.1</v>
      </c>
      <c r="I257" s="2">
        <v>0</v>
      </c>
      <c r="J257" s="2">
        <v>0</v>
      </c>
      <c r="K257" s="2">
        <v>0</v>
      </c>
      <c r="L257" s="2">
        <v>0</v>
      </c>
      <c r="M257" s="2">
        <v>4</v>
      </c>
      <c r="N257">
        <v>52.8</v>
      </c>
      <c r="O257">
        <v>683.8</v>
      </c>
      <c r="P257">
        <v>-2.1</v>
      </c>
      <c r="Q257">
        <v>-1.5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14.7</v>
      </c>
      <c r="AN257" s="2">
        <v>85</v>
      </c>
      <c r="AO257" s="2">
        <v>12.2</v>
      </c>
      <c r="AP257" s="2">
        <v>14.7</v>
      </c>
      <c r="AQ257" s="2">
        <v>2.2000000000000002</v>
      </c>
      <c r="AR257" s="2">
        <v>6.8</v>
      </c>
      <c r="AS257" s="2">
        <v>1001</v>
      </c>
      <c r="AT257" s="2">
        <v>0</v>
      </c>
      <c r="AU257" s="2">
        <v>0</v>
      </c>
      <c r="AV257" s="2">
        <v>0</v>
      </c>
      <c r="AW257" s="2">
        <v>0</v>
      </c>
      <c r="AX257" s="2">
        <v>0.3</v>
      </c>
      <c r="AY257">
        <v>27.9</v>
      </c>
      <c r="AZ257">
        <v>658.9</v>
      </c>
      <c r="BA257">
        <v>14.2</v>
      </c>
      <c r="BB257">
        <v>14</v>
      </c>
      <c r="BC257" s="5">
        <v>0.172222222222222</v>
      </c>
    </row>
    <row r="258" spans="2:55">
      <c r="B258" s="2">
        <v>-0.8</v>
      </c>
      <c r="C258" s="2">
        <v>88</v>
      </c>
      <c r="D258" s="2">
        <v>-2.6</v>
      </c>
      <c r="E258" s="2">
        <v>-0.8</v>
      </c>
      <c r="F258" s="2">
        <v>2.9</v>
      </c>
      <c r="G258" s="2">
        <v>3.2</v>
      </c>
      <c r="H258" s="2">
        <v>1020</v>
      </c>
      <c r="I258" s="2">
        <v>0</v>
      </c>
      <c r="J258" s="2">
        <v>0</v>
      </c>
      <c r="K258" s="2">
        <v>0</v>
      </c>
      <c r="L258" s="2">
        <v>0</v>
      </c>
      <c r="M258" s="2">
        <v>4</v>
      </c>
      <c r="N258">
        <v>52.8</v>
      </c>
      <c r="O258">
        <v>683.8</v>
      </c>
      <c r="P258">
        <v>-2.1</v>
      </c>
      <c r="Q258">
        <v>-1.5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85</v>
      </c>
      <c r="AO258" s="2">
        <v>12.2</v>
      </c>
      <c r="AP258" s="2">
        <v>14.7</v>
      </c>
      <c r="AQ258" s="2">
        <v>2.9</v>
      </c>
      <c r="AR258" s="2">
        <v>5.4</v>
      </c>
      <c r="AS258" s="2">
        <v>1000.9</v>
      </c>
      <c r="AT258" s="2">
        <v>0</v>
      </c>
      <c r="AU258" s="2">
        <v>0</v>
      </c>
      <c r="AV258" s="2">
        <v>0</v>
      </c>
      <c r="AW258" s="2">
        <v>0</v>
      </c>
      <c r="AX258" s="2">
        <v>0.3</v>
      </c>
      <c r="AY258">
        <v>27.9</v>
      </c>
      <c r="AZ258">
        <v>658.9</v>
      </c>
      <c r="BA258">
        <v>14.2</v>
      </c>
      <c r="BB258">
        <v>14</v>
      </c>
      <c r="BC258" s="5">
        <v>0.172916666666667</v>
      </c>
    </row>
    <row r="259" spans="2:55">
      <c r="B259" s="2">
        <v>-0.7</v>
      </c>
      <c r="C259" s="2">
        <v>88</v>
      </c>
      <c r="D259" s="2">
        <v>-2.5</v>
      </c>
      <c r="E259" s="2">
        <v>-0.7</v>
      </c>
      <c r="F259" s="2">
        <v>2.9</v>
      </c>
      <c r="G259" s="2">
        <v>4.3</v>
      </c>
      <c r="H259" s="2">
        <v>1020</v>
      </c>
      <c r="I259" s="2">
        <v>0</v>
      </c>
      <c r="J259" s="2">
        <v>0</v>
      </c>
      <c r="K259" s="2">
        <v>0</v>
      </c>
      <c r="L259" s="2">
        <v>0</v>
      </c>
      <c r="M259" s="2">
        <v>4</v>
      </c>
      <c r="N259">
        <v>52.8</v>
      </c>
      <c r="O259">
        <v>683.8</v>
      </c>
      <c r="P259">
        <v>-2.2000000000000002</v>
      </c>
      <c r="Q259">
        <v>-1.5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14.7</v>
      </c>
      <c r="AN259" s="2">
        <v>85</v>
      </c>
      <c r="AO259" s="2">
        <v>12.2</v>
      </c>
      <c r="AP259" s="2">
        <v>14.7</v>
      </c>
      <c r="AQ259" s="2">
        <v>4</v>
      </c>
      <c r="AR259" s="2">
        <v>7.2</v>
      </c>
      <c r="AS259" s="2">
        <v>1000.9</v>
      </c>
      <c r="AT259" s="2">
        <v>0</v>
      </c>
      <c r="AU259" s="2">
        <v>0</v>
      </c>
      <c r="AV259" s="2">
        <v>0</v>
      </c>
      <c r="AW259" s="2">
        <v>0</v>
      </c>
      <c r="AX259" s="2">
        <v>0.3</v>
      </c>
      <c r="AY259">
        <v>27.9</v>
      </c>
      <c r="AZ259">
        <v>658.9</v>
      </c>
      <c r="BA259">
        <v>14.2</v>
      </c>
      <c r="BB259">
        <v>14</v>
      </c>
      <c r="BC259" s="5">
        <v>0.17361111111111099</v>
      </c>
    </row>
    <row r="260" spans="2:55">
      <c r="B260" s="2">
        <v>-0.6</v>
      </c>
      <c r="C260" s="2">
        <v>88</v>
      </c>
      <c r="D260" s="2">
        <v>-2.4</v>
      </c>
      <c r="E260" s="2">
        <v>-0.6</v>
      </c>
      <c r="F260" s="2">
        <v>2.5</v>
      </c>
      <c r="G260" s="2">
        <v>3.6</v>
      </c>
      <c r="H260" s="2">
        <v>1019.9</v>
      </c>
      <c r="I260" s="2">
        <v>0</v>
      </c>
      <c r="J260" s="2">
        <v>0</v>
      </c>
      <c r="K260" s="2">
        <v>0</v>
      </c>
      <c r="L260" s="2">
        <v>0</v>
      </c>
      <c r="M260" s="2">
        <v>4</v>
      </c>
      <c r="N260">
        <v>52.8</v>
      </c>
      <c r="O260">
        <v>683.8</v>
      </c>
      <c r="P260">
        <v>-2.2000000000000002</v>
      </c>
      <c r="Q260">
        <v>-1.5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14.7</v>
      </c>
      <c r="AN260" s="2">
        <v>85</v>
      </c>
      <c r="AO260" s="2">
        <v>12.2</v>
      </c>
      <c r="AP260" s="2">
        <v>14.7</v>
      </c>
      <c r="AQ260" s="2">
        <v>2.2000000000000002</v>
      </c>
      <c r="AR260" s="2">
        <v>2.5</v>
      </c>
      <c r="AS260" s="2">
        <v>1001</v>
      </c>
      <c r="AT260" s="2">
        <v>0</v>
      </c>
      <c r="AU260" s="2">
        <v>0</v>
      </c>
      <c r="AV260" s="2">
        <v>0</v>
      </c>
      <c r="AW260" s="2">
        <v>0</v>
      </c>
      <c r="AX260" s="2">
        <v>0.3</v>
      </c>
      <c r="AY260">
        <v>27.9</v>
      </c>
      <c r="AZ260">
        <v>658.9</v>
      </c>
      <c r="BA260">
        <v>14.2</v>
      </c>
      <c r="BB260">
        <v>14</v>
      </c>
      <c r="BC260" s="5">
        <v>0.17430555555555599</v>
      </c>
    </row>
    <row r="261" spans="2:55">
      <c r="B261" s="2">
        <v>-0.6</v>
      </c>
      <c r="C261" s="2">
        <v>88</v>
      </c>
      <c r="D261" s="2">
        <v>-2.4</v>
      </c>
      <c r="E261" s="2">
        <v>-0.6</v>
      </c>
      <c r="F261" s="2">
        <v>0</v>
      </c>
      <c r="G261" s="2">
        <v>4</v>
      </c>
      <c r="H261" s="2">
        <v>1019.9</v>
      </c>
      <c r="I261" s="2">
        <v>0</v>
      </c>
      <c r="J261" s="2">
        <v>0</v>
      </c>
      <c r="K261" s="2">
        <v>0</v>
      </c>
      <c r="L261" s="2">
        <v>0</v>
      </c>
      <c r="M261" s="2">
        <v>4</v>
      </c>
      <c r="N261">
        <v>52.8</v>
      </c>
      <c r="O261">
        <v>683.8</v>
      </c>
      <c r="P261">
        <v>-2.2000000000000002</v>
      </c>
      <c r="Q261">
        <v>-1.6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14.7</v>
      </c>
      <c r="AN261" s="2">
        <v>85</v>
      </c>
      <c r="AO261" s="2">
        <v>12.2</v>
      </c>
      <c r="AP261" s="2">
        <v>14.7</v>
      </c>
      <c r="AQ261" s="2">
        <v>6.1</v>
      </c>
      <c r="AR261" s="2">
        <v>8.3000000000000007</v>
      </c>
      <c r="AS261" s="2">
        <v>1000.6</v>
      </c>
      <c r="AT261" s="2">
        <v>0</v>
      </c>
      <c r="AU261" s="2">
        <v>0</v>
      </c>
      <c r="AV261" s="2">
        <v>0</v>
      </c>
      <c r="AW261" s="2">
        <v>0</v>
      </c>
      <c r="AX261" s="2">
        <v>0.3</v>
      </c>
      <c r="AY261">
        <v>27.9</v>
      </c>
      <c r="AZ261">
        <v>658.9</v>
      </c>
      <c r="BA261">
        <v>14.2</v>
      </c>
      <c r="BB261">
        <v>14</v>
      </c>
      <c r="BC261" s="5">
        <v>0.17499999999999999</v>
      </c>
    </row>
    <row r="262" spans="2:55">
      <c r="B262" s="2">
        <v>-0.6</v>
      </c>
      <c r="C262" s="2">
        <v>88</v>
      </c>
      <c r="D262" s="2">
        <v>-2.4</v>
      </c>
      <c r="E262" s="2">
        <v>-0.6</v>
      </c>
      <c r="F262" s="2">
        <v>2.9</v>
      </c>
      <c r="G262" s="2">
        <v>4.3</v>
      </c>
      <c r="H262" s="2">
        <v>1019.9</v>
      </c>
      <c r="I262" s="2">
        <v>0</v>
      </c>
      <c r="J262" s="2">
        <v>0</v>
      </c>
      <c r="K262" s="2">
        <v>0</v>
      </c>
      <c r="L262" s="2">
        <v>0</v>
      </c>
      <c r="M262" s="2">
        <v>4</v>
      </c>
      <c r="N262">
        <v>52.8</v>
      </c>
      <c r="O262">
        <v>683.8</v>
      </c>
      <c r="P262">
        <v>-2.2000000000000002</v>
      </c>
      <c r="Q262">
        <v>-1.6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14.7</v>
      </c>
      <c r="AN262" s="2">
        <v>85</v>
      </c>
      <c r="AO262" s="2">
        <v>12.2</v>
      </c>
      <c r="AP262" s="2">
        <v>14.7</v>
      </c>
      <c r="AQ262" s="2">
        <v>3.6</v>
      </c>
      <c r="AR262" s="2">
        <v>5.4</v>
      </c>
      <c r="AS262" s="2">
        <v>1000.9</v>
      </c>
      <c r="AT262" s="2">
        <v>0</v>
      </c>
      <c r="AU262" s="2">
        <v>0</v>
      </c>
      <c r="AV262" s="2">
        <v>0</v>
      </c>
      <c r="AW262" s="2">
        <v>0</v>
      </c>
      <c r="AX262" s="2">
        <v>0.3</v>
      </c>
      <c r="AY262">
        <v>27.9</v>
      </c>
      <c r="AZ262">
        <v>658.9</v>
      </c>
      <c r="BA262">
        <v>14.2</v>
      </c>
      <c r="BB262">
        <v>14</v>
      </c>
      <c r="BC262" s="5">
        <v>0.17569444444444399</v>
      </c>
    </row>
    <row r="263" spans="2:55">
      <c r="B263" s="2">
        <v>-0.6</v>
      </c>
      <c r="C263" s="2">
        <v>88</v>
      </c>
      <c r="D263" s="2">
        <v>-2.4</v>
      </c>
      <c r="E263" s="2">
        <v>-0.6</v>
      </c>
      <c r="F263" s="2">
        <v>2.5</v>
      </c>
      <c r="G263" s="2">
        <v>4</v>
      </c>
      <c r="H263" s="2">
        <v>1020</v>
      </c>
      <c r="I263" s="2">
        <v>0</v>
      </c>
      <c r="J263" s="2">
        <v>0</v>
      </c>
      <c r="K263" s="2">
        <v>0</v>
      </c>
      <c r="L263" s="2">
        <v>0</v>
      </c>
      <c r="M263" s="2">
        <v>4</v>
      </c>
      <c r="N263">
        <v>52.8</v>
      </c>
      <c r="O263">
        <v>683.8</v>
      </c>
      <c r="P263">
        <v>-2.2000000000000002</v>
      </c>
      <c r="Q263">
        <v>-1.6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14.7</v>
      </c>
      <c r="AN263" s="2">
        <v>85</v>
      </c>
      <c r="AO263" s="2">
        <v>12.2</v>
      </c>
      <c r="AP263" s="2">
        <v>14.7</v>
      </c>
      <c r="AQ263" s="2">
        <v>4.7</v>
      </c>
      <c r="AR263" s="2">
        <v>9</v>
      </c>
      <c r="AS263" s="2">
        <v>1000.8</v>
      </c>
      <c r="AT263" s="2">
        <v>0</v>
      </c>
      <c r="AU263" s="2">
        <v>0</v>
      </c>
      <c r="AV263" s="2">
        <v>0</v>
      </c>
      <c r="AW263" s="2">
        <v>0</v>
      </c>
      <c r="AX263" s="2">
        <v>0.3</v>
      </c>
      <c r="AY263">
        <v>27.9</v>
      </c>
      <c r="AZ263">
        <v>658.9</v>
      </c>
      <c r="BA263">
        <v>14.2</v>
      </c>
      <c r="BB263">
        <v>14</v>
      </c>
      <c r="BC263" s="5">
        <v>0.17638888888888901</v>
      </c>
    </row>
    <row r="264" spans="2:55">
      <c r="B264" s="2">
        <v>-0.6</v>
      </c>
      <c r="C264" s="2">
        <v>88</v>
      </c>
      <c r="D264" s="2">
        <v>-2.4</v>
      </c>
      <c r="E264" s="2">
        <v>-0.6</v>
      </c>
      <c r="F264" s="2">
        <v>4</v>
      </c>
      <c r="G264" s="2">
        <v>5</v>
      </c>
      <c r="H264" s="2">
        <v>1019.9</v>
      </c>
      <c r="I264" s="2">
        <v>0</v>
      </c>
      <c r="J264" s="2">
        <v>0</v>
      </c>
      <c r="K264" s="2">
        <v>0</v>
      </c>
      <c r="L264" s="2">
        <v>0</v>
      </c>
      <c r="M264" s="2">
        <v>4</v>
      </c>
      <c r="N264">
        <v>52.8</v>
      </c>
      <c r="O264">
        <v>683.8</v>
      </c>
      <c r="P264">
        <v>-2.2000000000000002</v>
      </c>
      <c r="Q264">
        <v>-1.6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14.7</v>
      </c>
      <c r="AN264" s="2">
        <v>85</v>
      </c>
      <c r="AO264" s="2">
        <v>12.2</v>
      </c>
      <c r="AP264" s="2">
        <v>14.7</v>
      </c>
      <c r="AQ264" s="2">
        <v>6.5</v>
      </c>
      <c r="AR264" s="2">
        <v>11.2</v>
      </c>
      <c r="AS264" s="2">
        <v>1001</v>
      </c>
      <c r="AT264" s="2">
        <v>0</v>
      </c>
      <c r="AU264" s="2">
        <v>0</v>
      </c>
      <c r="AV264" s="2">
        <v>0</v>
      </c>
      <c r="AW264" s="2">
        <v>0</v>
      </c>
      <c r="AX264" s="2">
        <v>0.3</v>
      </c>
      <c r="AY264">
        <v>27.9</v>
      </c>
      <c r="AZ264">
        <v>658.9</v>
      </c>
      <c r="BA264">
        <v>14.2</v>
      </c>
      <c r="BB264">
        <v>14</v>
      </c>
      <c r="BC264" s="5">
        <v>0.17708333333333301</v>
      </c>
    </row>
    <row r="265" spans="2:55">
      <c r="B265" s="2">
        <v>-0.6</v>
      </c>
      <c r="C265" s="2">
        <v>88</v>
      </c>
      <c r="D265" s="2">
        <v>-2.4</v>
      </c>
      <c r="E265" s="2">
        <v>-0.6</v>
      </c>
      <c r="F265" s="2">
        <v>0</v>
      </c>
      <c r="G265" s="2">
        <v>2.9</v>
      </c>
      <c r="H265" s="2">
        <v>1019.9</v>
      </c>
      <c r="I265" s="2">
        <v>0</v>
      </c>
      <c r="J265" s="2">
        <v>0</v>
      </c>
      <c r="K265" s="2">
        <v>0</v>
      </c>
      <c r="L265" s="2">
        <v>0</v>
      </c>
      <c r="M265" s="2">
        <v>4</v>
      </c>
      <c r="N265">
        <v>52.8</v>
      </c>
      <c r="O265">
        <v>683.8</v>
      </c>
      <c r="P265">
        <v>-2.2000000000000002</v>
      </c>
      <c r="Q265">
        <v>-1.6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14.8</v>
      </c>
      <c r="AN265" s="2">
        <v>85</v>
      </c>
      <c r="AO265" s="2">
        <v>12.3</v>
      </c>
      <c r="AP265" s="2">
        <v>14.8</v>
      </c>
      <c r="AQ265" s="2">
        <v>5.8</v>
      </c>
      <c r="AR265" s="2">
        <v>6.5</v>
      </c>
      <c r="AS265" s="2">
        <v>1000.9</v>
      </c>
      <c r="AT265" s="2">
        <v>0</v>
      </c>
      <c r="AU265" s="2">
        <v>0</v>
      </c>
      <c r="AV265" s="2">
        <v>0</v>
      </c>
      <c r="AW265" s="2">
        <v>0</v>
      </c>
      <c r="AX265" s="2">
        <v>0.3</v>
      </c>
      <c r="AY265">
        <v>27.9</v>
      </c>
      <c r="AZ265">
        <v>658.9</v>
      </c>
      <c r="BA265">
        <v>14.2</v>
      </c>
      <c r="BB265">
        <v>14</v>
      </c>
      <c r="BC265" s="5">
        <v>0.17777777777777801</v>
      </c>
    </row>
    <row r="266" spans="2:55">
      <c r="B266" s="2">
        <v>-0.6</v>
      </c>
      <c r="C266" s="2">
        <v>88</v>
      </c>
      <c r="D266" s="2">
        <v>-2.4</v>
      </c>
      <c r="E266" s="2">
        <v>-0.6</v>
      </c>
      <c r="F266" s="2">
        <v>2.9</v>
      </c>
      <c r="G266" s="2">
        <v>4.7</v>
      </c>
      <c r="H266" s="2">
        <v>1019.9</v>
      </c>
      <c r="I266" s="2">
        <v>0</v>
      </c>
      <c r="J266" s="2">
        <v>0</v>
      </c>
      <c r="K266" s="2">
        <v>0</v>
      </c>
      <c r="L266" s="2">
        <v>0</v>
      </c>
      <c r="M266" s="2">
        <v>4</v>
      </c>
      <c r="N266">
        <v>52.8</v>
      </c>
      <c r="O266">
        <v>683.8</v>
      </c>
      <c r="P266">
        <v>-2.2000000000000002</v>
      </c>
      <c r="Q266">
        <v>-1.6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14.8</v>
      </c>
      <c r="AN266" s="2">
        <v>84</v>
      </c>
      <c r="AO266" s="2">
        <v>12.1</v>
      </c>
      <c r="AP266" s="2">
        <v>14.8</v>
      </c>
      <c r="AQ266" s="2">
        <v>4.7</v>
      </c>
      <c r="AR266" s="2">
        <v>10.8</v>
      </c>
      <c r="AS266" s="2">
        <v>1000.8</v>
      </c>
      <c r="AT266" s="2">
        <v>0</v>
      </c>
      <c r="AU266" s="2">
        <v>0</v>
      </c>
      <c r="AV266" s="2">
        <v>0</v>
      </c>
      <c r="AW266" s="2">
        <v>0</v>
      </c>
      <c r="AX266" s="2">
        <v>0.3</v>
      </c>
      <c r="AY266">
        <v>27.9</v>
      </c>
      <c r="AZ266">
        <v>658.9</v>
      </c>
      <c r="BA266">
        <v>14.2</v>
      </c>
      <c r="BB266">
        <v>14</v>
      </c>
      <c r="BC266" s="5">
        <v>0.178472222222222</v>
      </c>
    </row>
    <row r="267" spans="2:55">
      <c r="B267" s="2">
        <v>-0.6</v>
      </c>
      <c r="C267" s="2">
        <v>88</v>
      </c>
      <c r="D267" s="2">
        <v>-2.4</v>
      </c>
      <c r="E267" s="2">
        <v>-0.6</v>
      </c>
      <c r="F267" s="2">
        <v>3.6</v>
      </c>
      <c r="G267" s="2">
        <v>4.7</v>
      </c>
      <c r="H267" s="2">
        <v>1020.1</v>
      </c>
      <c r="I267" s="2">
        <v>0</v>
      </c>
      <c r="J267" s="2">
        <v>0</v>
      </c>
      <c r="K267" s="2">
        <v>0</v>
      </c>
      <c r="L267" s="2">
        <v>0</v>
      </c>
      <c r="M267" s="2">
        <v>4</v>
      </c>
      <c r="N267">
        <v>52.8</v>
      </c>
      <c r="O267">
        <v>683.8</v>
      </c>
      <c r="P267">
        <v>-2.2000000000000002</v>
      </c>
      <c r="Q267">
        <v>-1.6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14.8</v>
      </c>
      <c r="AN267" s="2">
        <v>84</v>
      </c>
      <c r="AO267" s="2">
        <v>12.1</v>
      </c>
      <c r="AP267" s="2">
        <v>14.8</v>
      </c>
      <c r="AQ267" s="2">
        <v>5.4</v>
      </c>
      <c r="AR267" s="2">
        <v>7.2</v>
      </c>
      <c r="AS267" s="2">
        <v>1000.7</v>
      </c>
      <c r="AT267" s="2">
        <v>0</v>
      </c>
      <c r="AU267" s="2">
        <v>0</v>
      </c>
      <c r="AV267" s="2">
        <v>0</v>
      </c>
      <c r="AW267" s="2">
        <v>0</v>
      </c>
      <c r="AX267" s="2">
        <v>0.3</v>
      </c>
      <c r="AY267">
        <v>27.9</v>
      </c>
      <c r="AZ267">
        <v>658.9</v>
      </c>
      <c r="BA267">
        <v>14.2</v>
      </c>
      <c r="BB267">
        <v>14</v>
      </c>
      <c r="BC267" s="5">
        <v>0.179166666666667</v>
      </c>
    </row>
    <row r="268" spans="2:55">
      <c r="B268" s="2">
        <v>-0.6</v>
      </c>
      <c r="C268" s="2">
        <v>88</v>
      </c>
      <c r="D268" s="2">
        <v>-2.4</v>
      </c>
      <c r="E268" s="2">
        <v>-0.6</v>
      </c>
      <c r="F268" s="2">
        <v>0</v>
      </c>
      <c r="G268" s="2">
        <v>2.2000000000000002</v>
      </c>
      <c r="H268" s="2">
        <v>1020</v>
      </c>
      <c r="I268" s="2">
        <v>0</v>
      </c>
      <c r="J268" s="2">
        <v>0</v>
      </c>
      <c r="K268" s="2">
        <v>0</v>
      </c>
      <c r="L268" s="2">
        <v>0</v>
      </c>
      <c r="M268" s="2">
        <v>4</v>
      </c>
      <c r="N268">
        <v>52.8</v>
      </c>
      <c r="O268">
        <v>683.8</v>
      </c>
      <c r="P268">
        <v>-2.2000000000000002</v>
      </c>
      <c r="Q268">
        <v>-1.6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14.8</v>
      </c>
      <c r="AN268" s="2">
        <v>84</v>
      </c>
      <c r="AO268" s="2">
        <v>12.1</v>
      </c>
      <c r="AP268" s="2">
        <v>14.8</v>
      </c>
      <c r="AQ268" s="2">
        <v>4.3</v>
      </c>
      <c r="AR268" s="2">
        <v>6.1</v>
      </c>
      <c r="AS268" s="2">
        <v>1000.6</v>
      </c>
      <c r="AT268" s="2">
        <v>0</v>
      </c>
      <c r="AU268" s="2">
        <v>0</v>
      </c>
      <c r="AV268" s="2">
        <v>0</v>
      </c>
      <c r="AW268" s="2">
        <v>0</v>
      </c>
      <c r="AX268" s="2">
        <v>0.3</v>
      </c>
      <c r="AY268">
        <v>27.9</v>
      </c>
      <c r="AZ268">
        <v>658.9</v>
      </c>
      <c r="BA268">
        <v>14.2</v>
      </c>
      <c r="BB268">
        <v>14</v>
      </c>
      <c r="BC268" s="5">
        <v>0.179861111111111</v>
      </c>
    </row>
    <row r="269" spans="2:55">
      <c r="B269" s="2">
        <v>-0.6</v>
      </c>
      <c r="C269" s="2">
        <v>88</v>
      </c>
      <c r="D269" s="2">
        <v>-2.4</v>
      </c>
      <c r="E269" s="2">
        <v>-0.6</v>
      </c>
      <c r="F269" s="2">
        <v>2.2000000000000002</v>
      </c>
      <c r="G269" s="2">
        <v>3.2</v>
      </c>
      <c r="H269" s="2">
        <v>1019.8</v>
      </c>
      <c r="I269" s="2">
        <v>0</v>
      </c>
      <c r="J269" s="2">
        <v>0</v>
      </c>
      <c r="K269" s="2">
        <v>0</v>
      </c>
      <c r="L269" s="2">
        <v>0</v>
      </c>
      <c r="M269" s="2">
        <v>4</v>
      </c>
      <c r="N269">
        <v>52.8</v>
      </c>
      <c r="O269">
        <v>683.8</v>
      </c>
      <c r="P269">
        <v>-2.2999999999999998</v>
      </c>
      <c r="Q269">
        <v>-1.6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14.8</v>
      </c>
      <c r="AN269" s="2">
        <v>84</v>
      </c>
      <c r="AO269" s="2">
        <v>12.1</v>
      </c>
      <c r="AP269" s="2">
        <v>14.8</v>
      </c>
      <c r="AQ269" s="2">
        <v>2.9</v>
      </c>
      <c r="AR269" s="2">
        <v>6.1</v>
      </c>
      <c r="AS269" s="2">
        <v>1000.9</v>
      </c>
      <c r="AT269" s="2">
        <v>0</v>
      </c>
      <c r="AU269" s="2">
        <v>0</v>
      </c>
      <c r="AV269" s="2">
        <v>0</v>
      </c>
      <c r="AW269" s="2">
        <v>0</v>
      </c>
      <c r="AX269" s="2">
        <v>0.3</v>
      </c>
      <c r="AY269">
        <v>27.9</v>
      </c>
      <c r="AZ269">
        <v>658.9</v>
      </c>
      <c r="BA269">
        <v>14.2</v>
      </c>
      <c r="BB269">
        <v>14</v>
      </c>
      <c r="BC269" s="5">
        <v>0.180555555555556</v>
      </c>
    </row>
    <row r="270" spans="2:55">
      <c r="B270" s="2">
        <v>-0.6</v>
      </c>
      <c r="C270" s="2">
        <v>88</v>
      </c>
      <c r="D270" s="2">
        <v>-2.4</v>
      </c>
      <c r="E270" s="2">
        <v>-0.6</v>
      </c>
      <c r="F270" s="2">
        <v>2.2000000000000002</v>
      </c>
      <c r="G270" s="2">
        <v>2.5</v>
      </c>
      <c r="H270" s="2">
        <v>1020</v>
      </c>
      <c r="I270" s="2">
        <v>0</v>
      </c>
      <c r="J270" s="2">
        <v>0</v>
      </c>
      <c r="K270" s="2">
        <v>0</v>
      </c>
      <c r="L270" s="2">
        <v>0</v>
      </c>
      <c r="M270" s="2">
        <v>4</v>
      </c>
      <c r="N270">
        <v>52.8</v>
      </c>
      <c r="O270">
        <v>683.8</v>
      </c>
      <c r="P270">
        <v>-2.2999999999999998</v>
      </c>
      <c r="Q270">
        <v>-1.6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14.8</v>
      </c>
      <c r="AN270" s="2">
        <v>84</v>
      </c>
      <c r="AO270" s="2">
        <v>12.1</v>
      </c>
      <c r="AP270" s="2">
        <v>14.8</v>
      </c>
      <c r="AQ270" s="2">
        <v>5</v>
      </c>
      <c r="AR270" s="2">
        <v>9</v>
      </c>
      <c r="AS270" s="2">
        <v>1000.9</v>
      </c>
      <c r="AT270" s="2">
        <v>0</v>
      </c>
      <c r="AU270" s="2">
        <v>0</v>
      </c>
      <c r="AV270" s="2">
        <v>0</v>
      </c>
      <c r="AW270" s="2">
        <v>0</v>
      </c>
      <c r="AX270" s="2">
        <v>0.3</v>
      </c>
      <c r="AY270">
        <v>27.9</v>
      </c>
      <c r="AZ270">
        <v>658.9</v>
      </c>
      <c r="BA270">
        <v>14.2</v>
      </c>
      <c r="BB270">
        <v>14.1</v>
      </c>
      <c r="BC270" s="5">
        <v>0.18124999999999999</v>
      </c>
    </row>
    <row r="271" spans="2:55">
      <c r="B271" s="2">
        <v>-0.6</v>
      </c>
      <c r="C271" s="2">
        <v>88</v>
      </c>
      <c r="D271" s="2">
        <v>-2.4</v>
      </c>
      <c r="E271" s="2">
        <v>-0.6</v>
      </c>
      <c r="F271" s="2">
        <v>2.5</v>
      </c>
      <c r="G271" s="2">
        <v>3.2</v>
      </c>
      <c r="H271" s="2">
        <v>1019.9</v>
      </c>
      <c r="I271" s="2">
        <v>0</v>
      </c>
      <c r="J271" s="2">
        <v>0</v>
      </c>
      <c r="K271" s="2">
        <v>0</v>
      </c>
      <c r="L271" s="2">
        <v>0</v>
      </c>
      <c r="M271" s="2">
        <v>4</v>
      </c>
      <c r="N271">
        <v>52.8</v>
      </c>
      <c r="O271">
        <v>683.8</v>
      </c>
      <c r="P271">
        <v>-2.2999999999999998</v>
      </c>
      <c r="Q271">
        <v>-1.6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14.8</v>
      </c>
      <c r="AN271" s="2">
        <v>84</v>
      </c>
      <c r="AO271" s="2">
        <v>12.1</v>
      </c>
      <c r="AP271" s="2">
        <v>14.8</v>
      </c>
      <c r="AQ271" s="2">
        <v>5</v>
      </c>
      <c r="AR271" s="2">
        <v>8.6</v>
      </c>
      <c r="AS271" s="2">
        <v>1000.8</v>
      </c>
      <c r="AT271" s="2">
        <v>0</v>
      </c>
      <c r="AU271" s="2">
        <v>0</v>
      </c>
      <c r="AV271" s="2">
        <v>0</v>
      </c>
      <c r="AW271" s="2">
        <v>0</v>
      </c>
      <c r="AX271" s="2">
        <v>0.3</v>
      </c>
      <c r="AY271">
        <v>27.9</v>
      </c>
      <c r="AZ271">
        <v>658.9</v>
      </c>
      <c r="BA271">
        <v>14.3</v>
      </c>
      <c r="BB271">
        <v>14.1</v>
      </c>
      <c r="BC271" s="5">
        <v>0.18194444444444399</v>
      </c>
    </row>
    <row r="272" spans="2:55">
      <c r="B272" s="2">
        <v>-0.6</v>
      </c>
      <c r="C272" s="2">
        <v>88</v>
      </c>
      <c r="D272" s="2">
        <v>-2.4</v>
      </c>
      <c r="E272" s="2">
        <v>-0.6</v>
      </c>
      <c r="F272" s="2">
        <v>0</v>
      </c>
      <c r="G272" s="2">
        <v>3.2</v>
      </c>
      <c r="H272" s="2">
        <v>1020</v>
      </c>
      <c r="I272" s="2">
        <v>0</v>
      </c>
      <c r="J272" s="2">
        <v>0</v>
      </c>
      <c r="K272" s="2">
        <v>0</v>
      </c>
      <c r="L272" s="2">
        <v>0</v>
      </c>
      <c r="M272" s="2">
        <v>4</v>
      </c>
      <c r="N272">
        <v>52.8</v>
      </c>
      <c r="O272">
        <v>683.8</v>
      </c>
      <c r="P272">
        <v>-2.2999999999999998</v>
      </c>
      <c r="Q272">
        <v>-1.6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14.8</v>
      </c>
      <c r="AN272" s="2">
        <v>83</v>
      </c>
      <c r="AO272" s="2">
        <v>11.9</v>
      </c>
      <c r="AP272" s="2">
        <v>14.8</v>
      </c>
      <c r="AQ272" s="2">
        <v>4.7</v>
      </c>
      <c r="AR272" s="2">
        <v>7.2</v>
      </c>
      <c r="AS272" s="2">
        <v>1000.9</v>
      </c>
      <c r="AT272" s="2">
        <v>0</v>
      </c>
      <c r="AU272" s="2">
        <v>0</v>
      </c>
      <c r="AV272" s="2">
        <v>0</v>
      </c>
      <c r="AW272" s="2">
        <v>0</v>
      </c>
      <c r="AX272" s="2">
        <v>0.3</v>
      </c>
      <c r="AY272">
        <v>27.9</v>
      </c>
      <c r="AZ272">
        <v>658.9</v>
      </c>
      <c r="BA272">
        <v>14.2</v>
      </c>
      <c r="BB272">
        <v>14.1</v>
      </c>
      <c r="BC272" s="5">
        <v>0.18263888888888899</v>
      </c>
    </row>
    <row r="273" spans="2:55">
      <c r="B273" s="2">
        <v>-0.6</v>
      </c>
      <c r="C273" s="2">
        <v>89</v>
      </c>
      <c r="D273" s="2">
        <v>-2.2000000000000002</v>
      </c>
      <c r="E273" s="2">
        <v>-0.6</v>
      </c>
      <c r="F273" s="2">
        <v>4</v>
      </c>
      <c r="G273" s="2">
        <v>4</v>
      </c>
      <c r="H273" s="2">
        <v>1020</v>
      </c>
      <c r="I273" s="2">
        <v>0</v>
      </c>
      <c r="J273" s="2">
        <v>0</v>
      </c>
      <c r="K273" s="2">
        <v>0</v>
      </c>
      <c r="L273" s="2">
        <v>0</v>
      </c>
      <c r="M273" s="2">
        <v>4</v>
      </c>
      <c r="N273">
        <v>52.8</v>
      </c>
      <c r="O273">
        <v>683.8</v>
      </c>
      <c r="P273">
        <v>-2.2999999999999998</v>
      </c>
      <c r="Q273">
        <v>-1.6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14.8</v>
      </c>
      <c r="AN273" s="2">
        <v>83</v>
      </c>
      <c r="AO273" s="2">
        <v>11.9</v>
      </c>
      <c r="AP273" s="2">
        <v>14.8</v>
      </c>
      <c r="AQ273" s="2">
        <v>6.1</v>
      </c>
      <c r="AR273" s="2">
        <v>6.1</v>
      </c>
      <c r="AS273" s="2">
        <v>1001</v>
      </c>
      <c r="AT273" s="2">
        <v>0</v>
      </c>
      <c r="AU273" s="2">
        <v>0</v>
      </c>
      <c r="AV273" s="2">
        <v>0</v>
      </c>
      <c r="AW273" s="2">
        <v>0</v>
      </c>
      <c r="AX273" s="2">
        <v>0.3</v>
      </c>
      <c r="AY273">
        <v>27.9</v>
      </c>
      <c r="AZ273">
        <v>658.9</v>
      </c>
      <c r="BA273">
        <v>14.3</v>
      </c>
      <c r="BB273">
        <v>14.1</v>
      </c>
      <c r="BC273" s="5">
        <v>0.18333333333333299</v>
      </c>
    </row>
    <row r="274" spans="2:55">
      <c r="B274" s="2">
        <v>-0.6</v>
      </c>
      <c r="C274" s="2">
        <v>89</v>
      </c>
      <c r="D274" s="2">
        <v>-2.2000000000000002</v>
      </c>
      <c r="E274" s="2">
        <v>-0.6</v>
      </c>
      <c r="F274" s="2">
        <v>3.6</v>
      </c>
      <c r="G274" s="2">
        <v>4.3</v>
      </c>
      <c r="H274" s="2">
        <v>1019.9</v>
      </c>
      <c r="I274" s="2">
        <v>0</v>
      </c>
      <c r="J274" s="2">
        <v>0</v>
      </c>
      <c r="K274" s="2">
        <v>0</v>
      </c>
      <c r="L274" s="2">
        <v>0</v>
      </c>
      <c r="M274" s="2">
        <v>4</v>
      </c>
      <c r="N274">
        <v>52.8</v>
      </c>
      <c r="O274">
        <v>683.8</v>
      </c>
      <c r="P274">
        <v>-2.2999999999999998</v>
      </c>
      <c r="Q274">
        <v>-1.6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14.8</v>
      </c>
      <c r="AN274" s="2">
        <v>82</v>
      </c>
      <c r="AO274" s="2">
        <v>11.8</v>
      </c>
      <c r="AP274" s="2">
        <v>14.8</v>
      </c>
      <c r="AQ274" s="2">
        <v>7.6</v>
      </c>
      <c r="AR274" s="2">
        <v>9</v>
      </c>
      <c r="AS274" s="2">
        <v>1001</v>
      </c>
      <c r="AT274" s="2">
        <v>0</v>
      </c>
      <c r="AU274" s="2">
        <v>0</v>
      </c>
      <c r="AV274" s="2">
        <v>0</v>
      </c>
      <c r="AW274" s="2">
        <v>0</v>
      </c>
      <c r="AX274" s="2">
        <v>0.3</v>
      </c>
      <c r="AY274">
        <v>27.9</v>
      </c>
      <c r="AZ274">
        <v>658.9</v>
      </c>
      <c r="BA274">
        <v>14.3</v>
      </c>
      <c r="BB274">
        <v>14.1</v>
      </c>
      <c r="BC274" s="5">
        <v>0.18402777777777801</v>
      </c>
    </row>
    <row r="275" spans="2:55">
      <c r="B275" s="2">
        <v>-0.6</v>
      </c>
      <c r="C275" s="2">
        <v>89</v>
      </c>
      <c r="D275" s="2">
        <v>-2.2000000000000002</v>
      </c>
      <c r="E275" s="2">
        <v>-0.6</v>
      </c>
      <c r="F275" s="2">
        <v>4</v>
      </c>
      <c r="G275" s="2">
        <v>5.4</v>
      </c>
      <c r="H275" s="2">
        <v>1020</v>
      </c>
      <c r="I275" s="2">
        <v>0</v>
      </c>
      <c r="J275" s="2">
        <v>0</v>
      </c>
      <c r="K275" s="2">
        <v>0</v>
      </c>
      <c r="L275" s="2">
        <v>0</v>
      </c>
      <c r="M275" s="2">
        <v>4</v>
      </c>
      <c r="N275">
        <v>52.8</v>
      </c>
      <c r="O275">
        <v>683.8</v>
      </c>
      <c r="P275">
        <v>-2.2999999999999998</v>
      </c>
      <c r="Q275">
        <v>-1.6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14.9</v>
      </c>
      <c r="AN275" s="2">
        <v>82</v>
      </c>
      <c r="AO275" s="2">
        <v>11.9</v>
      </c>
      <c r="AP275" s="2">
        <v>14.9</v>
      </c>
      <c r="AQ275" s="2">
        <v>2.9</v>
      </c>
      <c r="AR275" s="2">
        <v>4.7</v>
      </c>
      <c r="AS275" s="2">
        <v>1000.8</v>
      </c>
      <c r="AT275" s="2">
        <v>0</v>
      </c>
      <c r="AU275" s="2">
        <v>0</v>
      </c>
      <c r="AV275" s="2">
        <v>0</v>
      </c>
      <c r="AW275" s="2">
        <v>0</v>
      </c>
      <c r="AX275" s="2">
        <v>0.3</v>
      </c>
      <c r="AY275">
        <v>27.9</v>
      </c>
      <c r="AZ275">
        <v>658.9</v>
      </c>
      <c r="BA275">
        <v>14.3</v>
      </c>
      <c r="BB275">
        <v>14.1</v>
      </c>
      <c r="BC275" s="5">
        <v>0.18472222222222201</v>
      </c>
    </row>
    <row r="276" spans="2:55">
      <c r="B276" s="2">
        <v>-0.6</v>
      </c>
      <c r="C276" s="2">
        <v>89</v>
      </c>
      <c r="D276" s="2">
        <v>-2.2000000000000002</v>
      </c>
      <c r="E276" s="2">
        <v>-0.6</v>
      </c>
      <c r="F276" s="2">
        <v>2.2000000000000002</v>
      </c>
      <c r="G276" s="2">
        <v>3.2</v>
      </c>
      <c r="H276" s="2">
        <v>1020.1</v>
      </c>
      <c r="I276" s="2">
        <v>0</v>
      </c>
      <c r="J276" s="2">
        <v>0</v>
      </c>
      <c r="K276" s="2">
        <v>0</v>
      </c>
      <c r="L276" s="2">
        <v>0</v>
      </c>
      <c r="M276" s="2">
        <v>4</v>
      </c>
      <c r="N276">
        <v>52.8</v>
      </c>
      <c r="O276">
        <v>683.8</v>
      </c>
      <c r="P276">
        <v>-2.4</v>
      </c>
      <c r="Q276">
        <v>-1.6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14.8</v>
      </c>
      <c r="AN276" s="2">
        <v>82</v>
      </c>
      <c r="AO276" s="2">
        <v>11.8</v>
      </c>
      <c r="AP276" s="2">
        <v>14.8</v>
      </c>
      <c r="AQ276" s="2">
        <v>4</v>
      </c>
      <c r="AR276" s="2">
        <v>4.7</v>
      </c>
      <c r="AS276" s="2">
        <v>1001.1</v>
      </c>
      <c r="AT276" s="2">
        <v>0</v>
      </c>
      <c r="AU276" s="2">
        <v>0</v>
      </c>
      <c r="AV276" s="2">
        <v>0</v>
      </c>
      <c r="AW276" s="2">
        <v>0</v>
      </c>
      <c r="AX276" s="2">
        <v>0.3</v>
      </c>
      <c r="AY276">
        <v>27.9</v>
      </c>
      <c r="AZ276">
        <v>658.9</v>
      </c>
      <c r="BA276">
        <v>14.3</v>
      </c>
      <c r="BB276">
        <v>14.1</v>
      </c>
      <c r="BC276" s="5">
        <v>0.18541666666666701</v>
      </c>
    </row>
    <row r="277" spans="2:55">
      <c r="B277" s="2">
        <v>-0.5</v>
      </c>
      <c r="C277" s="2">
        <v>89</v>
      </c>
      <c r="D277" s="2">
        <v>-2.1</v>
      </c>
      <c r="E277" s="2">
        <v>-0.5</v>
      </c>
      <c r="F277" s="2">
        <v>3.2</v>
      </c>
      <c r="G277" s="2">
        <v>4.3</v>
      </c>
      <c r="H277" s="2">
        <v>1020.1</v>
      </c>
      <c r="I277" s="2">
        <v>0</v>
      </c>
      <c r="J277" s="2">
        <v>0</v>
      </c>
      <c r="K277" s="2">
        <v>0</v>
      </c>
      <c r="L277" s="2">
        <v>0</v>
      </c>
      <c r="M277" s="2">
        <v>4</v>
      </c>
      <c r="N277">
        <v>52.8</v>
      </c>
      <c r="O277">
        <v>683.8</v>
      </c>
      <c r="P277">
        <v>-2.2999999999999998</v>
      </c>
      <c r="Q277">
        <v>-1.6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14.8</v>
      </c>
      <c r="AN277" s="2">
        <v>82</v>
      </c>
      <c r="AO277" s="2">
        <v>11.8</v>
      </c>
      <c r="AP277" s="2">
        <v>14.8</v>
      </c>
      <c r="AQ277" s="2">
        <v>7.2</v>
      </c>
      <c r="AR277" s="2">
        <v>7.9</v>
      </c>
      <c r="AS277" s="2">
        <v>1001</v>
      </c>
      <c r="AT277" s="2">
        <v>0</v>
      </c>
      <c r="AU277" s="2">
        <v>0</v>
      </c>
      <c r="AV277" s="2">
        <v>0</v>
      </c>
      <c r="AW277" s="2">
        <v>0</v>
      </c>
      <c r="AX277" s="2">
        <v>0.3</v>
      </c>
      <c r="AY277">
        <v>27.9</v>
      </c>
      <c r="AZ277">
        <v>658.9</v>
      </c>
      <c r="BA277">
        <v>14.3</v>
      </c>
      <c r="BB277">
        <v>14.2</v>
      </c>
      <c r="BC277" s="5">
        <v>0.18611111111111101</v>
      </c>
    </row>
    <row r="278" spans="2:55">
      <c r="B278" s="2">
        <v>-0.5</v>
      </c>
      <c r="C278" s="2">
        <v>89</v>
      </c>
      <c r="D278" s="2">
        <v>-2.1</v>
      </c>
      <c r="E278" s="2">
        <v>-0.5</v>
      </c>
      <c r="F278" s="2">
        <v>2.5</v>
      </c>
      <c r="G278" s="2">
        <v>3.6</v>
      </c>
      <c r="H278" s="2">
        <v>1020.1</v>
      </c>
      <c r="I278" s="2">
        <v>0</v>
      </c>
      <c r="J278" s="2">
        <v>0</v>
      </c>
      <c r="K278" s="2">
        <v>0</v>
      </c>
      <c r="L278" s="2">
        <v>0</v>
      </c>
      <c r="M278" s="2">
        <v>4</v>
      </c>
      <c r="N278">
        <v>52.8</v>
      </c>
      <c r="O278">
        <v>683.8</v>
      </c>
      <c r="P278">
        <v>-2.4</v>
      </c>
      <c r="Q278">
        <v>-1.7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14.9</v>
      </c>
      <c r="AN278" s="2">
        <v>82</v>
      </c>
      <c r="AO278" s="2">
        <v>11.9</v>
      </c>
      <c r="AP278" s="2">
        <v>14.9</v>
      </c>
      <c r="AQ278" s="2">
        <v>2.5</v>
      </c>
      <c r="AR278" s="2">
        <v>8.3000000000000007</v>
      </c>
      <c r="AS278" s="2">
        <v>1000.8</v>
      </c>
      <c r="AT278" s="2">
        <v>0</v>
      </c>
      <c r="AU278" s="2">
        <v>0</v>
      </c>
      <c r="AV278" s="2">
        <v>0</v>
      </c>
      <c r="AW278" s="2">
        <v>0</v>
      </c>
      <c r="AX278" s="2">
        <v>0.3</v>
      </c>
      <c r="AY278">
        <v>27.9</v>
      </c>
      <c r="AZ278">
        <v>658.9</v>
      </c>
      <c r="BA278">
        <v>14.3</v>
      </c>
      <c r="BB278">
        <v>14.2</v>
      </c>
      <c r="BC278" s="5">
        <v>0.186805555555556</v>
      </c>
    </row>
    <row r="279" spans="2:55">
      <c r="B279" s="2">
        <v>-0.5</v>
      </c>
      <c r="C279" s="2">
        <v>89</v>
      </c>
      <c r="D279" s="2">
        <v>-2.1</v>
      </c>
      <c r="E279" s="2">
        <v>-0.5</v>
      </c>
      <c r="F279" s="2">
        <v>1.8</v>
      </c>
      <c r="G279" s="2">
        <v>4.3</v>
      </c>
      <c r="H279" s="2">
        <v>1020.3</v>
      </c>
      <c r="I279" s="2">
        <v>0</v>
      </c>
      <c r="J279" s="2">
        <v>0</v>
      </c>
      <c r="K279" s="2">
        <v>0</v>
      </c>
      <c r="L279" s="2">
        <v>0</v>
      </c>
      <c r="M279" s="2">
        <v>4</v>
      </c>
      <c r="N279">
        <v>52.8</v>
      </c>
      <c r="O279">
        <v>683.8</v>
      </c>
      <c r="P279">
        <v>-2.2999999999999998</v>
      </c>
      <c r="Q279">
        <v>-1.7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14.9</v>
      </c>
      <c r="AN279" s="2">
        <v>82</v>
      </c>
      <c r="AO279" s="2">
        <v>11.9</v>
      </c>
      <c r="AP279" s="2">
        <v>14.9</v>
      </c>
      <c r="AQ279" s="2">
        <v>4</v>
      </c>
      <c r="AR279" s="2">
        <v>7.2</v>
      </c>
      <c r="AS279" s="2">
        <v>1001</v>
      </c>
      <c r="AT279" s="2">
        <v>0</v>
      </c>
      <c r="AU279" s="2">
        <v>0</v>
      </c>
      <c r="AV279" s="2">
        <v>0</v>
      </c>
      <c r="AW279" s="2">
        <v>0</v>
      </c>
      <c r="AX279" s="2">
        <v>0.3</v>
      </c>
      <c r="AY279">
        <v>27.9</v>
      </c>
      <c r="AZ279">
        <v>658.9</v>
      </c>
      <c r="BA279">
        <v>14.4</v>
      </c>
      <c r="BB279">
        <v>14.2</v>
      </c>
      <c r="BC279" s="5">
        <v>0.1875</v>
      </c>
    </row>
    <row r="280" spans="2:55">
      <c r="B280" s="2">
        <v>-0.5</v>
      </c>
      <c r="C280" s="2">
        <v>89</v>
      </c>
      <c r="D280" s="2">
        <v>-2.1</v>
      </c>
      <c r="E280" s="2">
        <v>-0.5</v>
      </c>
      <c r="F280" s="2">
        <v>0</v>
      </c>
      <c r="G280" s="2">
        <v>4</v>
      </c>
      <c r="H280" s="2">
        <v>1020.1</v>
      </c>
      <c r="I280" s="2">
        <v>0</v>
      </c>
      <c r="J280" s="2">
        <v>0</v>
      </c>
      <c r="K280" s="2">
        <v>0</v>
      </c>
      <c r="L280" s="2">
        <v>0</v>
      </c>
      <c r="M280" s="2">
        <v>4</v>
      </c>
      <c r="N280">
        <v>52.8</v>
      </c>
      <c r="O280">
        <v>683.8</v>
      </c>
      <c r="P280">
        <v>-2.2999999999999998</v>
      </c>
      <c r="Q280">
        <v>-1.7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14.9</v>
      </c>
      <c r="AN280" s="2">
        <v>82</v>
      </c>
      <c r="AO280" s="2">
        <v>11.9</v>
      </c>
      <c r="AP280" s="2">
        <v>14.9</v>
      </c>
      <c r="AQ280" s="2">
        <v>5.8</v>
      </c>
      <c r="AR280" s="2">
        <v>7.2</v>
      </c>
      <c r="AS280" s="2">
        <v>1000.8</v>
      </c>
      <c r="AT280" s="2">
        <v>0</v>
      </c>
      <c r="AU280" s="2">
        <v>0</v>
      </c>
      <c r="AV280" s="2">
        <v>0</v>
      </c>
      <c r="AW280" s="2">
        <v>0</v>
      </c>
      <c r="AX280" s="2">
        <v>0.3</v>
      </c>
      <c r="AY280">
        <v>27.9</v>
      </c>
      <c r="AZ280">
        <v>658.9</v>
      </c>
      <c r="BA280">
        <v>14.4</v>
      </c>
      <c r="BB280">
        <v>14.2</v>
      </c>
      <c r="BC280" s="5">
        <v>0.188194444444444</v>
      </c>
    </row>
    <row r="281" spans="2:55">
      <c r="B281" s="2">
        <v>-0.5</v>
      </c>
      <c r="C281" s="2">
        <v>89</v>
      </c>
      <c r="D281" s="2">
        <v>-2.1</v>
      </c>
      <c r="E281" s="2">
        <v>-0.5</v>
      </c>
      <c r="F281" s="2">
        <v>2.2000000000000002</v>
      </c>
      <c r="G281" s="2">
        <v>4.7</v>
      </c>
      <c r="H281" s="2">
        <v>1020.1</v>
      </c>
      <c r="I281" s="2">
        <v>0</v>
      </c>
      <c r="J281" s="2">
        <v>0</v>
      </c>
      <c r="K281" s="2">
        <v>0</v>
      </c>
      <c r="L281" s="2">
        <v>0</v>
      </c>
      <c r="M281" s="2">
        <v>4</v>
      </c>
      <c r="N281">
        <v>52.8</v>
      </c>
      <c r="O281">
        <v>683.8</v>
      </c>
      <c r="P281">
        <v>-2.2999999999999998</v>
      </c>
      <c r="Q281">
        <v>-1.7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14.9</v>
      </c>
      <c r="AN281" s="2">
        <v>82</v>
      </c>
      <c r="AO281" s="2">
        <v>11.9</v>
      </c>
      <c r="AP281" s="2">
        <v>14.9</v>
      </c>
      <c r="AQ281" s="2">
        <v>3.2</v>
      </c>
      <c r="AR281" s="2">
        <v>5.8</v>
      </c>
      <c r="AS281" s="2">
        <v>1000.9</v>
      </c>
      <c r="AT281" s="2">
        <v>0</v>
      </c>
      <c r="AU281" s="2">
        <v>0</v>
      </c>
      <c r="AV281" s="2">
        <v>0</v>
      </c>
      <c r="AW281" s="2">
        <v>0</v>
      </c>
      <c r="AX281" s="2">
        <v>0.3</v>
      </c>
      <c r="AY281">
        <v>27.9</v>
      </c>
      <c r="AZ281">
        <v>658.9</v>
      </c>
      <c r="BA281">
        <v>14.4</v>
      </c>
      <c r="BB281">
        <v>14.2</v>
      </c>
      <c r="BC281" s="5">
        <v>0.18888888888888899</v>
      </c>
    </row>
    <row r="282" spans="2:55">
      <c r="B282" s="2">
        <v>-0.5</v>
      </c>
      <c r="C282" s="2">
        <v>89</v>
      </c>
      <c r="D282" s="2">
        <v>-2.1</v>
      </c>
      <c r="E282" s="2">
        <v>-0.5</v>
      </c>
      <c r="F282" s="2">
        <v>2.5</v>
      </c>
      <c r="G282" s="2">
        <v>5</v>
      </c>
      <c r="H282" s="2">
        <v>1020.1</v>
      </c>
      <c r="I282" s="2">
        <v>0</v>
      </c>
      <c r="J282" s="2">
        <v>0</v>
      </c>
      <c r="K282" s="2">
        <v>0</v>
      </c>
      <c r="L282" s="2">
        <v>0</v>
      </c>
      <c r="M282" s="2">
        <v>4</v>
      </c>
      <c r="N282">
        <v>52.8</v>
      </c>
      <c r="O282">
        <v>683.8</v>
      </c>
      <c r="P282">
        <v>-2.2999999999999998</v>
      </c>
      <c r="Q282">
        <v>-1.7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14.9</v>
      </c>
      <c r="AN282" s="2">
        <v>82</v>
      </c>
      <c r="AO282" s="2">
        <v>11.9</v>
      </c>
      <c r="AP282" s="2">
        <v>14.9</v>
      </c>
      <c r="AQ282" s="2">
        <v>7.2</v>
      </c>
      <c r="AR282" s="2">
        <v>9.6999999999999993</v>
      </c>
      <c r="AS282" s="2">
        <v>1001.1</v>
      </c>
      <c r="AT282" s="2">
        <v>0</v>
      </c>
      <c r="AU282" s="2">
        <v>0</v>
      </c>
      <c r="AV282" s="2">
        <v>0</v>
      </c>
      <c r="AW282" s="2">
        <v>0</v>
      </c>
      <c r="AX282" s="2">
        <v>0.3</v>
      </c>
      <c r="AY282">
        <v>27.9</v>
      </c>
      <c r="AZ282">
        <v>658.9</v>
      </c>
      <c r="BA282">
        <v>14.4</v>
      </c>
      <c r="BB282">
        <v>14.2</v>
      </c>
      <c r="BC282" s="5">
        <v>0.18958333333333299</v>
      </c>
    </row>
    <row r="283" spans="2:55">
      <c r="B283" s="2">
        <v>-0.5</v>
      </c>
      <c r="C283" s="2">
        <v>89</v>
      </c>
      <c r="D283" s="2">
        <v>-2.1</v>
      </c>
      <c r="E283" s="2">
        <v>-0.5</v>
      </c>
      <c r="F283" s="2">
        <v>3.2</v>
      </c>
      <c r="G283" s="2">
        <v>6.5</v>
      </c>
      <c r="H283" s="2">
        <v>1019.9</v>
      </c>
      <c r="I283" s="2">
        <v>0</v>
      </c>
      <c r="J283" s="2">
        <v>0</v>
      </c>
      <c r="K283" s="2">
        <v>0</v>
      </c>
      <c r="L283" s="2">
        <v>0</v>
      </c>
      <c r="M283" s="2">
        <v>4</v>
      </c>
      <c r="N283">
        <v>52.8</v>
      </c>
      <c r="O283">
        <v>683.8</v>
      </c>
      <c r="P283">
        <v>-2.2999999999999998</v>
      </c>
      <c r="Q283">
        <v>-1.6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14.9</v>
      </c>
      <c r="AN283" s="2">
        <v>82</v>
      </c>
      <c r="AO283" s="2">
        <v>11.9</v>
      </c>
      <c r="AP283" s="2">
        <v>14.9</v>
      </c>
      <c r="AQ283" s="2">
        <v>3.6</v>
      </c>
      <c r="AR283" s="2">
        <v>4.7</v>
      </c>
      <c r="AS283" s="2">
        <v>1001.1</v>
      </c>
      <c r="AT283" s="2">
        <v>0</v>
      </c>
      <c r="AU283" s="2">
        <v>0</v>
      </c>
      <c r="AV283" s="2">
        <v>0</v>
      </c>
      <c r="AW283" s="2">
        <v>0</v>
      </c>
      <c r="AX283" s="2">
        <v>0.3</v>
      </c>
      <c r="AY283">
        <v>27.9</v>
      </c>
      <c r="AZ283">
        <v>658.9</v>
      </c>
      <c r="BA283">
        <v>14.4</v>
      </c>
      <c r="BB283">
        <v>14.2</v>
      </c>
      <c r="BC283" s="5">
        <v>0.19027777777777799</v>
      </c>
    </row>
    <row r="284" spans="2:55">
      <c r="B284" s="2">
        <v>-0.5</v>
      </c>
      <c r="C284" s="2">
        <v>89</v>
      </c>
      <c r="D284" s="2">
        <v>-2.1</v>
      </c>
      <c r="E284" s="2">
        <v>-0.5</v>
      </c>
      <c r="F284" s="2">
        <v>3.6</v>
      </c>
      <c r="G284" s="2">
        <v>3.6</v>
      </c>
      <c r="H284" s="2">
        <v>1020.1</v>
      </c>
      <c r="I284" s="2">
        <v>0</v>
      </c>
      <c r="J284" s="2">
        <v>0</v>
      </c>
      <c r="K284" s="2">
        <v>0</v>
      </c>
      <c r="L284" s="2">
        <v>0</v>
      </c>
      <c r="M284" s="2">
        <v>4</v>
      </c>
      <c r="N284">
        <v>52.8</v>
      </c>
      <c r="O284">
        <v>683.8</v>
      </c>
      <c r="P284">
        <v>-2.2999999999999998</v>
      </c>
      <c r="Q284">
        <v>-1.7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14.9</v>
      </c>
      <c r="AN284" s="2">
        <v>82</v>
      </c>
      <c r="AO284" s="2">
        <v>11.9</v>
      </c>
      <c r="AP284" s="2">
        <v>14.9</v>
      </c>
      <c r="AQ284" s="2">
        <v>6.5</v>
      </c>
      <c r="AR284" s="2">
        <v>7.9</v>
      </c>
      <c r="AS284" s="2">
        <v>1001</v>
      </c>
      <c r="AT284" s="2">
        <v>0</v>
      </c>
      <c r="AU284" s="2">
        <v>0</v>
      </c>
      <c r="AV284" s="2">
        <v>0</v>
      </c>
      <c r="AW284" s="2">
        <v>0</v>
      </c>
      <c r="AX284" s="2">
        <v>0.3</v>
      </c>
      <c r="AY284">
        <v>27.9</v>
      </c>
      <c r="AZ284">
        <v>658.9</v>
      </c>
      <c r="BA284">
        <v>14.4</v>
      </c>
      <c r="BB284">
        <v>14.2</v>
      </c>
      <c r="BC284" s="5">
        <v>0.19097222222222199</v>
      </c>
    </row>
    <row r="285" spans="2:55">
      <c r="B285" s="2">
        <v>-0.5</v>
      </c>
      <c r="C285" s="2">
        <v>89</v>
      </c>
      <c r="D285" s="2">
        <v>-2.1</v>
      </c>
      <c r="E285" s="2">
        <v>-0.5</v>
      </c>
      <c r="F285" s="2">
        <v>3.6</v>
      </c>
      <c r="G285" s="2">
        <v>4.7</v>
      </c>
      <c r="H285" s="2">
        <v>1020.2</v>
      </c>
      <c r="I285" s="2">
        <v>0</v>
      </c>
      <c r="J285" s="2">
        <v>0</v>
      </c>
      <c r="K285" s="2">
        <v>0</v>
      </c>
      <c r="L285" s="2">
        <v>0</v>
      </c>
      <c r="M285" s="2">
        <v>4</v>
      </c>
      <c r="N285">
        <v>52.8</v>
      </c>
      <c r="O285">
        <v>683.8</v>
      </c>
      <c r="P285">
        <v>-2.2999999999999998</v>
      </c>
      <c r="Q285">
        <v>-1.6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14.9</v>
      </c>
      <c r="AN285" s="2">
        <v>82</v>
      </c>
      <c r="AO285" s="2">
        <v>11.9</v>
      </c>
      <c r="AP285" s="2">
        <v>14.9</v>
      </c>
      <c r="AQ285" s="2">
        <v>5.4</v>
      </c>
      <c r="AR285" s="2">
        <v>6.5</v>
      </c>
      <c r="AS285" s="2">
        <v>1000.7</v>
      </c>
      <c r="AT285" s="2">
        <v>0</v>
      </c>
      <c r="AU285" s="2">
        <v>0</v>
      </c>
      <c r="AV285" s="2">
        <v>0</v>
      </c>
      <c r="AW285" s="2">
        <v>0</v>
      </c>
      <c r="AX285" s="2">
        <v>0.3</v>
      </c>
      <c r="AY285">
        <v>27.9</v>
      </c>
      <c r="AZ285">
        <v>658.9</v>
      </c>
      <c r="BA285">
        <v>14.4</v>
      </c>
      <c r="BB285">
        <v>14.2</v>
      </c>
      <c r="BC285" s="5">
        <v>0.19166666666666701</v>
      </c>
    </row>
    <row r="286" spans="2:55">
      <c r="B286" s="2">
        <v>-0.5</v>
      </c>
      <c r="C286" s="2">
        <v>89</v>
      </c>
      <c r="D286" s="2">
        <v>-2.1</v>
      </c>
      <c r="E286" s="2">
        <v>-0.5</v>
      </c>
      <c r="F286" s="2">
        <v>4</v>
      </c>
      <c r="G286" s="2">
        <v>6.8</v>
      </c>
      <c r="H286" s="2">
        <v>1020</v>
      </c>
      <c r="I286" s="2">
        <v>0</v>
      </c>
      <c r="J286" s="2">
        <v>0</v>
      </c>
      <c r="K286" s="2">
        <v>0</v>
      </c>
      <c r="L286" s="2">
        <v>0</v>
      </c>
      <c r="M286" s="2">
        <v>4</v>
      </c>
      <c r="N286">
        <v>52.8</v>
      </c>
      <c r="O286">
        <v>683.8</v>
      </c>
      <c r="P286">
        <v>-2.2999999999999998</v>
      </c>
      <c r="Q286">
        <v>-1.6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14.9</v>
      </c>
      <c r="AN286" s="2">
        <v>82</v>
      </c>
      <c r="AO286" s="2">
        <v>11.9</v>
      </c>
      <c r="AP286" s="2">
        <v>14.9</v>
      </c>
      <c r="AQ286" s="2">
        <v>3.6</v>
      </c>
      <c r="AR286" s="2">
        <v>4.7</v>
      </c>
      <c r="AS286" s="2">
        <v>1001</v>
      </c>
      <c r="AT286" s="2">
        <v>0</v>
      </c>
      <c r="AU286" s="2">
        <v>0</v>
      </c>
      <c r="AV286" s="2">
        <v>0</v>
      </c>
      <c r="AW286" s="2">
        <v>0</v>
      </c>
      <c r="AX286" s="2">
        <v>0.3</v>
      </c>
      <c r="AY286">
        <v>27.9</v>
      </c>
      <c r="AZ286">
        <v>658.9</v>
      </c>
      <c r="BA286">
        <v>14.4</v>
      </c>
      <c r="BB286">
        <v>14.2</v>
      </c>
      <c r="BC286" s="5">
        <v>0.19236111111111101</v>
      </c>
    </row>
    <row r="287" spans="2:55">
      <c r="B287" s="2">
        <v>-0.5</v>
      </c>
      <c r="C287" s="2">
        <v>89</v>
      </c>
      <c r="D287" s="2">
        <v>-2.1</v>
      </c>
      <c r="E287" s="2">
        <v>-0.5</v>
      </c>
      <c r="F287" s="2">
        <v>2.9</v>
      </c>
      <c r="G287" s="2">
        <v>5.8</v>
      </c>
      <c r="H287" s="2">
        <v>1020.1</v>
      </c>
      <c r="I287" s="2">
        <v>0</v>
      </c>
      <c r="J287" s="2">
        <v>0</v>
      </c>
      <c r="K287" s="2">
        <v>0</v>
      </c>
      <c r="L287" s="2">
        <v>0</v>
      </c>
      <c r="M287" s="2">
        <v>4</v>
      </c>
      <c r="N287">
        <v>52.8</v>
      </c>
      <c r="O287">
        <v>683.8</v>
      </c>
      <c r="P287">
        <v>-2.2999999999999998</v>
      </c>
      <c r="Q287">
        <v>-1.6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14.9</v>
      </c>
      <c r="AN287" s="2">
        <v>82</v>
      </c>
      <c r="AO287" s="2">
        <v>11.9</v>
      </c>
      <c r="AP287" s="2">
        <v>14.9</v>
      </c>
      <c r="AQ287" s="2">
        <v>5</v>
      </c>
      <c r="AR287" s="2">
        <v>6.8</v>
      </c>
      <c r="AS287" s="2">
        <v>1001</v>
      </c>
      <c r="AT287" s="2">
        <v>0</v>
      </c>
      <c r="AU287" s="2">
        <v>0</v>
      </c>
      <c r="AV287" s="2">
        <v>0</v>
      </c>
      <c r="AW287" s="2">
        <v>0</v>
      </c>
      <c r="AX287" s="2">
        <v>0.3</v>
      </c>
      <c r="AY287">
        <v>27.9</v>
      </c>
      <c r="AZ287">
        <v>658.9</v>
      </c>
      <c r="BA287">
        <v>14.4</v>
      </c>
      <c r="BB287">
        <v>14.2</v>
      </c>
      <c r="BC287" s="5">
        <v>0.19305555555555601</v>
      </c>
    </row>
    <row r="288" spans="2:55">
      <c r="B288" s="2">
        <v>-0.5</v>
      </c>
      <c r="C288" s="2">
        <v>89</v>
      </c>
      <c r="D288" s="2">
        <v>-2.1</v>
      </c>
      <c r="E288" s="2">
        <v>-0.5</v>
      </c>
      <c r="F288" s="2">
        <v>2.9</v>
      </c>
      <c r="G288" s="2">
        <v>6.8</v>
      </c>
      <c r="H288" s="2">
        <v>1020.1</v>
      </c>
      <c r="I288" s="2">
        <v>0</v>
      </c>
      <c r="J288" s="2">
        <v>0</v>
      </c>
      <c r="K288" s="2">
        <v>0</v>
      </c>
      <c r="L288" s="2">
        <v>0</v>
      </c>
      <c r="M288" s="2">
        <v>4</v>
      </c>
      <c r="N288">
        <v>52.8</v>
      </c>
      <c r="O288">
        <v>683.8</v>
      </c>
      <c r="P288">
        <v>-2.2999999999999998</v>
      </c>
      <c r="Q288">
        <v>-1.6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14.8</v>
      </c>
      <c r="AN288" s="2">
        <v>82</v>
      </c>
      <c r="AO288" s="2">
        <v>11.8</v>
      </c>
      <c r="AP288" s="2">
        <v>14.8</v>
      </c>
      <c r="AQ288" s="2">
        <v>1.8</v>
      </c>
      <c r="AR288" s="2">
        <v>8.3000000000000007</v>
      </c>
      <c r="AS288" s="2">
        <v>1001.2</v>
      </c>
      <c r="AT288" s="2">
        <v>0</v>
      </c>
      <c r="AU288" s="2">
        <v>0</v>
      </c>
      <c r="AV288" s="2">
        <v>0</v>
      </c>
      <c r="AW288" s="2">
        <v>0</v>
      </c>
      <c r="AX288" s="2">
        <v>0.3</v>
      </c>
      <c r="AY288">
        <v>27.9</v>
      </c>
      <c r="AZ288">
        <v>658.9</v>
      </c>
      <c r="BA288">
        <v>14.4</v>
      </c>
      <c r="BB288">
        <v>14.2</v>
      </c>
      <c r="BC288" s="5">
        <v>0.19375000000000001</v>
      </c>
    </row>
    <row r="289" spans="2:55">
      <c r="B289" s="2">
        <v>-0.5</v>
      </c>
      <c r="C289" s="2">
        <v>89</v>
      </c>
      <c r="D289" s="2">
        <v>-2.1</v>
      </c>
      <c r="E289" s="2">
        <v>-0.5</v>
      </c>
      <c r="F289" s="2">
        <v>1.8</v>
      </c>
      <c r="G289" s="2">
        <v>4.7</v>
      </c>
      <c r="H289" s="2">
        <v>1020.1</v>
      </c>
      <c r="I289" s="2">
        <v>0</v>
      </c>
      <c r="J289" s="2">
        <v>0</v>
      </c>
      <c r="K289" s="2">
        <v>0</v>
      </c>
      <c r="L289" s="2">
        <v>0</v>
      </c>
      <c r="M289" s="2">
        <v>4</v>
      </c>
      <c r="N289">
        <v>52.8</v>
      </c>
      <c r="O289">
        <v>683.8</v>
      </c>
      <c r="P289">
        <v>-2.2000000000000002</v>
      </c>
      <c r="Q289">
        <v>-1.6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14.8</v>
      </c>
      <c r="AN289" s="2">
        <v>82</v>
      </c>
      <c r="AO289" s="2">
        <v>11.8</v>
      </c>
      <c r="AP289" s="2">
        <v>14.8</v>
      </c>
      <c r="AQ289" s="2">
        <v>3.6</v>
      </c>
      <c r="AR289" s="2">
        <v>5</v>
      </c>
      <c r="AS289" s="2">
        <v>1001</v>
      </c>
      <c r="AT289" s="2">
        <v>0</v>
      </c>
      <c r="AU289" s="2">
        <v>0</v>
      </c>
      <c r="AV289" s="2">
        <v>0</v>
      </c>
      <c r="AW289" s="2">
        <v>0</v>
      </c>
      <c r="AX289" s="2">
        <v>0.3</v>
      </c>
      <c r="AY289">
        <v>27.9</v>
      </c>
      <c r="AZ289">
        <v>658.9</v>
      </c>
      <c r="BA289">
        <v>14.4</v>
      </c>
      <c r="BB289">
        <v>14.2</v>
      </c>
      <c r="BC289" s="5">
        <v>0.194444444444444</v>
      </c>
    </row>
    <row r="290" spans="2:55">
      <c r="B290" s="2">
        <v>-0.5</v>
      </c>
      <c r="C290" s="2">
        <v>89</v>
      </c>
      <c r="D290" s="2">
        <v>-2.1</v>
      </c>
      <c r="E290" s="2">
        <v>-0.5</v>
      </c>
      <c r="F290" s="2">
        <v>1.8</v>
      </c>
      <c r="G290" s="2">
        <v>5.4</v>
      </c>
      <c r="H290" s="2">
        <v>1020.1</v>
      </c>
      <c r="I290" s="2">
        <v>0</v>
      </c>
      <c r="J290" s="2">
        <v>0</v>
      </c>
      <c r="K290" s="2">
        <v>0</v>
      </c>
      <c r="L290" s="2">
        <v>0</v>
      </c>
      <c r="M290" s="2">
        <v>4</v>
      </c>
      <c r="N290">
        <v>52.8</v>
      </c>
      <c r="O290">
        <v>683.8</v>
      </c>
      <c r="P290">
        <v>-2.2000000000000002</v>
      </c>
      <c r="Q290">
        <v>-1.6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14.8</v>
      </c>
      <c r="AN290" s="2">
        <v>82</v>
      </c>
      <c r="AO290" s="2">
        <v>11.8</v>
      </c>
      <c r="AP290" s="2">
        <v>14.8</v>
      </c>
      <c r="AQ290" s="2">
        <v>5.8</v>
      </c>
      <c r="AR290" s="2">
        <v>6.8</v>
      </c>
      <c r="AS290" s="2">
        <v>1001</v>
      </c>
      <c r="AT290" s="2">
        <v>0</v>
      </c>
      <c r="AU290" s="2">
        <v>0</v>
      </c>
      <c r="AV290" s="2">
        <v>0</v>
      </c>
      <c r="AW290" s="2">
        <v>0</v>
      </c>
      <c r="AX290" s="2">
        <v>0.3</v>
      </c>
      <c r="AY290">
        <v>27.9</v>
      </c>
      <c r="AZ290">
        <v>658.9</v>
      </c>
      <c r="BA290">
        <v>14.4</v>
      </c>
      <c r="BB290">
        <v>14.2</v>
      </c>
      <c r="BC290" s="5">
        <v>0.195138888888889</v>
      </c>
    </row>
    <row r="291" spans="2:55">
      <c r="B291" s="2">
        <v>-0.5</v>
      </c>
      <c r="C291" s="2">
        <v>89</v>
      </c>
      <c r="D291" s="2">
        <v>-2.1</v>
      </c>
      <c r="E291" s="2">
        <v>-0.5</v>
      </c>
      <c r="F291" s="2">
        <v>4</v>
      </c>
      <c r="G291" s="2">
        <v>5</v>
      </c>
      <c r="H291" s="2">
        <v>1020.2</v>
      </c>
      <c r="I291" s="2">
        <v>0</v>
      </c>
      <c r="J291" s="2">
        <v>0</v>
      </c>
      <c r="K291" s="2">
        <v>0</v>
      </c>
      <c r="L291" s="2">
        <v>0</v>
      </c>
      <c r="M291" s="2">
        <v>4</v>
      </c>
      <c r="N291">
        <v>52.8</v>
      </c>
      <c r="O291">
        <v>683.8</v>
      </c>
      <c r="P291">
        <v>-2.2000000000000002</v>
      </c>
      <c r="Q291">
        <v>-1.6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14.7</v>
      </c>
      <c r="AN291" s="2">
        <v>81</v>
      </c>
      <c r="AO291" s="2">
        <v>11.5</v>
      </c>
      <c r="AP291" s="2">
        <v>14.7</v>
      </c>
      <c r="AQ291" s="2">
        <v>4.3</v>
      </c>
      <c r="AR291" s="2">
        <v>6.8</v>
      </c>
      <c r="AS291" s="2">
        <v>1001</v>
      </c>
      <c r="AT291" s="2">
        <v>0</v>
      </c>
      <c r="AU291" s="2">
        <v>0</v>
      </c>
      <c r="AV291" s="2">
        <v>0</v>
      </c>
      <c r="AW291" s="2">
        <v>0</v>
      </c>
      <c r="AX291" s="2">
        <v>0.3</v>
      </c>
      <c r="AY291">
        <v>27.9</v>
      </c>
      <c r="AZ291">
        <v>658.9</v>
      </c>
      <c r="BA291">
        <v>14.4</v>
      </c>
      <c r="BB291">
        <v>14.2</v>
      </c>
      <c r="BC291" s="5">
        <v>0.195833333333333</v>
      </c>
    </row>
    <row r="292" spans="2:55">
      <c r="B292" s="2">
        <v>-0.5</v>
      </c>
      <c r="C292" s="2">
        <v>89</v>
      </c>
      <c r="D292" s="2">
        <v>-2.1</v>
      </c>
      <c r="E292" s="2">
        <v>-0.5</v>
      </c>
      <c r="F292" s="2">
        <v>3.6</v>
      </c>
      <c r="G292" s="2">
        <v>4.3</v>
      </c>
      <c r="H292" s="2">
        <v>1020.2</v>
      </c>
      <c r="I292" s="2">
        <v>0</v>
      </c>
      <c r="J292" s="2">
        <v>0</v>
      </c>
      <c r="K292" s="2">
        <v>0</v>
      </c>
      <c r="L292" s="2">
        <v>0</v>
      </c>
      <c r="M292" s="2">
        <v>4</v>
      </c>
      <c r="N292">
        <v>52.8</v>
      </c>
      <c r="O292">
        <v>683.8</v>
      </c>
      <c r="P292">
        <v>-2.2000000000000002</v>
      </c>
      <c r="Q292">
        <v>-1.6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14.7</v>
      </c>
      <c r="AN292" s="2">
        <v>81</v>
      </c>
      <c r="AO292" s="2">
        <v>11.5</v>
      </c>
      <c r="AP292" s="2">
        <v>14.7</v>
      </c>
      <c r="AQ292" s="2">
        <v>4.7</v>
      </c>
      <c r="AR292" s="2">
        <v>5.8</v>
      </c>
      <c r="AS292" s="2">
        <v>1001.1</v>
      </c>
      <c r="AT292" s="2">
        <v>0</v>
      </c>
      <c r="AU292" s="2">
        <v>0</v>
      </c>
      <c r="AV292" s="2">
        <v>0</v>
      </c>
      <c r="AW292" s="2">
        <v>0</v>
      </c>
      <c r="AX292" s="2">
        <v>0.3</v>
      </c>
      <c r="AY292">
        <v>27.9</v>
      </c>
      <c r="AZ292">
        <v>658.9</v>
      </c>
      <c r="BA292">
        <v>14.4</v>
      </c>
      <c r="BB292">
        <v>14.2</v>
      </c>
      <c r="BC292" s="5">
        <v>0.196527777777778</v>
      </c>
    </row>
    <row r="293" spans="2:55">
      <c r="B293" s="2">
        <v>-0.5</v>
      </c>
      <c r="C293" s="2">
        <v>89</v>
      </c>
      <c r="D293" s="2">
        <v>-2.1</v>
      </c>
      <c r="E293" s="2">
        <v>-0.5</v>
      </c>
      <c r="F293" s="2">
        <v>2.2000000000000002</v>
      </c>
      <c r="G293" s="2">
        <v>4.3</v>
      </c>
      <c r="H293" s="2">
        <v>1020.3</v>
      </c>
      <c r="I293" s="2">
        <v>0</v>
      </c>
      <c r="J293" s="2">
        <v>0</v>
      </c>
      <c r="K293" s="2">
        <v>0</v>
      </c>
      <c r="L293" s="2">
        <v>0</v>
      </c>
      <c r="M293" s="2">
        <v>4</v>
      </c>
      <c r="N293">
        <v>52.8</v>
      </c>
      <c r="O293">
        <v>683.8</v>
      </c>
      <c r="P293">
        <v>-2.2000000000000002</v>
      </c>
      <c r="Q293">
        <v>-1.5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14.7</v>
      </c>
      <c r="AN293" s="2">
        <v>81</v>
      </c>
      <c r="AO293" s="2">
        <v>11.5</v>
      </c>
      <c r="AP293" s="2">
        <v>14.7</v>
      </c>
      <c r="AQ293" s="2">
        <v>3.2</v>
      </c>
      <c r="AR293" s="2">
        <v>5</v>
      </c>
      <c r="AS293" s="2">
        <v>1001.1</v>
      </c>
      <c r="AT293" s="2">
        <v>0</v>
      </c>
      <c r="AU293" s="2">
        <v>0</v>
      </c>
      <c r="AV293" s="2">
        <v>0</v>
      </c>
      <c r="AW293" s="2">
        <v>0</v>
      </c>
      <c r="AX293" s="2">
        <v>0.3</v>
      </c>
      <c r="AY293">
        <v>27.9</v>
      </c>
      <c r="AZ293">
        <v>658.9</v>
      </c>
      <c r="BA293">
        <v>14.4</v>
      </c>
      <c r="BB293">
        <v>14.2</v>
      </c>
      <c r="BC293" s="5">
        <v>0.19722222222222199</v>
      </c>
    </row>
    <row r="294" spans="2:55">
      <c r="B294" s="2">
        <v>-0.6</v>
      </c>
      <c r="C294" s="2">
        <v>89</v>
      </c>
      <c r="D294" s="2">
        <v>-2.2000000000000002</v>
      </c>
      <c r="E294" s="2">
        <v>-0.6</v>
      </c>
      <c r="F294" s="2">
        <v>4.3</v>
      </c>
      <c r="G294" s="2">
        <v>5.8</v>
      </c>
      <c r="H294" s="2">
        <v>1020.4</v>
      </c>
      <c r="I294" s="2">
        <v>0</v>
      </c>
      <c r="J294" s="2">
        <v>0</v>
      </c>
      <c r="K294" s="2">
        <v>0</v>
      </c>
      <c r="L294" s="2">
        <v>0</v>
      </c>
      <c r="M294" s="2">
        <v>4</v>
      </c>
      <c r="N294">
        <v>52.8</v>
      </c>
      <c r="O294">
        <v>683.8</v>
      </c>
      <c r="P294">
        <v>-2.2000000000000002</v>
      </c>
      <c r="Q294">
        <v>-1.6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14.7</v>
      </c>
      <c r="AN294" s="2">
        <v>81</v>
      </c>
      <c r="AO294" s="2">
        <v>11.5</v>
      </c>
      <c r="AP294" s="2">
        <v>14.7</v>
      </c>
      <c r="AQ294" s="2">
        <v>6.1</v>
      </c>
      <c r="AR294" s="2">
        <v>6.1</v>
      </c>
      <c r="AS294" s="2">
        <v>1001.1</v>
      </c>
      <c r="AT294" s="2">
        <v>0</v>
      </c>
      <c r="AU294" s="2">
        <v>0</v>
      </c>
      <c r="AV294" s="2">
        <v>0</v>
      </c>
      <c r="AW294" s="2">
        <v>0</v>
      </c>
      <c r="AX294" s="2">
        <v>0.3</v>
      </c>
      <c r="AY294">
        <v>27.9</v>
      </c>
      <c r="AZ294">
        <v>658.9</v>
      </c>
      <c r="BA294">
        <v>14.3</v>
      </c>
      <c r="BB294">
        <v>14.2</v>
      </c>
      <c r="BC294" s="5">
        <v>0.19791666666666699</v>
      </c>
    </row>
    <row r="295" spans="2:55">
      <c r="B295" s="2">
        <v>-0.6</v>
      </c>
      <c r="C295" s="2">
        <v>89</v>
      </c>
      <c r="D295" s="2">
        <v>-2.2000000000000002</v>
      </c>
      <c r="E295" s="2">
        <v>-2.6</v>
      </c>
      <c r="F295" s="2">
        <v>5.8</v>
      </c>
      <c r="G295" s="2">
        <v>5.8</v>
      </c>
      <c r="H295" s="2">
        <v>1020.4</v>
      </c>
      <c r="I295" s="2">
        <v>0</v>
      </c>
      <c r="J295" s="2">
        <v>0</v>
      </c>
      <c r="K295" s="2">
        <v>0</v>
      </c>
      <c r="L295" s="2">
        <v>0</v>
      </c>
      <c r="M295" s="2">
        <v>4</v>
      </c>
      <c r="N295">
        <v>52.8</v>
      </c>
      <c r="O295">
        <v>683.8</v>
      </c>
      <c r="P295">
        <v>-2.1</v>
      </c>
      <c r="Q295">
        <v>-1.5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14.7</v>
      </c>
      <c r="AN295" s="2">
        <v>81</v>
      </c>
      <c r="AO295" s="2">
        <v>11.5</v>
      </c>
      <c r="AP295" s="2">
        <v>14.7</v>
      </c>
      <c r="AQ295" s="2">
        <v>4</v>
      </c>
      <c r="AR295" s="2">
        <v>6.5</v>
      </c>
      <c r="AS295" s="2">
        <v>1001</v>
      </c>
      <c r="AT295" s="2">
        <v>0</v>
      </c>
      <c r="AU295" s="2">
        <v>0</v>
      </c>
      <c r="AV295" s="2">
        <v>0</v>
      </c>
      <c r="AW295" s="2">
        <v>0</v>
      </c>
      <c r="AX295" s="2">
        <v>0.3</v>
      </c>
      <c r="AY295">
        <v>27.9</v>
      </c>
      <c r="AZ295">
        <v>658.9</v>
      </c>
      <c r="BA295">
        <v>14.3</v>
      </c>
      <c r="BB295">
        <v>14.2</v>
      </c>
      <c r="BC295" s="5">
        <v>0.19861111111111099</v>
      </c>
    </row>
    <row r="296" spans="2:55">
      <c r="B296" s="2">
        <v>-0.6</v>
      </c>
      <c r="C296" s="2">
        <v>89</v>
      </c>
      <c r="D296" s="2">
        <v>-2.2000000000000002</v>
      </c>
      <c r="E296" s="2">
        <v>-0.6</v>
      </c>
      <c r="F296" s="2">
        <v>2.2000000000000002</v>
      </c>
      <c r="G296" s="2">
        <v>4</v>
      </c>
      <c r="H296" s="2">
        <v>1020.5</v>
      </c>
      <c r="I296" s="2">
        <v>0</v>
      </c>
      <c r="J296" s="2">
        <v>0</v>
      </c>
      <c r="K296" s="2">
        <v>0</v>
      </c>
      <c r="L296" s="2">
        <v>0</v>
      </c>
      <c r="M296" s="2">
        <v>4</v>
      </c>
      <c r="N296">
        <v>52.8</v>
      </c>
      <c r="O296">
        <v>683.8</v>
      </c>
      <c r="P296">
        <v>-2.1</v>
      </c>
      <c r="Q296">
        <v>-1.5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14.7</v>
      </c>
      <c r="AN296" s="2">
        <v>81</v>
      </c>
      <c r="AO296" s="2">
        <v>11.5</v>
      </c>
      <c r="AP296" s="2">
        <v>14.7</v>
      </c>
      <c r="AQ296" s="2">
        <v>4.7</v>
      </c>
      <c r="AR296" s="2">
        <v>4.7</v>
      </c>
      <c r="AS296" s="2">
        <v>1000.9</v>
      </c>
      <c r="AT296" s="2">
        <v>0</v>
      </c>
      <c r="AU296" s="2">
        <v>0</v>
      </c>
      <c r="AV296" s="2">
        <v>0</v>
      </c>
      <c r="AW296" s="2">
        <v>0</v>
      </c>
      <c r="AX296" s="2">
        <v>0.3</v>
      </c>
      <c r="AY296">
        <v>27.9</v>
      </c>
      <c r="AZ296">
        <v>658.9</v>
      </c>
      <c r="BA296">
        <v>14.3</v>
      </c>
      <c r="BB296">
        <v>14.2</v>
      </c>
      <c r="BC296" s="5">
        <v>0.19930555555555601</v>
      </c>
    </row>
    <row r="297" spans="2:55">
      <c r="B297" s="2">
        <v>-0.6</v>
      </c>
      <c r="C297" s="2">
        <v>89</v>
      </c>
      <c r="D297" s="2">
        <v>-2.2000000000000002</v>
      </c>
      <c r="E297" s="2">
        <v>-2.7</v>
      </c>
      <c r="F297" s="2">
        <v>6.1</v>
      </c>
      <c r="G297" s="2">
        <v>7.6</v>
      </c>
      <c r="H297" s="2">
        <v>1020.4</v>
      </c>
      <c r="I297" s="2">
        <v>0</v>
      </c>
      <c r="J297" s="2">
        <v>0</v>
      </c>
      <c r="K297" s="2">
        <v>0</v>
      </c>
      <c r="L297" s="2">
        <v>0</v>
      </c>
      <c r="M297" s="2">
        <v>4</v>
      </c>
      <c r="N297">
        <v>52.8</v>
      </c>
      <c r="O297">
        <v>683.8</v>
      </c>
      <c r="P297">
        <v>-2.1</v>
      </c>
      <c r="Q297">
        <v>-1.5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14.7</v>
      </c>
      <c r="AN297" s="2">
        <v>81</v>
      </c>
      <c r="AO297" s="2">
        <v>11.5</v>
      </c>
      <c r="AP297" s="2">
        <v>14.7</v>
      </c>
      <c r="AQ297" s="2">
        <v>5.4</v>
      </c>
      <c r="AR297" s="2">
        <v>5.4</v>
      </c>
      <c r="AS297" s="2">
        <v>1001.1</v>
      </c>
      <c r="AT297" s="2">
        <v>0</v>
      </c>
      <c r="AU297" s="2">
        <v>0</v>
      </c>
      <c r="AV297" s="2">
        <v>0</v>
      </c>
      <c r="AW297" s="2">
        <v>0</v>
      </c>
      <c r="AX297" s="2">
        <v>0.3</v>
      </c>
      <c r="AY297">
        <v>27.9</v>
      </c>
      <c r="AZ297">
        <v>658.9</v>
      </c>
      <c r="BA297">
        <v>14.3</v>
      </c>
      <c r="BB297">
        <v>14.1</v>
      </c>
      <c r="BC297" s="5">
        <v>0.2</v>
      </c>
    </row>
    <row r="298" spans="2:55">
      <c r="B298" s="2">
        <v>-0.6</v>
      </c>
      <c r="C298" s="2">
        <v>89</v>
      </c>
      <c r="D298" s="2">
        <v>-2.2000000000000002</v>
      </c>
      <c r="E298" s="2">
        <v>-0.6</v>
      </c>
      <c r="F298" s="2">
        <v>3.2</v>
      </c>
      <c r="G298" s="2">
        <v>4</v>
      </c>
      <c r="H298" s="2">
        <v>1020.2</v>
      </c>
      <c r="I298" s="2">
        <v>0</v>
      </c>
      <c r="J298" s="2">
        <v>0</v>
      </c>
      <c r="K298" s="2">
        <v>0</v>
      </c>
      <c r="L298" s="2">
        <v>0</v>
      </c>
      <c r="M298" s="2">
        <v>4</v>
      </c>
      <c r="N298">
        <v>52.8</v>
      </c>
      <c r="O298">
        <v>683.8</v>
      </c>
      <c r="P298">
        <v>-2.1</v>
      </c>
      <c r="Q298">
        <v>-1.5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14.8</v>
      </c>
      <c r="AN298" s="2">
        <v>81</v>
      </c>
      <c r="AO298" s="2">
        <v>11.6</v>
      </c>
      <c r="AP298" s="2">
        <v>14.8</v>
      </c>
      <c r="AQ298" s="2">
        <v>4</v>
      </c>
      <c r="AR298" s="2">
        <v>10.1</v>
      </c>
      <c r="AS298" s="2">
        <v>1001.1</v>
      </c>
      <c r="AT298" s="2">
        <v>0</v>
      </c>
      <c r="AU298" s="2">
        <v>0</v>
      </c>
      <c r="AV298" s="2">
        <v>0</v>
      </c>
      <c r="AW298" s="2">
        <v>0</v>
      </c>
      <c r="AX298" s="2">
        <v>0.3</v>
      </c>
      <c r="AY298">
        <v>27.9</v>
      </c>
      <c r="AZ298">
        <v>658.9</v>
      </c>
      <c r="BA298">
        <v>14.2</v>
      </c>
      <c r="BB298">
        <v>14.1</v>
      </c>
      <c r="BC298" s="5">
        <v>0.20069444444444401</v>
      </c>
    </row>
    <row r="299" spans="2:55">
      <c r="B299" s="2">
        <v>-0.6</v>
      </c>
      <c r="C299" s="2">
        <v>89</v>
      </c>
      <c r="D299" s="2">
        <v>-2.2000000000000002</v>
      </c>
      <c r="E299" s="2">
        <v>-2.7</v>
      </c>
      <c r="F299" s="2">
        <v>6.1</v>
      </c>
      <c r="G299" s="2">
        <v>6.1</v>
      </c>
      <c r="H299" s="2">
        <v>1020.3</v>
      </c>
      <c r="I299" s="2">
        <v>0</v>
      </c>
      <c r="J299" s="2">
        <v>0</v>
      </c>
      <c r="K299" s="2">
        <v>0</v>
      </c>
      <c r="L299" s="2">
        <v>0</v>
      </c>
      <c r="M299" s="2">
        <v>4</v>
      </c>
      <c r="N299">
        <v>52.8</v>
      </c>
      <c r="O299">
        <v>683.8</v>
      </c>
      <c r="P299">
        <v>-2.1</v>
      </c>
      <c r="Q299">
        <v>-1.5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14.8</v>
      </c>
      <c r="AN299" s="2">
        <v>81</v>
      </c>
      <c r="AO299" s="2">
        <v>11.6</v>
      </c>
      <c r="AP299" s="2">
        <v>14.8</v>
      </c>
      <c r="AQ299" s="2">
        <v>1.8</v>
      </c>
      <c r="AR299" s="2">
        <v>4</v>
      </c>
      <c r="AS299" s="2">
        <v>1001.1</v>
      </c>
      <c r="AT299" s="2">
        <v>0</v>
      </c>
      <c r="AU299" s="2">
        <v>0</v>
      </c>
      <c r="AV299" s="2">
        <v>0</v>
      </c>
      <c r="AW299" s="2">
        <v>0</v>
      </c>
      <c r="AX299" s="2">
        <v>0.3</v>
      </c>
      <c r="AY299">
        <v>27.9</v>
      </c>
      <c r="AZ299">
        <v>658.9</v>
      </c>
      <c r="BA299">
        <v>14.2</v>
      </c>
      <c r="BB299">
        <v>14.1</v>
      </c>
      <c r="BC299" s="5">
        <v>0.20138888888888901</v>
      </c>
    </row>
    <row r="300" spans="2:55">
      <c r="B300" s="2">
        <v>-0.6</v>
      </c>
      <c r="C300" s="2">
        <v>89</v>
      </c>
      <c r="D300" s="2">
        <v>-2.2000000000000002</v>
      </c>
      <c r="E300" s="2">
        <v>-2.2999999999999998</v>
      </c>
      <c r="F300" s="2">
        <v>5</v>
      </c>
      <c r="G300" s="2">
        <v>6.8</v>
      </c>
      <c r="H300" s="2">
        <v>1020.6</v>
      </c>
      <c r="I300" s="2">
        <v>0</v>
      </c>
      <c r="J300" s="2">
        <v>0</v>
      </c>
      <c r="K300" s="2">
        <v>0</v>
      </c>
      <c r="L300" s="2">
        <v>0</v>
      </c>
      <c r="M300" s="2">
        <v>4</v>
      </c>
      <c r="N300">
        <v>52.8</v>
      </c>
      <c r="O300">
        <v>683.8</v>
      </c>
      <c r="P300">
        <v>-2.1</v>
      </c>
      <c r="Q300">
        <v>-1.5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14.7</v>
      </c>
      <c r="AN300" s="2">
        <v>81</v>
      </c>
      <c r="AO300" s="2">
        <v>11.5</v>
      </c>
      <c r="AP300" s="2">
        <v>14.7</v>
      </c>
      <c r="AQ300" s="2">
        <v>5</v>
      </c>
      <c r="AR300" s="2">
        <v>7.6</v>
      </c>
      <c r="AS300" s="2">
        <v>1001.1</v>
      </c>
      <c r="AT300" s="2">
        <v>0</v>
      </c>
      <c r="AU300" s="2">
        <v>0</v>
      </c>
      <c r="AV300" s="2">
        <v>0</v>
      </c>
      <c r="AW300" s="2">
        <v>0</v>
      </c>
      <c r="AX300" s="2">
        <v>0.3</v>
      </c>
      <c r="AY300">
        <v>27.9</v>
      </c>
      <c r="AZ300">
        <v>658.9</v>
      </c>
      <c r="BA300">
        <v>14.2</v>
      </c>
      <c r="BB300">
        <v>14</v>
      </c>
      <c r="BC300" s="5">
        <v>0.202083333333333</v>
      </c>
    </row>
    <row r="301" spans="2:55">
      <c r="B301" s="2">
        <v>-0.6</v>
      </c>
      <c r="C301" s="2">
        <v>89</v>
      </c>
      <c r="D301" s="2">
        <v>-2.2000000000000002</v>
      </c>
      <c r="E301" s="2">
        <v>-0.6</v>
      </c>
      <c r="F301" s="2">
        <v>2.5</v>
      </c>
      <c r="G301" s="2">
        <v>7.2</v>
      </c>
      <c r="H301" s="2">
        <v>1020.3</v>
      </c>
      <c r="I301" s="2">
        <v>0</v>
      </c>
      <c r="J301" s="2">
        <v>0</v>
      </c>
      <c r="K301" s="2">
        <v>0</v>
      </c>
      <c r="L301" s="2">
        <v>0</v>
      </c>
      <c r="M301" s="2">
        <v>4</v>
      </c>
      <c r="N301">
        <v>52.8</v>
      </c>
      <c r="O301">
        <v>683.8</v>
      </c>
      <c r="P301">
        <v>-2.1</v>
      </c>
      <c r="Q301">
        <v>-1.5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14.7</v>
      </c>
      <c r="AN301" s="2">
        <v>81</v>
      </c>
      <c r="AO301" s="2">
        <v>11.5</v>
      </c>
      <c r="AP301" s="2">
        <v>14.7</v>
      </c>
      <c r="AQ301" s="2">
        <v>5</v>
      </c>
      <c r="AR301" s="2">
        <v>6.1</v>
      </c>
      <c r="AS301" s="2">
        <v>1001.1</v>
      </c>
      <c r="AT301" s="2">
        <v>0</v>
      </c>
      <c r="AU301" s="2">
        <v>0</v>
      </c>
      <c r="AV301" s="2">
        <v>0</v>
      </c>
      <c r="AW301" s="2">
        <v>0</v>
      </c>
      <c r="AX301" s="2">
        <v>0.3</v>
      </c>
      <c r="AY301">
        <v>27.9</v>
      </c>
      <c r="AZ301">
        <v>658.9</v>
      </c>
      <c r="BA301">
        <v>14.1</v>
      </c>
      <c r="BB301">
        <v>14</v>
      </c>
      <c r="BC301" s="5">
        <v>0.202777777777778</v>
      </c>
    </row>
    <row r="302" spans="2:55">
      <c r="B302" s="2">
        <v>-0.7</v>
      </c>
      <c r="C302" s="2">
        <v>89</v>
      </c>
      <c r="D302" s="2">
        <v>-2.2999999999999998</v>
      </c>
      <c r="E302" s="2">
        <v>-0.7</v>
      </c>
      <c r="F302" s="2">
        <v>2.9</v>
      </c>
      <c r="G302" s="2">
        <v>3.2</v>
      </c>
      <c r="H302" s="2">
        <v>1020.5</v>
      </c>
      <c r="I302" s="2">
        <v>0</v>
      </c>
      <c r="J302" s="2">
        <v>0</v>
      </c>
      <c r="K302" s="2">
        <v>0</v>
      </c>
      <c r="L302" s="2">
        <v>0</v>
      </c>
      <c r="M302" s="2">
        <v>4</v>
      </c>
      <c r="N302">
        <v>52.8</v>
      </c>
      <c r="O302">
        <v>683.8</v>
      </c>
      <c r="P302">
        <v>-2.1</v>
      </c>
      <c r="Q302">
        <v>-1.5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14.7</v>
      </c>
      <c r="AN302" s="2">
        <v>82</v>
      </c>
      <c r="AO302" s="2">
        <v>11.7</v>
      </c>
      <c r="AP302" s="2">
        <v>14.7</v>
      </c>
      <c r="AQ302" s="2">
        <v>2.5</v>
      </c>
      <c r="AR302" s="2">
        <v>4.7</v>
      </c>
      <c r="AS302" s="2">
        <v>1000.9</v>
      </c>
      <c r="AT302" s="2">
        <v>0</v>
      </c>
      <c r="AU302" s="2">
        <v>0</v>
      </c>
      <c r="AV302" s="2">
        <v>0</v>
      </c>
      <c r="AW302" s="2">
        <v>0</v>
      </c>
      <c r="AX302" s="2">
        <v>0.3</v>
      </c>
      <c r="AY302">
        <v>27.9</v>
      </c>
      <c r="AZ302">
        <v>658.9</v>
      </c>
      <c r="BA302">
        <v>14.1</v>
      </c>
      <c r="BB302">
        <v>14</v>
      </c>
      <c r="BC302" s="5">
        <v>0.203472222222222</v>
      </c>
    </row>
    <row r="303" spans="2:55">
      <c r="B303" s="2">
        <v>-0.7</v>
      </c>
      <c r="C303" s="2">
        <v>89</v>
      </c>
      <c r="D303" s="2">
        <v>-2.2999999999999998</v>
      </c>
      <c r="E303" s="2">
        <v>-0.7</v>
      </c>
      <c r="F303" s="2">
        <v>4</v>
      </c>
      <c r="G303" s="2">
        <v>4.3</v>
      </c>
      <c r="H303" s="2">
        <v>1020.4</v>
      </c>
      <c r="I303" s="2">
        <v>0</v>
      </c>
      <c r="J303" s="2">
        <v>0</v>
      </c>
      <c r="K303" s="2">
        <v>0</v>
      </c>
      <c r="L303" s="2">
        <v>0</v>
      </c>
      <c r="M303" s="2">
        <v>4</v>
      </c>
      <c r="N303">
        <v>52.8</v>
      </c>
      <c r="O303">
        <v>683.8</v>
      </c>
      <c r="P303">
        <v>-2.1</v>
      </c>
      <c r="Q303">
        <v>-1.5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14.7</v>
      </c>
      <c r="AN303" s="2">
        <v>82</v>
      </c>
      <c r="AO303" s="2">
        <v>11.7</v>
      </c>
      <c r="AP303" s="2">
        <v>14.7</v>
      </c>
      <c r="AQ303" s="2">
        <v>5</v>
      </c>
      <c r="AR303" s="2">
        <v>6.8</v>
      </c>
      <c r="AS303" s="2">
        <v>1001</v>
      </c>
      <c r="AT303" s="2">
        <v>0</v>
      </c>
      <c r="AU303" s="2">
        <v>0</v>
      </c>
      <c r="AV303" s="2">
        <v>0</v>
      </c>
      <c r="AW303" s="2">
        <v>0</v>
      </c>
      <c r="AX303" s="2">
        <v>0.3</v>
      </c>
      <c r="AY303">
        <v>27.9</v>
      </c>
      <c r="AZ303">
        <v>658.9</v>
      </c>
      <c r="BA303">
        <v>14</v>
      </c>
      <c r="BB303">
        <v>13.9</v>
      </c>
      <c r="BC303" s="5">
        <v>0.204166666666667</v>
      </c>
    </row>
    <row r="304" spans="2:55" ht="12.75" customHeight="1">
      <c r="B304" s="2">
        <v>-0.7</v>
      </c>
      <c r="C304" s="2">
        <v>89</v>
      </c>
      <c r="D304" s="2">
        <v>-2.2999999999999998</v>
      </c>
      <c r="E304" s="2">
        <v>-0.7</v>
      </c>
      <c r="F304" s="2">
        <v>3.6</v>
      </c>
      <c r="G304" s="2">
        <v>4.3</v>
      </c>
      <c r="H304" s="2">
        <v>1020.5</v>
      </c>
      <c r="I304" s="2">
        <v>0</v>
      </c>
      <c r="J304" s="2">
        <v>0</v>
      </c>
      <c r="K304" s="2">
        <v>0</v>
      </c>
      <c r="L304" s="2">
        <v>0</v>
      </c>
      <c r="M304" s="2">
        <v>4</v>
      </c>
      <c r="N304">
        <v>52.8</v>
      </c>
      <c r="O304">
        <v>683.8</v>
      </c>
      <c r="P304">
        <v>-2.1</v>
      </c>
      <c r="Q304">
        <v>-1.5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14.7</v>
      </c>
      <c r="AN304" s="2">
        <v>82</v>
      </c>
      <c r="AO304" s="2">
        <v>11.7</v>
      </c>
      <c r="AP304" s="2">
        <v>14.7</v>
      </c>
      <c r="AQ304" s="2">
        <v>2.9</v>
      </c>
      <c r="AR304" s="2">
        <v>4.3</v>
      </c>
      <c r="AS304" s="2">
        <v>1001.2</v>
      </c>
      <c r="AT304" s="2">
        <v>0</v>
      </c>
      <c r="AU304" s="2">
        <v>0</v>
      </c>
      <c r="AV304" s="2">
        <v>0</v>
      </c>
      <c r="AW304" s="2">
        <v>0</v>
      </c>
      <c r="AX304" s="2">
        <v>0.3</v>
      </c>
      <c r="AY304">
        <v>27.9</v>
      </c>
      <c r="AZ304">
        <v>658.9</v>
      </c>
      <c r="BA304">
        <v>14</v>
      </c>
      <c r="BB304">
        <v>13.9</v>
      </c>
      <c r="BC304" s="5">
        <v>0.20486111111111099</v>
      </c>
    </row>
    <row r="305" spans="2:55">
      <c r="B305" s="2">
        <v>-0.7</v>
      </c>
      <c r="C305" s="2">
        <v>89</v>
      </c>
      <c r="D305" s="2">
        <v>-2.2999999999999998</v>
      </c>
      <c r="E305" s="2">
        <v>-0.7</v>
      </c>
      <c r="F305" s="2">
        <v>4</v>
      </c>
      <c r="G305" s="2">
        <v>6.8</v>
      </c>
      <c r="H305" s="2">
        <v>1020.4</v>
      </c>
      <c r="I305" s="2">
        <v>0</v>
      </c>
      <c r="J305" s="2">
        <v>0</v>
      </c>
      <c r="K305" s="2">
        <v>0</v>
      </c>
      <c r="L305" s="2">
        <v>0</v>
      </c>
      <c r="M305" s="2">
        <v>4</v>
      </c>
      <c r="N305">
        <v>52.8</v>
      </c>
      <c r="O305">
        <v>683.8</v>
      </c>
      <c r="P305">
        <v>-2.1</v>
      </c>
      <c r="Q305">
        <v>-1.6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14.6</v>
      </c>
      <c r="AN305" s="2">
        <v>82</v>
      </c>
      <c r="AO305" s="2">
        <v>11.6</v>
      </c>
      <c r="AP305" s="2">
        <v>14.6</v>
      </c>
      <c r="AQ305" s="2">
        <v>4.7</v>
      </c>
      <c r="AR305" s="2">
        <v>5.8</v>
      </c>
      <c r="AS305" s="2">
        <v>1000.9</v>
      </c>
      <c r="AT305" s="2">
        <v>0</v>
      </c>
      <c r="AU305" s="2">
        <v>0</v>
      </c>
      <c r="AV305" s="2">
        <v>0</v>
      </c>
      <c r="AW305" s="2">
        <v>0</v>
      </c>
      <c r="AX305" s="2">
        <v>0.3</v>
      </c>
      <c r="AY305">
        <v>27.9</v>
      </c>
      <c r="AZ305">
        <v>658.9</v>
      </c>
      <c r="BA305">
        <v>14</v>
      </c>
      <c r="BB305">
        <v>13.8</v>
      </c>
      <c r="BC305" s="5">
        <v>0.20555555555555599</v>
      </c>
    </row>
    <row r="306" spans="2:55">
      <c r="B306" s="2">
        <v>-0.7</v>
      </c>
      <c r="C306" s="2">
        <v>89</v>
      </c>
      <c r="D306" s="2">
        <v>-2.2999999999999998</v>
      </c>
      <c r="E306" s="2">
        <v>-0.7</v>
      </c>
      <c r="F306" s="2">
        <v>2.2000000000000002</v>
      </c>
      <c r="G306" s="2">
        <v>3.2</v>
      </c>
      <c r="H306" s="2">
        <v>1020.3</v>
      </c>
      <c r="I306" s="2">
        <v>0</v>
      </c>
      <c r="J306" s="2">
        <v>0</v>
      </c>
      <c r="K306" s="2">
        <v>0</v>
      </c>
      <c r="L306" s="2">
        <v>0</v>
      </c>
      <c r="M306" s="2">
        <v>4</v>
      </c>
      <c r="N306">
        <v>52.8</v>
      </c>
      <c r="O306">
        <v>683.8</v>
      </c>
      <c r="P306">
        <v>-2.1</v>
      </c>
      <c r="Q306">
        <v>-1.5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14.6</v>
      </c>
      <c r="AN306" s="2">
        <v>82</v>
      </c>
      <c r="AO306" s="2">
        <v>11.6</v>
      </c>
      <c r="AP306" s="2">
        <v>14.6</v>
      </c>
      <c r="AQ306" s="2">
        <v>3.2</v>
      </c>
      <c r="AR306" s="2">
        <v>3.6</v>
      </c>
      <c r="AS306" s="2">
        <v>1001</v>
      </c>
      <c r="AT306" s="2">
        <v>0</v>
      </c>
      <c r="AU306" s="2">
        <v>0</v>
      </c>
      <c r="AV306" s="2">
        <v>0</v>
      </c>
      <c r="AW306" s="2">
        <v>0</v>
      </c>
      <c r="AX306" s="2">
        <v>0.3</v>
      </c>
      <c r="AY306">
        <v>27.9</v>
      </c>
      <c r="AZ306">
        <v>658.9</v>
      </c>
      <c r="BA306">
        <v>13.9</v>
      </c>
      <c r="BB306">
        <v>13.8</v>
      </c>
      <c r="BC306" s="5">
        <v>0.20624999999999999</v>
      </c>
    </row>
    <row r="307" spans="2:55">
      <c r="B307" s="2">
        <v>-0.8</v>
      </c>
      <c r="C307" s="2">
        <v>89</v>
      </c>
      <c r="D307" s="2">
        <v>-2.4</v>
      </c>
      <c r="E307" s="2">
        <v>-0.8</v>
      </c>
      <c r="F307" s="2">
        <v>2.2000000000000002</v>
      </c>
      <c r="G307" s="2">
        <v>2.9</v>
      </c>
      <c r="H307" s="2">
        <v>1020.5</v>
      </c>
      <c r="I307" s="2">
        <v>0</v>
      </c>
      <c r="J307" s="2">
        <v>0</v>
      </c>
      <c r="K307" s="2">
        <v>0</v>
      </c>
      <c r="L307" s="2">
        <v>0</v>
      </c>
      <c r="M307" s="2">
        <v>4</v>
      </c>
      <c r="N307">
        <v>52.8</v>
      </c>
      <c r="O307">
        <v>683.8</v>
      </c>
      <c r="P307">
        <v>-2.1</v>
      </c>
      <c r="Q307">
        <v>-1.6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14.6</v>
      </c>
      <c r="AN307" s="2">
        <v>82</v>
      </c>
      <c r="AO307" s="2">
        <v>11.6</v>
      </c>
      <c r="AP307" s="2">
        <v>14.6</v>
      </c>
      <c r="AQ307" s="2">
        <v>4.7</v>
      </c>
      <c r="AR307" s="2">
        <v>5</v>
      </c>
      <c r="AS307" s="2">
        <v>1001.2</v>
      </c>
      <c r="AT307" s="2">
        <v>0</v>
      </c>
      <c r="AU307" s="2">
        <v>0</v>
      </c>
      <c r="AV307" s="2">
        <v>0</v>
      </c>
      <c r="AW307" s="2">
        <v>0</v>
      </c>
      <c r="AX307" s="2">
        <v>0.3</v>
      </c>
      <c r="AY307">
        <v>27.9</v>
      </c>
      <c r="AZ307">
        <v>658.9</v>
      </c>
      <c r="BA307">
        <v>13.9</v>
      </c>
      <c r="BB307">
        <v>13.7</v>
      </c>
      <c r="BC307" s="5">
        <v>0.20694444444444399</v>
      </c>
    </row>
    <row r="308" spans="2:55">
      <c r="B308" s="2">
        <v>-0.8</v>
      </c>
      <c r="C308" s="2">
        <v>89</v>
      </c>
      <c r="D308" s="2">
        <v>-2.4</v>
      </c>
      <c r="E308" s="2">
        <v>-0.8</v>
      </c>
      <c r="F308" s="2">
        <v>2.5</v>
      </c>
      <c r="G308" s="2">
        <v>4</v>
      </c>
      <c r="H308" s="2">
        <v>1020.5</v>
      </c>
      <c r="I308" s="2">
        <v>0</v>
      </c>
      <c r="J308" s="2">
        <v>0</v>
      </c>
      <c r="K308" s="2">
        <v>0</v>
      </c>
      <c r="L308" s="2">
        <v>0</v>
      </c>
      <c r="M308" s="2">
        <v>4</v>
      </c>
      <c r="N308">
        <v>52.8</v>
      </c>
      <c r="O308">
        <v>683.8</v>
      </c>
      <c r="P308">
        <v>-2.2000000000000002</v>
      </c>
      <c r="Q308">
        <v>-1.6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14.5</v>
      </c>
      <c r="AN308" s="2">
        <v>82</v>
      </c>
      <c r="AO308" s="2">
        <v>11.5</v>
      </c>
      <c r="AP308" s="2">
        <v>14.5</v>
      </c>
      <c r="AQ308" s="2">
        <v>2.5</v>
      </c>
      <c r="AR308" s="2">
        <v>2.9</v>
      </c>
      <c r="AS308" s="2">
        <v>1001</v>
      </c>
      <c r="AT308" s="2">
        <v>0</v>
      </c>
      <c r="AU308" s="2">
        <v>0</v>
      </c>
      <c r="AV308" s="2">
        <v>0</v>
      </c>
      <c r="AW308" s="2">
        <v>0</v>
      </c>
      <c r="AX308" s="2">
        <v>0.3</v>
      </c>
      <c r="AY308">
        <v>27.9</v>
      </c>
      <c r="AZ308">
        <v>658.9</v>
      </c>
      <c r="BA308">
        <v>13.8</v>
      </c>
      <c r="BB308">
        <v>13.7</v>
      </c>
      <c r="BC308" s="5">
        <v>0.20763888888888901</v>
      </c>
    </row>
    <row r="309" spans="2:55">
      <c r="B309" s="2">
        <v>-0.8</v>
      </c>
      <c r="C309" s="2">
        <v>89</v>
      </c>
      <c r="D309" s="2">
        <v>-2.4</v>
      </c>
      <c r="E309" s="2">
        <v>-0.8</v>
      </c>
      <c r="F309" s="2">
        <v>0</v>
      </c>
      <c r="G309" s="2">
        <v>2.5</v>
      </c>
      <c r="H309" s="2">
        <v>1020.6</v>
      </c>
      <c r="I309" s="2">
        <v>0</v>
      </c>
      <c r="J309" s="2">
        <v>0</v>
      </c>
      <c r="K309" s="2">
        <v>0</v>
      </c>
      <c r="L309" s="2">
        <v>0</v>
      </c>
      <c r="M309" s="2">
        <v>4</v>
      </c>
      <c r="N309">
        <v>52.8</v>
      </c>
      <c r="O309">
        <v>683.8</v>
      </c>
      <c r="P309">
        <v>-2.2000000000000002</v>
      </c>
      <c r="Q309">
        <v>-1.6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14.5</v>
      </c>
      <c r="AN309" s="2">
        <v>82</v>
      </c>
      <c r="AO309" s="2">
        <v>11.5</v>
      </c>
      <c r="AP309" s="2">
        <v>14.5</v>
      </c>
      <c r="AQ309" s="2">
        <v>0</v>
      </c>
      <c r="AR309" s="2">
        <v>4</v>
      </c>
      <c r="AS309" s="2">
        <v>1001.2</v>
      </c>
      <c r="AT309" s="2">
        <v>0</v>
      </c>
      <c r="AU309" s="2">
        <v>0</v>
      </c>
      <c r="AV309" s="2">
        <v>0</v>
      </c>
      <c r="AW309" s="2">
        <v>0</v>
      </c>
      <c r="AX309" s="2">
        <v>0.3</v>
      </c>
      <c r="AY309">
        <v>27.9</v>
      </c>
      <c r="AZ309">
        <v>658.9</v>
      </c>
      <c r="BA309">
        <v>13.8</v>
      </c>
      <c r="BB309">
        <v>13.7</v>
      </c>
      <c r="BC309" s="5">
        <v>0.20833333333333301</v>
      </c>
    </row>
    <row r="310" spans="2:55">
      <c r="B310" s="2">
        <v>-0.8</v>
      </c>
      <c r="C310" s="2">
        <v>89</v>
      </c>
      <c r="D310" s="2">
        <v>-2.4</v>
      </c>
      <c r="E310" s="2">
        <v>-0.8</v>
      </c>
      <c r="F310" s="2">
        <v>2.2000000000000002</v>
      </c>
      <c r="G310" s="2">
        <v>2.9</v>
      </c>
      <c r="H310" s="2">
        <v>1020.4</v>
      </c>
      <c r="I310" s="2">
        <v>0</v>
      </c>
      <c r="J310" s="2">
        <v>0</v>
      </c>
      <c r="K310" s="2">
        <v>0</v>
      </c>
      <c r="L310" s="2">
        <v>0</v>
      </c>
      <c r="M310" s="2">
        <v>4</v>
      </c>
      <c r="N310">
        <v>52.8</v>
      </c>
      <c r="O310">
        <v>683.8</v>
      </c>
      <c r="P310">
        <v>-2.2000000000000002</v>
      </c>
      <c r="Q310">
        <v>-1.6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14.5</v>
      </c>
      <c r="AN310" s="2">
        <v>82</v>
      </c>
      <c r="AO310" s="2">
        <v>11.5</v>
      </c>
      <c r="AP310" s="2">
        <v>14.5</v>
      </c>
      <c r="AQ310" s="2">
        <v>1.8</v>
      </c>
      <c r="AR310" s="2">
        <v>2.5</v>
      </c>
      <c r="AS310" s="2">
        <v>1001</v>
      </c>
      <c r="AT310" s="2">
        <v>0</v>
      </c>
      <c r="AU310" s="2">
        <v>0</v>
      </c>
      <c r="AV310" s="2">
        <v>0</v>
      </c>
      <c r="AW310" s="2">
        <v>0</v>
      </c>
      <c r="AX310" s="2">
        <v>0.3</v>
      </c>
      <c r="AY310">
        <v>27.9</v>
      </c>
      <c r="AZ310">
        <v>658.9</v>
      </c>
      <c r="BA310">
        <v>13.8</v>
      </c>
      <c r="BB310">
        <v>13.6</v>
      </c>
      <c r="BC310" s="5">
        <v>0.20902777777777801</v>
      </c>
    </row>
    <row r="311" spans="2:55">
      <c r="B311" s="2">
        <v>-0.8</v>
      </c>
      <c r="C311" s="2">
        <v>89</v>
      </c>
      <c r="D311" s="2">
        <v>-2.4</v>
      </c>
      <c r="E311" s="2">
        <v>-0.8</v>
      </c>
      <c r="F311" s="2">
        <v>0</v>
      </c>
      <c r="G311" s="2">
        <v>2.2000000000000002</v>
      </c>
      <c r="H311" s="2">
        <v>1020.6</v>
      </c>
      <c r="I311" s="2">
        <v>0</v>
      </c>
      <c r="J311" s="2">
        <v>0</v>
      </c>
      <c r="K311" s="2">
        <v>0</v>
      </c>
      <c r="L311" s="2">
        <v>0</v>
      </c>
      <c r="M311" s="2">
        <v>4</v>
      </c>
      <c r="N311">
        <v>52.8</v>
      </c>
      <c r="O311">
        <v>683.8</v>
      </c>
      <c r="P311">
        <v>-2.2000000000000002</v>
      </c>
      <c r="Q311">
        <v>-1.6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14.4</v>
      </c>
      <c r="AN311" s="2">
        <v>82</v>
      </c>
      <c r="AO311" s="2">
        <v>11.4</v>
      </c>
      <c r="AP311" s="2">
        <v>14.4</v>
      </c>
      <c r="AQ311" s="2">
        <v>2.5</v>
      </c>
      <c r="AR311" s="2">
        <v>3.2</v>
      </c>
      <c r="AS311" s="2">
        <v>1001.1</v>
      </c>
      <c r="AT311" s="2">
        <v>0</v>
      </c>
      <c r="AU311" s="2">
        <v>0</v>
      </c>
      <c r="AV311" s="2">
        <v>0</v>
      </c>
      <c r="AW311" s="2">
        <v>0</v>
      </c>
      <c r="AX311" s="2">
        <v>0.3</v>
      </c>
      <c r="AY311">
        <v>27.9</v>
      </c>
      <c r="AZ311">
        <v>658.9</v>
      </c>
      <c r="BA311">
        <v>13.7</v>
      </c>
      <c r="BB311">
        <v>13.6</v>
      </c>
      <c r="BC311" s="5">
        <v>0.209722222222222</v>
      </c>
    </row>
    <row r="312" spans="2:55">
      <c r="B312" s="2">
        <v>-0.8</v>
      </c>
      <c r="C312" s="2">
        <v>89</v>
      </c>
      <c r="D312" s="2">
        <v>-2.4</v>
      </c>
      <c r="E312" s="2">
        <v>-0.8</v>
      </c>
      <c r="F312" s="2">
        <v>2.5</v>
      </c>
      <c r="G312" s="2">
        <v>3.2</v>
      </c>
      <c r="H312" s="2">
        <v>1020.6</v>
      </c>
      <c r="I312" s="2">
        <v>0</v>
      </c>
      <c r="J312" s="2">
        <v>0</v>
      </c>
      <c r="K312" s="2">
        <v>0</v>
      </c>
      <c r="L312" s="2">
        <v>0</v>
      </c>
      <c r="M312" s="2">
        <v>4</v>
      </c>
      <c r="N312">
        <v>52.8</v>
      </c>
      <c r="O312">
        <v>683.8</v>
      </c>
      <c r="P312">
        <v>-2.2000000000000002</v>
      </c>
      <c r="Q312">
        <v>-1.6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14.4</v>
      </c>
      <c r="AN312" s="2">
        <v>82</v>
      </c>
      <c r="AO312" s="2">
        <v>11.4</v>
      </c>
      <c r="AP312" s="2">
        <v>14.4</v>
      </c>
      <c r="AQ312" s="2">
        <v>4.7</v>
      </c>
      <c r="AR312" s="2">
        <v>4.7</v>
      </c>
      <c r="AS312" s="2">
        <v>1001.2</v>
      </c>
      <c r="AT312" s="2">
        <v>0</v>
      </c>
      <c r="AU312" s="2">
        <v>0</v>
      </c>
      <c r="AV312" s="2">
        <v>0</v>
      </c>
      <c r="AW312" s="2">
        <v>0</v>
      </c>
      <c r="AX312" s="2">
        <v>0.3</v>
      </c>
      <c r="AY312">
        <v>27.9</v>
      </c>
      <c r="AZ312">
        <v>658.9</v>
      </c>
      <c r="BA312">
        <v>13.6</v>
      </c>
      <c r="BB312">
        <v>13.5</v>
      </c>
      <c r="BC312" s="5">
        <v>0.210416666666667</v>
      </c>
    </row>
    <row r="313" spans="2:55">
      <c r="B313" s="2">
        <v>-0.8</v>
      </c>
      <c r="C313" s="2">
        <v>89</v>
      </c>
      <c r="D313" s="2">
        <v>-2.4</v>
      </c>
      <c r="E313" s="2">
        <v>-0.8</v>
      </c>
      <c r="F313" s="2">
        <v>2.9</v>
      </c>
      <c r="G313" s="2">
        <v>4.3</v>
      </c>
      <c r="H313" s="2">
        <v>1020.6</v>
      </c>
      <c r="I313" s="2">
        <v>0</v>
      </c>
      <c r="J313" s="2">
        <v>0</v>
      </c>
      <c r="K313" s="2">
        <v>0</v>
      </c>
      <c r="L313" s="2">
        <v>0</v>
      </c>
      <c r="M313" s="2">
        <v>4</v>
      </c>
      <c r="N313">
        <v>52.8</v>
      </c>
      <c r="O313">
        <v>683.8</v>
      </c>
      <c r="P313">
        <v>-2.2000000000000002</v>
      </c>
      <c r="Q313">
        <v>-1.7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14.4</v>
      </c>
      <c r="AN313" s="2">
        <v>82</v>
      </c>
      <c r="AO313" s="2">
        <v>11.4</v>
      </c>
      <c r="AP313" s="2">
        <v>14.4</v>
      </c>
      <c r="AQ313" s="2">
        <v>0</v>
      </c>
      <c r="AR313" s="2">
        <v>3.2</v>
      </c>
      <c r="AS313" s="2">
        <v>1001.1</v>
      </c>
      <c r="AT313" s="2">
        <v>0</v>
      </c>
      <c r="AU313" s="2">
        <v>0</v>
      </c>
      <c r="AV313" s="2">
        <v>0</v>
      </c>
      <c r="AW313" s="2">
        <v>0</v>
      </c>
      <c r="AX313" s="2">
        <v>0.3</v>
      </c>
      <c r="AY313">
        <v>27.9</v>
      </c>
      <c r="AZ313">
        <v>658.9</v>
      </c>
      <c r="BA313">
        <v>13.6</v>
      </c>
      <c r="BB313">
        <v>13.5</v>
      </c>
      <c r="BC313" s="5">
        <v>0.211111111111111</v>
      </c>
    </row>
    <row r="314" spans="2:55">
      <c r="B314" s="2">
        <v>-0.9</v>
      </c>
      <c r="C314" s="2">
        <v>89</v>
      </c>
      <c r="D314" s="2">
        <v>-2.5</v>
      </c>
      <c r="E314" s="2">
        <v>-0.9</v>
      </c>
      <c r="F314" s="2">
        <v>3.2</v>
      </c>
      <c r="G314" s="2">
        <v>4.7</v>
      </c>
      <c r="H314" s="2">
        <v>1020.5</v>
      </c>
      <c r="I314" s="2">
        <v>0</v>
      </c>
      <c r="J314" s="2">
        <v>0</v>
      </c>
      <c r="K314" s="2">
        <v>0</v>
      </c>
      <c r="L314" s="2">
        <v>0</v>
      </c>
      <c r="M314" s="2">
        <v>4</v>
      </c>
      <c r="N314">
        <v>52.8</v>
      </c>
      <c r="O314">
        <v>683.8</v>
      </c>
      <c r="P314">
        <v>-2.2000000000000002</v>
      </c>
      <c r="Q314">
        <v>-1.6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14.3</v>
      </c>
      <c r="AN314" s="2">
        <v>82</v>
      </c>
      <c r="AO314" s="2">
        <v>11.3</v>
      </c>
      <c r="AP314" s="2">
        <v>14.3</v>
      </c>
      <c r="AQ314" s="2">
        <v>2.2000000000000002</v>
      </c>
      <c r="AR314" s="2">
        <v>2.9</v>
      </c>
      <c r="AS314" s="2">
        <v>1001</v>
      </c>
      <c r="AT314" s="2">
        <v>0</v>
      </c>
      <c r="AU314" s="2">
        <v>0</v>
      </c>
      <c r="AV314" s="2">
        <v>0</v>
      </c>
      <c r="AW314" s="2">
        <v>0</v>
      </c>
      <c r="AX314" s="2">
        <v>0.3</v>
      </c>
      <c r="AY314">
        <v>27.9</v>
      </c>
      <c r="AZ314">
        <v>658.9</v>
      </c>
      <c r="BA314">
        <v>13.6</v>
      </c>
      <c r="BB314">
        <v>13.4</v>
      </c>
      <c r="BC314" s="5">
        <v>0.211805555555556</v>
      </c>
    </row>
    <row r="315" spans="2:55">
      <c r="B315" s="2">
        <v>-0.8</v>
      </c>
      <c r="C315" s="2">
        <v>89</v>
      </c>
      <c r="D315" s="2">
        <v>-2.4</v>
      </c>
      <c r="E315" s="2">
        <v>-0.8</v>
      </c>
      <c r="F315" s="2">
        <v>2.5</v>
      </c>
      <c r="G315" s="2">
        <v>4</v>
      </c>
      <c r="H315" s="2">
        <v>1020.6</v>
      </c>
      <c r="I315" s="2">
        <v>0</v>
      </c>
      <c r="J315" s="2">
        <v>0</v>
      </c>
      <c r="K315" s="2">
        <v>0</v>
      </c>
      <c r="L315" s="2">
        <v>0</v>
      </c>
      <c r="M315" s="2">
        <v>4</v>
      </c>
      <c r="N315">
        <v>52.8</v>
      </c>
      <c r="O315">
        <v>683.8</v>
      </c>
      <c r="P315">
        <v>-2.2999999999999998</v>
      </c>
      <c r="Q315">
        <v>-1.7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14.3</v>
      </c>
      <c r="AN315" s="2">
        <v>82</v>
      </c>
      <c r="AO315" s="2">
        <v>11.3</v>
      </c>
      <c r="AP315" s="2">
        <v>14.3</v>
      </c>
      <c r="AQ315" s="2">
        <v>4.7</v>
      </c>
      <c r="AR315" s="2">
        <v>5</v>
      </c>
      <c r="AS315" s="2">
        <v>1001.1</v>
      </c>
      <c r="AT315" s="2">
        <v>0</v>
      </c>
      <c r="AU315" s="2">
        <v>0</v>
      </c>
      <c r="AV315" s="2">
        <v>0</v>
      </c>
      <c r="AW315" s="2">
        <v>0</v>
      </c>
      <c r="AX315" s="2">
        <v>0.3</v>
      </c>
      <c r="AY315">
        <v>27.9</v>
      </c>
      <c r="AZ315">
        <v>658.9</v>
      </c>
      <c r="BA315">
        <v>13.5</v>
      </c>
      <c r="BB315">
        <v>13.4</v>
      </c>
      <c r="BC315" s="5">
        <v>0.21249999999999999</v>
      </c>
    </row>
    <row r="316" spans="2:55">
      <c r="B316" s="2">
        <v>-0.8</v>
      </c>
      <c r="C316" s="2">
        <v>89</v>
      </c>
      <c r="D316" s="2">
        <v>-2.4</v>
      </c>
      <c r="E316" s="2">
        <v>-0.8</v>
      </c>
      <c r="F316" s="2">
        <v>0</v>
      </c>
      <c r="G316" s="2">
        <v>2.2000000000000002</v>
      </c>
      <c r="H316" s="2">
        <v>1020.7</v>
      </c>
      <c r="I316" s="2">
        <v>0</v>
      </c>
      <c r="J316" s="2">
        <v>0</v>
      </c>
      <c r="K316" s="2">
        <v>0</v>
      </c>
      <c r="L316" s="2">
        <v>0</v>
      </c>
      <c r="M316" s="2">
        <v>4</v>
      </c>
      <c r="N316">
        <v>52.8</v>
      </c>
      <c r="O316">
        <v>683.8</v>
      </c>
      <c r="P316">
        <v>-2.2999999999999998</v>
      </c>
      <c r="Q316">
        <v>-1.7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14.3</v>
      </c>
      <c r="AN316" s="2">
        <v>82</v>
      </c>
      <c r="AO316" s="2">
        <v>11.3</v>
      </c>
      <c r="AP316" s="2">
        <v>14.3</v>
      </c>
      <c r="AQ316" s="2">
        <v>2.2000000000000002</v>
      </c>
      <c r="AR316" s="2">
        <v>4.3</v>
      </c>
      <c r="AS316" s="2">
        <v>1001.2</v>
      </c>
      <c r="AT316" s="2">
        <v>0</v>
      </c>
      <c r="AU316" s="2">
        <v>0</v>
      </c>
      <c r="AV316" s="2">
        <v>0</v>
      </c>
      <c r="AW316" s="2">
        <v>0</v>
      </c>
      <c r="AX316" s="2">
        <v>0.3</v>
      </c>
      <c r="AY316">
        <v>27.9</v>
      </c>
      <c r="AZ316">
        <v>658.9</v>
      </c>
      <c r="BA316">
        <v>13.5</v>
      </c>
      <c r="BB316">
        <v>13.4</v>
      </c>
      <c r="BC316" s="5">
        <v>0.21319444444444399</v>
      </c>
    </row>
    <row r="317" spans="2:55">
      <c r="B317" s="2">
        <v>-0.9</v>
      </c>
      <c r="C317" s="2">
        <v>89</v>
      </c>
      <c r="D317" s="2">
        <v>-2.5</v>
      </c>
      <c r="E317" s="2">
        <v>-0.9</v>
      </c>
      <c r="F317" s="2">
        <v>2.9</v>
      </c>
      <c r="G317" s="2">
        <v>2.9</v>
      </c>
      <c r="H317" s="2">
        <v>1020.7</v>
      </c>
      <c r="I317" s="2">
        <v>0</v>
      </c>
      <c r="J317" s="2">
        <v>0</v>
      </c>
      <c r="K317" s="2">
        <v>0</v>
      </c>
      <c r="L317" s="2">
        <v>0</v>
      </c>
      <c r="M317" s="2">
        <v>4</v>
      </c>
      <c r="N317">
        <v>52.8</v>
      </c>
      <c r="O317">
        <v>683.8</v>
      </c>
      <c r="P317">
        <v>-2.2999999999999998</v>
      </c>
      <c r="Q317">
        <v>-1.8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14.3</v>
      </c>
      <c r="AN317" s="2">
        <v>82</v>
      </c>
      <c r="AO317" s="2">
        <v>11.3</v>
      </c>
      <c r="AP317" s="2">
        <v>14.3</v>
      </c>
      <c r="AQ317" s="2">
        <v>2.2000000000000002</v>
      </c>
      <c r="AR317" s="2">
        <v>4.3</v>
      </c>
      <c r="AS317" s="2">
        <v>1001.3</v>
      </c>
      <c r="AT317" s="2">
        <v>0</v>
      </c>
      <c r="AU317" s="2">
        <v>0</v>
      </c>
      <c r="AV317" s="2">
        <v>0</v>
      </c>
      <c r="AW317" s="2">
        <v>0</v>
      </c>
      <c r="AX317" s="2">
        <v>0.3</v>
      </c>
      <c r="AY317">
        <v>27.9</v>
      </c>
      <c r="AZ317">
        <v>658.9</v>
      </c>
      <c r="BA317">
        <v>13.4</v>
      </c>
      <c r="BB317">
        <v>13.3</v>
      </c>
      <c r="BC317" s="5">
        <v>0.21388888888888899</v>
      </c>
    </row>
    <row r="318" spans="2:55">
      <c r="B318" s="2">
        <v>-0.8</v>
      </c>
      <c r="C318" s="2">
        <v>89</v>
      </c>
      <c r="D318" s="2">
        <v>-2.4</v>
      </c>
      <c r="E318" s="2">
        <v>-0.8</v>
      </c>
      <c r="F318" s="2">
        <v>2.2000000000000002</v>
      </c>
      <c r="G318" s="2">
        <v>3.2</v>
      </c>
      <c r="H318" s="2">
        <v>1020.7</v>
      </c>
      <c r="I318" s="2">
        <v>0</v>
      </c>
      <c r="J318" s="2">
        <v>0</v>
      </c>
      <c r="K318" s="2">
        <v>0</v>
      </c>
      <c r="L318" s="2">
        <v>0</v>
      </c>
      <c r="M318" s="2">
        <v>4</v>
      </c>
      <c r="N318">
        <v>52.8</v>
      </c>
      <c r="O318">
        <v>683.8</v>
      </c>
      <c r="P318">
        <v>-2.2999999999999998</v>
      </c>
      <c r="Q318">
        <v>-1.8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82</v>
      </c>
      <c r="AO318" s="2">
        <v>11.2</v>
      </c>
      <c r="AP318" s="2">
        <v>14.2</v>
      </c>
      <c r="AQ318" s="2">
        <v>4</v>
      </c>
      <c r="AR318" s="2">
        <v>4.7</v>
      </c>
      <c r="AS318" s="2">
        <v>1001.2</v>
      </c>
      <c r="AT318" s="2">
        <v>0</v>
      </c>
      <c r="AU318" s="2">
        <v>0</v>
      </c>
      <c r="AV318" s="2">
        <v>0</v>
      </c>
      <c r="AW318" s="2">
        <v>0</v>
      </c>
      <c r="AX318" s="2">
        <v>0.3</v>
      </c>
      <c r="AY318">
        <v>27.9</v>
      </c>
      <c r="AZ318">
        <v>658.9</v>
      </c>
      <c r="BA318">
        <v>13.4</v>
      </c>
      <c r="BB318">
        <v>13.3</v>
      </c>
      <c r="BC318" s="5">
        <v>0.21458333333333299</v>
      </c>
    </row>
    <row r="319" spans="2:55">
      <c r="B319" s="2">
        <v>-0.8</v>
      </c>
      <c r="C319" s="2">
        <v>89</v>
      </c>
      <c r="D319" s="2">
        <v>-2.4</v>
      </c>
      <c r="E319" s="2">
        <v>-0.8</v>
      </c>
      <c r="F319" s="2">
        <v>4.7</v>
      </c>
      <c r="G319" s="2">
        <v>5</v>
      </c>
      <c r="H319" s="2">
        <v>1020.7</v>
      </c>
      <c r="I319" s="2">
        <v>0</v>
      </c>
      <c r="J319" s="2">
        <v>0</v>
      </c>
      <c r="K319" s="2">
        <v>0</v>
      </c>
      <c r="L319" s="2">
        <v>0</v>
      </c>
      <c r="M319" s="2">
        <v>4</v>
      </c>
      <c r="N319">
        <v>52.8</v>
      </c>
      <c r="O319">
        <v>683.8</v>
      </c>
      <c r="P319">
        <v>-2.2999999999999998</v>
      </c>
      <c r="Q319">
        <v>-1.8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14.2</v>
      </c>
      <c r="AN319" s="2">
        <v>82</v>
      </c>
      <c r="AO319" s="2">
        <v>11.2</v>
      </c>
      <c r="AP319" s="2">
        <v>14.2</v>
      </c>
      <c r="AQ319" s="2">
        <v>0</v>
      </c>
      <c r="AR319" s="2">
        <v>5</v>
      </c>
      <c r="AS319" s="2">
        <v>1001.3</v>
      </c>
      <c r="AT319" s="2">
        <v>0</v>
      </c>
      <c r="AU319" s="2">
        <v>0</v>
      </c>
      <c r="AV319" s="2">
        <v>0</v>
      </c>
      <c r="AW319" s="2">
        <v>0</v>
      </c>
      <c r="AX319" s="2">
        <v>0.3</v>
      </c>
      <c r="AY319">
        <v>27.9</v>
      </c>
      <c r="AZ319">
        <v>658.9</v>
      </c>
      <c r="BA319">
        <v>13.3</v>
      </c>
      <c r="BB319">
        <v>13.3</v>
      </c>
      <c r="BC319" s="5">
        <v>0.21527777777777801</v>
      </c>
    </row>
    <row r="320" spans="2:55">
      <c r="B320" s="2">
        <v>-0.8</v>
      </c>
      <c r="C320" s="2">
        <v>90</v>
      </c>
      <c r="D320" s="2">
        <v>-2.2000000000000002</v>
      </c>
      <c r="E320" s="2">
        <v>-0.8</v>
      </c>
      <c r="F320" s="2">
        <v>0</v>
      </c>
      <c r="G320" s="2">
        <v>4.7</v>
      </c>
      <c r="H320" s="2">
        <v>1020.7</v>
      </c>
      <c r="I320" s="2">
        <v>0</v>
      </c>
      <c r="J320" s="2">
        <v>0</v>
      </c>
      <c r="K320" s="2">
        <v>0</v>
      </c>
      <c r="L320" s="2">
        <v>0</v>
      </c>
      <c r="M320" s="2">
        <v>4</v>
      </c>
      <c r="N320">
        <v>52.8</v>
      </c>
      <c r="O320">
        <v>683.8</v>
      </c>
      <c r="P320">
        <v>-2.2999999999999998</v>
      </c>
      <c r="Q320">
        <v>-1.8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14.2</v>
      </c>
      <c r="AN320" s="2">
        <v>82</v>
      </c>
      <c r="AO320" s="2">
        <v>11.2</v>
      </c>
      <c r="AP320" s="2">
        <v>14.2</v>
      </c>
      <c r="AQ320" s="2">
        <v>2.9</v>
      </c>
      <c r="AR320" s="2">
        <v>4</v>
      </c>
      <c r="AS320" s="2">
        <v>1001.3</v>
      </c>
      <c r="AT320" s="2">
        <v>0</v>
      </c>
      <c r="AU320" s="2">
        <v>0</v>
      </c>
      <c r="AV320" s="2">
        <v>0</v>
      </c>
      <c r="AW320" s="2">
        <v>0</v>
      </c>
      <c r="AX320" s="2">
        <v>0.3</v>
      </c>
      <c r="AY320">
        <v>27.9</v>
      </c>
      <c r="AZ320">
        <v>658.9</v>
      </c>
      <c r="BA320">
        <v>13.3</v>
      </c>
      <c r="BB320">
        <v>13.2</v>
      </c>
      <c r="BC320" s="5">
        <v>0.21597222222222201</v>
      </c>
    </row>
    <row r="321" spans="2:55">
      <c r="B321" s="2">
        <v>-0.8</v>
      </c>
      <c r="C321" s="2">
        <v>90</v>
      </c>
      <c r="D321" s="2">
        <v>-2.2000000000000002</v>
      </c>
      <c r="E321" s="2">
        <v>-0.8</v>
      </c>
      <c r="F321" s="2">
        <v>1.8</v>
      </c>
      <c r="G321" s="2">
        <v>1.8</v>
      </c>
      <c r="H321" s="2">
        <v>1020.6</v>
      </c>
      <c r="I321" s="2">
        <v>0</v>
      </c>
      <c r="J321" s="2">
        <v>0</v>
      </c>
      <c r="K321" s="2">
        <v>0</v>
      </c>
      <c r="L321" s="2">
        <v>0</v>
      </c>
      <c r="M321" s="2">
        <v>4</v>
      </c>
      <c r="N321">
        <v>52.8</v>
      </c>
      <c r="O321">
        <v>683.8</v>
      </c>
      <c r="P321">
        <v>-2.2999999999999998</v>
      </c>
      <c r="Q321">
        <v>-1.8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14.2</v>
      </c>
      <c r="AN321" s="2">
        <v>82</v>
      </c>
      <c r="AO321" s="2">
        <v>11.2</v>
      </c>
      <c r="AP321" s="2">
        <v>14.2</v>
      </c>
      <c r="AQ321" s="2">
        <v>4</v>
      </c>
      <c r="AR321" s="2">
        <v>5</v>
      </c>
      <c r="AS321" s="2">
        <v>1001.4</v>
      </c>
      <c r="AT321" s="2">
        <v>0</v>
      </c>
      <c r="AU321" s="2">
        <v>0</v>
      </c>
      <c r="AV321" s="2">
        <v>0</v>
      </c>
      <c r="AW321" s="2">
        <v>0</v>
      </c>
      <c r="AX321" s="2">
        <v>0.3</v>
      </c>
      <c r="AY321">
        <v>27.9</v>
      </c>
      <c r="AZ321">
        <v>658.9</v>
      </c>
      <c r="BA321">
        <v>13.2</v>
      </c>
      <c r="BB321">
        <v>13.2</v>
      </c>
      <c r="BC321" s="5">
        <v>0.21666666666666701</v>
      </c>
    </row>
    <row r="322" spans="2:55">
      <c r="B322" s="2">
        <v>-0.8</v>
      </c>
      <c r="C322" s="2">
        <v>90</v>
      </c>
      <c r="D322" s="2">
        <v>-2.2000000000000002</v>
      </c>
      <c r="E322" s="2">
        <v>-2.5</v>
      </c>
      <c r="F322" s="2">
        <v>5</v>
      </c>
      <c r="G322" s="2">
        <v>5</v>
      </c>
      <c r="H322" s="2">
        <v>1020.4</v>
      </c>
      <c r="I322" s="2">
        <v>0</v>
      </c>
      <c r="J322" s="2">
        <v>0</v>
      </c>
      <c r="K322" s="2">
        <v>0</v>
      </c>
      <c r="L322" s="2">
        <v>0</v>
      </c>
      <c r="M322" s="2">
        <v>4</v>
      </c>
      <c r="N322">
        <v>52.8</v>
      </c>
      <c r="O322">
        <v>683.8</v>
      </c>
      <c r="P322">
        <v>-2.4</v>
      </c>
      <c r="Q322">
        <v>-1.8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14.2</v>
      </c>
      <c r="AN322" s="2">
        <v>82</v>
      </c>
      <c r="AO322" s="2">
        <v>11.2</v>
      </c>
      <c r="AP322" s="2">
        <v>14.2</v>
      </c>
      <c r="AQ322" s="2">
        <v>3.6</v>
      </c>
      <c r="AR322" s="2">
        <v>4</v>
      </c>
      <c r="AS322" s="2">
        <v>1001.2</v>
      </c>
      <c r="AT322" s="2">
        <v>0</v>
      </c>
      <c r="AU322" s="2">
        <v>0</v>
      </c>
      <c r="AV322" s="2">
        <v>0</v>
      </c>
      <c r="AW322" s="2">
        <v>0</v>
      </c>
      <c r="AX322" s="2">
        <v>0.3</v>
      </c>
      <c r="AY322">
        <v>27.9</v>
      </c>
      <c r="AZ322">
        <v>658.9</v>
      </c>
      <c r="BA322">
        <v>13.2</v>
      </c>
      <c r="BB322">
        <v>13.1</v>
      </c>
      <c r="BC322" s="5">
        <v>0.21736111111111101</v>
      </c>
    </row>
    <row r="323" spans="2:55">
      <c r="B323" s="2">
        <v>-0.8</v>
      </c>
      <c r="C323" s="2">
        <v>90</v>
      </c>
      <c r="D323" s="2">
        <v>-2.2000000000000002</v>
      </c>
      <c r="E323" s="2">
        <v>-0.8</v>
      </c>
      <c r="F323" s="2">
        <v>4</v>
      </c>
      <c r="G323" s="2">
        <v>5</v>
      </c>
      <c r="H323" s="2">
        <v>1020.4</v>
      </c>
      <c r="I323" s="2">
        <v>0</v>
      </c>
      <c r="J323" s="2">
        <v>0</v>
      </c>
      <c r="K323" s="2">
        <v>0</v>
      </c>
      <c r="L323" s="2">
        <v>0</v>
      </c>
      <c r="M323" s="2">
        <v>4</v>
      </c>
      <c r="N323">
        <v>52.8</v>
      </c>
      <c r="O323">
        <v>683.8</v>
      </c>
      <c r="P323">
        <v>-2.4</v>
      </c>
      <c r="Q323">
        <v>-1.8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82</v>
      </c>
      <c r="AO323" s="2">
        <v>11.1</v>
      </c>
      <c r="AP323" s="2">
        <v>14.1</v>
      </c>
      <c r="AQ323" s="2">
        <v>4</v>
      </c>
      <c r="AR323" s="2">
        <v>4.3</v>
      </c>
      <c r="AS323" s="2">
        <v>1001.1</v>
      </c>
      <c r="AT323" s="2">
        <v>0</v>
      </c>
      <c r="AU323" s="2">
        <v>0</v>
      </c>
      <c r="AV323" s="2">
        <v>0</v>
      </c>
      <c r="AW323" s="2">
        <v>0</v>
      </c>
      <c r="AX323" s="2">
        <v>0.3</v>
      </c>
      <c r="AY323">
        <v>27.9</v>
      </c>
      <c r="AZ323">
        <v>658.9</v>
      </c>
      <c r="BA323">
        <v>13.1</v>
      </c>
      <c r="BB323">
        <v>13.1</v>
      </c>
      <c r="BC323" s="5">
        <v>0.218055555555556</v>
      </c>
    </row>
    <row r="324" spans="2:55">
      <c r="B324" s="2">
        <v>-0.8</v>
      </c>
      <c r="C324" s="2">
        <v>90</v>
      </c>
      <c r="D324" s="2">
        <v>-2.2000000000000002</v>
      </c>
      <c r="E324" s="2">
        <v>-2.5</v>
      </c>
      <c r="F324" s="2">
        <v>5</v>
      </c>
      <c r="G324" s="2">
        <v>5</v>
      </c>
      <c r="H324" s="2">
        <v>1020.8</v>
      </c>
      <c r="I324" s="2">
        <v>0</v>
      </c>
      <c r="J324" s="2">
        <v>0</v>
      </c>
      <c r="K324" s="2">
        <v>0</v>
      </c>
      <c r="L324" s="2">
        <v>0</v>
      </c>
      <c r="M324" s="2">
        <v>4</v>
      </c>
      <c r="N324">
        <v>52.8</v>
      </c>
      <c r="O324">
        <v>683.8</v>
      </c>
      <c r="P324">
        <v>-2.4</v>
      </c>
      <c r="Q324">
        <v>-1.8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14.1</v>
      </c>
      <c r="AN324" s="2">
        <v>82</v>
      </c>
      <c r="AO324" s="2">
        <v>11.1</v>
      </c>
      <c r="AP324" s="2">
        <v>14.1</v>
      </c>
      <c r="AQ324" s="2">
        <v>2.9</v>
      </c>
      <c r="AR324" s="2">
        <v>5</v>
      </c>
      <c r="AS324" s="2">
        <v>1001.4</v>
      </c>
      <c r="AT324" s="2">
        <v>0</v>
      </c>
      <c r="AU324" s="2">
        <v>0</v>
      </c>
      <c r="AV324" s="2">
        <v>0</v>
      </c>
      <c r="AW324" s="2">
        <v>0</v>
      </c>
      <c r="AX324" s="2">
        <v>0.3</v>
      </c>
      <c r="AY324">
        <v>27.9</v>
      </c>
      <c r="AZ324">
        <v>658.9</v>
      </c>
      <c r="BA324">
        <v>13.1</v>
      </c>
      <c r="BB324">
        <v>13</v>
      </c>
      <c r="BC324" s="5">
        <v>0.21875</v>
      </c>
    </row>
    <row r="325" spans="2:55">
      <c r="B325" s="2">
        <v>-0.8</v>
      </c>
      <c r="C325" s="2">
        <v>90</v>
      </c>
      <c r="D325" s="2">
        <v>-2.2000000000000002</v>
      </c>
      <c r="E325" s="2">
        <v>-0.8</v>
      </c>
      <c r="F325" s="2">
        <v>1.8</v>
      </c>
      <c r="G325" s="2">
        <v>3.2</v>
      </c>
      <c r="H325" s="2">
        <v>1020.6</v>
      </c>
      <c r="I325" s="2">
        <v>0</v>
      </c>
      <c r="J325" s="2">
        <v>0</v>
      </c>
      <c r="K325" s="2">
        <v>0</v>
      </c>
      <c r="L325" s="2">
        <v>0</v>
      </c>
      <c r="M325" s="2">
        <v>4</v>
      </c>
      <c r="N325">
        <v>52.8</v>
      </c>
      <c r="O325">
        <v>683.8</v>
      </c>
      <c r="P325">
        <v>-2.4</v>
      </c>
      <c r="Q325">
        <v>-1.8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14.1</v>
      </c>
      <c r="AN325" s="2">
        <v>82</v>
      </c>
      <c r="AO325" s="2">
        <v>11.1</v>
      </c>
      <c r="AP325" s="2">
        <v>14.1</v>
      </c>
      <c r="AQ325" s="2">
        <v>2.2000000000000002</v>
      </c>
      <c r="AR325" s="2">
        <v>2.9</v>
      </c>
      <c r="AS325" s="2">
        <v>1001.1</v>
      </c>
      <c r="AT325" s="2">
        <v>0</v>
      </c>
      <c r="AU325" s="2">
        <v>0</v>
      </c>
      <c r="AV325" s="2">
        <v>0</v>
      </c>
      <c r="AW325" s="2">
        <v>0</v>
      </c>
      <c r="AX325" s="2">
        <v>0.3</v>
      </c>
      <c r="AY325">
        <v>27.9</v>
      </c>
      <c r="AZ325">
        <v>658.9</v>
      </c>
      <c r="BA325">
        <v>13</v>
      </c>
      <c r="BB325">
        <v>13</v>
      </c>
      <c r="BC325" s="5">
        <v>0.219444444444444</v>
      </c>
    </row>
    <row r="326" spans="2:55">
      <c r="B326" s="2">
        <v>-0.8</v>
      </c>
      <c r="C326" s="2">
        <v>90</v>
      </c>
      <c r="D326" s="2">
        <v>-2.2000000000000002</v>
      </c>
      <c r="E326" s="2">
        <v>-0.8</v>
      </c>
      <c r="F326" s="2">
        <v>0</v>
      </c>
      <c r="G326" s="2">
        <v>0</v>
      </c>
      <c r="H326" s="2">
        <v>1020.7</v>
      </c>
      <c r="I326" s="2">
        <v>0</v>
      </c>
      <c r="J326" s="2">
        <v>0</v>
      </c>
      <c r="K326" s="2">
        <v>0</v>
      </c>
      <c r="L326" s="2">
        <v>0</v>
      </c>
      <c r="M326" s="2">
        <v>4</v>
      </c>
      <c r="N326">
        <v>52.8</v>
      </c>
      <c r="O326">
        <v>683.8</v>
      </c>
      <c r="P326">
        <v>-2.4</v>
      </c>
      <c r="Q326">
        <v>-1.8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14.1</v>
      </c>
      <c r="AN326" s="2">
        <v>83</v>
      </c>
      <c r="AO326" s="2">
        <v>11.3</v>
      </c>
      <c r="AP326" s="2">
        <v>14.1</v>
      </c>
      <c r="AQ326" s="2">
        <v>2.9</v>
      </c>
      <c r="AR326" s="2">
        <v>4.3</v>
      </c>
      <c r="AS326" s="2">
        <v>1001.2</v>
      </c>
      <c r="AT326" s="2">
        <v>0</v>
      </c>
      <c r="AU326" s="2">
        <v>0</v>
      </c>
      <c r="AV326" s="2">
        <v>0</v>
      </c>
      <c r="AW326" s="2">
        <v>0</v>
      </c>
      <c r="AX326" s="2">
        <v>0.3</v>
      </c>
      <c r="AY326">
        <v>27.9</v>
      </c>
      <c r="AZ326">
        <v>658.9</v>
      </c>
      <c r="BA326">
        <v>13</v>
      </c>
      <c r="BB326">
        <v>13</v>
      </c>
      <c r="BC326" s="5">
        <v>0.22013888888888899</v>
      </c>
    </row>
    <row r="327" spans="2:55">
      <c r="B327" s="2">
        <v>-0.8</v>
      </c>
      <c r="C327" s="2">
        <v>90</v>
      </c>
      <c r="D327" s="2">
        <v>-2.2000000000000002</v>
      </c>
      <c r="E327" s="2">
        <v>-0.8</v>
      </c>
      <c r="F327" s="2">
        <v>1.8</v>
      </c>
      <c r="G327" s="2">
        <v>3.2</v>
      </c>
      <c r="H327" s="2">
        <v>1020.7</v>
      </c>
      <c r="I327" s="2">
        <v>0</v>
      </c>
      <c r="J327" s="2">
        <v>0</v>
      </c>
      <c r="K327" s="2">
        <v>0</v>
      </c>
      <c r="L327" s="2">
        <v>0</v>
      </c>
      <c r="M327" s="2">
        <v>4</v>
      </c>
      <c r="N327">
        <v>52.8</v>
      </c>
      <c r="O327">
        <v>683.8</v>
      </c>
      <c r="P327">
        <v>-2.4</v>
      </c>
      <c r="Q327">
        <v>-1.8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14.1</v>
      </c>
      <c r="AN327" s="2">
        <v>83</v>
      </c>
      <c r="AO327" s="2">
        <v>11.3</v>
      </c>
      <c r="AP327" s="2">
        <v>14.1</v>
      </c>
      <c r="AQ327" s="2">
        <v>4</v>
      </c>
      <c r="AR327" s="2">
        <v>5</v>
      </c>
      <c r="AS327" s="2">
        <v>1001.3</v>
      </c>
      <c r="AT327" s="2">
        <v>0</v>
      </c>
      <c r="AU327" s="2">
        <v>0</v>
      </c>
      <c r="AV327" s="2">
        <v>0</v>
      </c>
      <c r="AW327" s="2">
        <v>0</v>
      </c>
      <c r="AX327" s="2">
        <v>0.3</v>
      </c>
      <c r="AY327">
        <v>27.9</v>
      </c>
      <c r="AZ327">
        <v>658.9</v>
      </c>
      <c r="BA327">
        <v>13</v>
      </c>
      <c r="BB327">
        <v>13</v>
      </c>
      <c r="BC327" s="5">
        <v>0.22083333333333299</v>
      </c>
    </row>
    <row r="328" spans="2:55">
      <c r="B328" s="2">
        <v>-0.8</v>
      </c>
      <c r="C328" s="2">
        <v>90</v>
      </c>
      <c r="D328" s="2">
        <v>-2.2000000000000002</v>
      </c>
      <c r="E328" s="2">
        <v>-0.8</v>
      </c>
      <c r="F328" s="2">
        <v>0</v>
      </c>
      <c r="G328" s="2">
        <v>1.8</v>
      </c>
      <c r="H328" s="2">
        <v>1020.8</v>
      </c>
      <c r="I328" s="2">
        <v>0</v>
      </c>
      <c r="J328" s="2">
        <v>0</v>
      </c>
      <c r="K328" s="2">
        <v>0</v>
      </c>
      <c r="L328" s="2">
        <v>0</v>
      </c>
      <c r="M328" s="2">
        <v>4</v>
      </c>
      <c r="N328">
        <v>52.8</v>
      </c>
      <c r="O328">
        <v>683.8</v>
      </c>
      <c r="P328">
        <v>-2.4</v>
      </c>
      <c r="Q328">
        <v>-1.8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14.1</v>
      </c>
      <c r="AN328" s="2">
        <v>83</v>
      </c>
      <c r="AO328" s="2">
        <v>11.3</v>
      </c>
      <c r="AP328" s="2">
        <v>14.1</v>
      </c>
      <c r="AQ328" s="2">
        <v>2.5</v>
      </c>
      <c r="AR328" s="2">
        <v>4</v>
      </c>
      <c r="AS328" s="2">
        <v>1001.2</v>
      </c>
      <c r="AT328" s="2">
        <v>0</v>
      </c>
      <c r="AU328" s="2">
        <v>0</v>
      </c>
      <c r="AV328" s="2">
        <v>0</v>
      </c>
      <c r="AW328" s="2">
        <v>0</v>
      </c>
      <c r="AX328" s="2">
        <v>0.3</v>
      </c>
      <c r="AY328">
        <v>27.9</v>
      </c>
      <c r="AZ328">
        <v>658.9</v>
      </c>
      <c r="BA328">
        <v>12.9</v>
      </c>
      <c r="BB328">
        <v>12.9</v>
      </c>
      <c r="BC328" s="5">
        <v>0.22152777777777799</v>
      </c>
    </row>
    <row r="329" spans="2:55">
      <c r="B329" s="2">
        <v>-0.9</v>
      </c>
      <c r="C329" s="2">
        <v>90</v>
      </c>
      <c r="D329" s="2">
        <v>-2.2999999999999998</v>
      </c>
      <c r="E329" s="2">
        <v>-0.9</v>
      </c>
      <c r="F329" s="2">
        <v>4.3</v>
      </c>
      <c r="G329" s="2">
        <v>5.4</v>
      </c>
      <c r="H329" s="2">
        <v>1020.8</v>
      </c>
      <c r="I329" s="2">
        <v>0</v>
      </c>
      <c r="J329" s="2">
        <v>0</v>
      </c>
      <c r="K329" s="2">
        <v>0</v>
      </c>
      <c r="L329" s="2">
        <v>0</v>
      </c>
      <c r="M329" s="2">
        <v>4</v>
      </c>
      <c r="N329">
        <v>52.8</v>
      </c>
      <c r="O329">
        <v>683.8</v>
      </c>
      <c r="P329">
        <v>-2.4</v>
      </c>
      <c r="Q329">
        <v>-1.8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14.1</v>
      </c>
      <c r="AN329" s="2">
        <v>83</v>
      </c>
      <c r="AO329" s="2">
        <v>11.3</v>
      </c>
      <c r="AP329" s="2">
        <v>14.1</v>
      </c>
      <c r="AQ329" s="2">
        <v>0</v>
      </c>
      <c r="AR329" s="2">
        <v>2.9</v>
      </c>
      <c r="AS329" s="2">
        <v>1001.2</v>
      </c>
      <c r="AT329" s="2">
        <v>0</v>
      </c>
      <c r="AU329" s="2">
        <v>0</v>
      </c>
      <c r="AV329" s="2">
        <v>0</v>
      </c>
      <c r="AW329" s="2">
        <v>0</v>
      </c>
      <c r="AX329" s="2">
        <v>0.3</v>
      </c>
      <c r="AY329">
        <v>27.9</v>
      </c>
      <c r="AZ329">
        <v>658.9</v>
      </c>
      <c r="BA329">
        <v>12.9</v>
      </c>
      <c r="BB329">
        <v>12.9</v>
      </c>
      <c r="BC329" s="5">
        <v>0.22222222222222199</v>
      </c>
    </row>
    <row r="330" spans="2:55">
      <c r="B330" s="2">
        <v>-0.8</v>
      </c>
      <c r="C330" s="2">
        <v>90</v>
      </c>
      <c r="D330" s="2">
        <v>-2.2000000000000002</v>
      </c>
      <c r="E330" s="2">
        <v>-2.5</v>
      </c>
      <c r="F330" s="2">
        <v>5</v>
      </c>
      <c r="G330" s="2">
        <v>5.8</v>
      </c>
      <c r="H330" s="2">
        <v>1020.5</v>
      </c>
      <c r="I330" s="2">
        <v>0</v>
      </c>
      <c r="J330" s="2">
        <v>0</v>
      </c>
      <c r="K330" s="2">
        <v>0</v>
      </c>
      <c r="L330" s="2">
        <v>0</v>
      </c>
      <c r="M330" s="2">
        <v>4</v>
      </c>
      <c r="N330">
        <v>52.8</v>
      </c>
      <c r="O330">
        <v>683.8</v>
      </c>
      <c r="P330">
        <v>-2.4</v>
      </c>
      <c r="Q330">
        <v>-1.8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14.1</v>
      </c>
      <c r="AN330" s="2">
        <v>83</v>
      </c>
      <c r="AO330" s="2">
        <v>11.3</v>
      </c>
      <c r="AP330" s="2">
        <v>14.1</v>
      </c>
      <c r="AQ330" s="2">
        <v>2.2000000000000002</v>
      </c>
      <c r="AR330" s="2">
        <v>4</v>
      </c>
      <c r="AS330" s="2">
        <v>1001.3</v>
      </c>
      <c r="AT330" s="2">
        <v>0</v>
      </c>
      <c r="AU330" s="2">
        <v>0</v>
      </c>
      <c r="AV330" s="2">
        <v>0</v>
      </c>
      <c r="AW330" s="2">
        <v>0</v>
      </c>
      <c r="AX330" s="2">
        <v>0.3</v>
      </c>
      <c r="AY330">
        <v>27.9</v>
      </c>
      <c r="AZ330">
        <v>658.9</v>
      </c>
      <c r="BA330">
        <v>12.9</v>
      </c>
      <c r="BB330">
        <v>12.9</v>
      </c>
      <c r="BC330" s="5">
        <v>0.22291666666666701</v>
      </c>
    </row>
    <row r="331" spans="2:55">
      <c r="B331" s="2">
        <v>-0.8</v>
      </c>
      <c r="C331" s="2">
        <v>90</v>
      </c>
      <c r="D331" s="2">
        <v>-2.2000000000000002</v>
      </c>
      <c r="E331" s="2">
        <v>-3</v>
      </c>
      <c r="F331" s="2">
        <v>6.1</v>
      </c>
      <c r="G331" s="2">
        <v>6.1</v>
      </c>
      <c r="H331" s="2">
        <v>1020.6</v>
      </c>
      <c r="I331" s="2">
        <v>0</v>
      </c>
      <c r="J331" s="2">
        <v>0</v>
      </c>
      <c r="K331" s="2">
        <v>0</v>
      </c>
      <c r="L331" s="2">
        <v>0</v>
      </c>
      <c r="M331" s="2">
        <v>4</v>
      </c>
      <c r="N331">
        <v>52.8</v>
      </c>
      <c r="O331">
        <v>683.8</v>
      </c>
      <c r="P331">
        <v>-2.4</v>
      </c>
      <c r="Q331">
        <v>-1.8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14</v>
      </c>
      <c r="AN331" s="2">
        <v>83</v>
      </c>
      <c r="AO331" s="2">
        <v>11.2</v>
      </c>
      <c r="AP331" s="2">
        <v>14</v>
      </c>
      <c r="AQ331" s="2">
        <v>4.3</v>
      </c>
      <c r="AR331" s="2">
        <v>4.3</v>
      </c>
      <c r="AS331" s="2">
        <v>1001.2</v>
      </c>
      <c r="AT331" s="2">
        <v>0</v>
      </c>
      <c r="AU331" s="2">
        <v>0</v>
      </c>
      <c r="AV331" s="2">
        <v>0</v>
      </c>
      <c r="AW331" s="2">
        <v>0</v>
      </c>
      <c r="AX331" s="2">
        <v>0.3</v>
      </c>
      <c r="AY331">
        <v>27.9</v>
      </c>
      <c r="AZ331">
        <v>658.9</v>
      </c>
      <c r="BA331">
        <v>12.8</v>
      </c>
      <c r="BB331">
        <v>12.8</v>
      </c>
      <c r="BC331" s="5">
        <v>0.22361111111111101</v>
      </c>
    </row>
    <row r="332" spans="2:55">
      <c r="B332" s="2">
        <v>-0.8</v>
      </c>
      <c r="C332" s="2">
        <v>90</v>
      </c>
      <c r="D332" s="2">
        <v>-2.2000000000000002</v>
      </c>
      <c r="E332" s="2">
        <v>-0.8</v>
      </c>
      <c r="F332" s="2">
        <v>4.3</v>
      </c>
      <c r="G332" s="2">
        <v>4.3</v>
      </c>
      <c r="H332" s="2">
        <v>1020.8</v>
      </c>
      <c r="I332" s="2">
        <v>0</v>
      </c>
      <c r="J332" s="2">
        <v>0</v>
      </c>
      <c r="K332" s="2">
        <v>0</v>
      </c>
      <c r="L332" s="2">
        <v>0</v>
      </c>
      <c r="M332" s="2">
        <v>4</v>
      </c>
      <c r="N332">
        <v>52.8</v>
      </c>
      <c r="O332">
        <v>683.8</v>
      </c>
      <c r="P332">
        <v>-2.4</v>
      </c>
      <c r="Q332">
        <v>-1.8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14</v>
      </c>
      <c r="AN332" s="2">
        <v>83</v>
      </c>
      <c r="AO332" s="2">
        <v>11.2</v>
      </c>
      <c r="AP332" s="2">
        <v>14</v>
      </c>
      <c r="AQ332" s="2">
        <v>0</v>
      </c>
      <c r="AR332" s="2">
        <v>4</v>
      </c>
      <c r="AS332" s="2">
        <v>1001.1</v>
      </c>
      <c r="AT332" s="2">
        <v>0</v>
      </c>
      <c r="AU332" s="2">
        <v>0</v>
      </c>
      <c r="AV332" s="2">
        <v>0</v>
      </c>
      <c r="AW332" s="2">
        <v>0</v>
      </c>
      <c r="AX332" s="2">
        <v>0.3</v>
      </c>
      <c r="AY332">
        <v>27.9</v>
      </c>
      <c r="AZ332">
        <v>658.9</v>
      </c>
      <c r="BA332">
        <v>12.8</v>
      </c>
      <c r="BB332">
        <v>12.8</v>
      </c>
      <c r="BC332" s="5">
        <v>0.22430555555555601</v>
      </c>
    </row>
    <row r="333" spans="2:55">
      <c r="B333" s="2">
        <v>-0.8</v>
      </c>
      <c r="C333" s="2">
        <v>90</v>
      </c>
      <c r="D333" s="2">
        <v>-2.2000000000000002</v>
      </c>
      <c r="E333" s="2">
        <v>-0.8</v>
      </c>
      <c r="F333" s="2">
        <v>2.5</v>
      </c>
      <c r="G333" s="2">
        <v>3.6</v>
      </c>
      <c r="H333" s="2">
        <v>1020.6</v>
      </c>
      <c r="I333" s="2">
        <v>0</v>
      </c>
      <c r="J333" s="2">
        <v>0</v>
      </c>
      <c r="K333" s="2">
        <v>0</v>
      </c>
      <c r="L333" s="2">
        <v>0</v>
      </c>
      <c r="M333" s="2">
        <v>4</v>
      </c>
      <c r="N333">
        <v>52.8</v>
      </c>
      <c r="O333">
        <v>683.8</v>
      </c>
      <c r="P333">
        <v>-2.4</v>
      </c>
      <c r="Q333">
        <v>-1.8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14</v>
      </c>
      <c r="AN333" s="2">
        <v>83</v>
      </c>
      <c r="AO333" s="2">
        <v>11.2</v>
      </c>
      <c r="AP333" s="2">
        <v>14</v>
      </c>
      <c r="AQ333" s="2">
        <v>6.5</v>
      </c>
      <c r="AR333" s="2">
        <v>6.8</v>
      </c>
      <c r="AS333" s="2">
        <v>1001.2</v>
      </c>
      <c r="AT333" s="2">
        <v>0</v>
      </c>
      <c r="AU333" s="2">
        <v>0</v>
      </c>
      <c r="AV333" s="2">
        <v>0</v>
      </c>
      <c r="AW333" s="2">
        <v>0</v>
      </c>
      <c r="AX333" s="2">
        <v>0.3</v>
      </c>
      <c r="AY333">
        <v>27.9</v>
      </c>
      <c r="AZ333">
        <v>658.9</v>
      </c>
      <c r="BA333">
        <v>12.7</v>
      </c>
      <c r="BB333">
        <v>12.8</v>
      </c>
      <c r="BC333" s="5">
        <v>0.22500000000000001</v>
      </c>
    </row>
    <row r="334" spans="2:55">
      <c r="B334" s="2">
        <v>-0.9</v>
      </c>
      <c r="C334" s="2">
        <v>90</v>
      </c>
      <c r="D334" s="2">
        <v>-2.2999999999999998</v>
      </c>
      <c r="E334" s="2">
        <v>-0.9</v>
      </c>
      <c r="F334" s="2">
        <v>0</v>
      </c>
      <c r="G334" s="2">
        <v>3.2</v>
      </c>
      <c r="H334" s="2">
        <v>1020.7</v>
      </c>
      <c r="I334" s="2">
        <v>0</v>
      </c>
      <c r="J334" s="2">
        <v>0</v>
      </c>
      <c r="K334" s="2">
        <v>0</v>
      </c>
      <c r="L334" s="2">
        <v>0</v>
      </c>
      <c r="M334" s="2">
        <v>4</v>
      </c>
      <c r="N334">
        <v>52.8</v>
      </c>
      <c r="O334">
        <v>683.8</v>
      </c>
      <c r="P334">
        <v>-2.4</v>
      </c>
      <c r="Q334">
        <v>-1.8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14</v>
      </c>
      <c r="AN334" s="2">
        <v>83</v>
      </c>
      <c r="AO334" s="2">
        <v>11.2</v>
      </c>
      <c r="AP334" s="2">
        <v>14</v>
      </c>
      <c r="AQ334" s="2">
        <v>1.8</v>
      </c>
      <c r="AR334" s="2">
        <v>4.3</v>
      </c>
      <c r="AS334" s="2">
        <v>1001.2</v>
      </c>
      <c r="AT334" s="2">
        <v>0</v>
      </c>
      <c r="AU334" s="2">
        <v>0</v>
      </c>
      <c r="AV334" s="2">
        <v>0</v>
      </c>
      <c r="AW334" s="2">
        <v>0</v>
      </c>
      <c r="AX334" s="2">
        <v>0.3</v>
      </c>
      <c r="AY334">
        <v>27.9</v>
      </c>
      <c r="AZ334">
        <v>658.9</v>
      </c>
      <c r="BA334">
        <v>12.7</v>
      </c>
      <c r="BB334">
        <v>12.7</v>
      </c>
      <c r="BC334" s="5">
        <v>0.225694444444444</v>
      </c>
    </row>
    <row r="335" spans="2:55">
      <c r="B335" s="2">
        <v>-0.9</v>
      </c>
      <c r="C335" s="2">
        <v>90</v>
      </c>
      <c r="D335" s="2">
        <v>-2.2999999999999998</v>
      </c>
      <c r="E335" s="2">
        <v>-0.9</v>
      </c>
      <c r="F335" s="2">
        <v>0</v>
      </c>
      <c r="G335" s="2">
        <v>1.8</v>
      </c>
      <c r="H335" s="2">
        <v>1020.6</v>
      </c>
      <c r="I335" s="2">
        <v>0</v>
      </c>
      <c r="J335" s="2">
        <v>0</v>
      </c>
      <c r="K335" s="2">
        <v>0</v>
      </c>
      <c r="L335" s="2">
        <v>0</v>
      </c>
      <c r="M335" s="2">
        <v>4</v>
      </c>
      <c r="N335">
        <v>52.8</v>
      </c>
      <c r="O335">
        <v>683.8</v>
      </c>
      <c r="P335">
        <v>-2.4</v>
      </c>
      <c r="Q335">
        <v>-1.8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83</v>
      </c>
      <c r="AO335" s="2">
        <v>11.2</v>
      </c>
      <c r="AP335" s="2">
        <v>14</v>
      </c>
      <c r="AQ335" s="2">
        <v>3.2</v>
      </c>
      <c r="AR335" s="2">
        <v>3.6</v>
      </c>
      <c r="AS335" s="2">
        <v>1001.2</v>
      </c>
      <c r="AT335" s="2">
        <v>0</v>
      </c>
      <c r="AU335" s="2">
        <v>0</v>
      </c>
      <c r="AV335" s="2">
        <v>0</v>
      </c>
      <c r="AW335" s="2">
        <v>0</v>
      </c>
      <c r="AX335" s="2">
        <v>0.3</v>
      </c>
      <c r="AY335">
        <v>27.9</v>
      </c>
      <c r="AZ335">
        <v>658.9</v>
      </c>
      <c r="BA335">
        <v>12.7</v>
      </c>
      <c r="BB335">
        <v>12.7</v>
      </c>
      <c r="BC335" s="5">
        <v>0.226388888888889</v>
      </c>
    </row>
    <row r="336" spans="2:55">
      <c r="B336" s="2">
        <v>-0.9</v>
      </c>
      <c r="C336" s="2">
        <v>90</v>
      </c>
      <c r="D336" s="2">
        <v>-2.2999999999999998</v>
      </c>
      <c r="E336" s="2">
        <v>-0.9</v>
      </c>
      <c r="F336" s="2">
        <v>0</v>
      </c>
      <c r="G336" s="2">
        <v>0</v>
      </c>
      <c r="H336" s="2">
        <v>1020.9</v>
      </c>
      <c r="I336" s="2">
        <v>0</v>
      </c>
      <c r="J336" s="2">
        <v>0</v>
      </c>
      <c r="K336" s="2">
        <v>0</v>
      </c>
      <c r="L336" s="2">
        <v>0</v>
      </c>
      <c r="M336" s="2">
        <v>4</v>
      </c>
      <c r="N336">
        <v>52.8</v>
      </c>
      <c r="O336">
        <v>683.8</v>
      </c>
      <c r="P336">
        <v>-2.4</v>
      </c>
      <c r="Q336">
        <v>-1.8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84</v>
      </c>
      <c r="AO336" s="2">
        <v>11.3</v>
      </c>
      <c r="AP336" s="2">
        <v>14</v>
      </c>
      <c r="AQ336" s="2">
        <v>4.7</v>
      </c>
      <c r="AR336" s="2">
        <v>6.1</v>
      </c>
      <c r="AS336" s="2">
        <v>1001.3</v>
      </c>
      <c r="AT336" s="2">
        <v>0</v>
      </c>
      <c r="AU336" s="2">
        <v>0</v>
      </c>
      <c r="AV336" s="2">
        <v>0</v>
      </c>
      <c r="AW336" s="2">
        <v>0</v>
      </c>
      <c r="AX336" s="2">
        <v>0.3</v>
      </c>
      <c r="AY336">
        <v>27.9</v>
      </c>
      <c r="AZ336">
        <v>658.9</v>
      </c>
      <c r="BA336">
        <v>12.6</v>
      </c>
      <c r="BB336">
        <v>12.7</v>
      </c>
      <c r="BC336" s="5">
        <v>0.227083333333333</v>
      </c>
    </row>
    <row r="337" spans="2:55">
      <c r="B337" s="2">
        <v>-1</v>
      </c>
      <c r="C337" s="2">
        <v>90</v>
      </c>
      <c r="D337" s="2">
        <v>-2.4</v>
      </c>
      <c r="E337" s="2">
        <v>-1</v>
      </c>
      <c r="F337" s="2">
        <v>0</v>
      </c>
      <c r="G337" s="2">
        <v>2.5</v>
      </c>
      <c r="H337" s="2">
        <v>1020.5</v>
      </c>
      <c r="I337" s="2">
        <v>0</v>
      </c>
      <c r="J337" s="2">
        <v>0</v>
      </c>
      <c r="K337" s="2">
        <v>0</v>
      </c>
      <c r="L337" s="2">
        <v>0</v>
      </c>
      <c r="M337" s="2">
        <v>4</v>
      </c>
      <c r="N337">
        <v>52.8</v>
      </c>
      <c r="O337">
        <v>683.8</v>
      </c>
      <c r="P337">
        <v>-2.4</v>
      </c>
      <c r="Q337">
        <v>-1.8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84</v>
      </c>
      <c r="AO337" s="2">
        <v>11.3</v>
      </c>
      <c r="AP337" s="2">
        <v>14</v>
      </c>
      <c r="AQ337" s="2">
        <v>4.7</v>
      </c>
      <c r="AR337" s="2">
        <v>4.7</v>
      </c>
      <c r="AS337" s="2">
        <v>1001.2</v>
      </c>
      <c r="AT337" s="2">
        <v>0</v>
      </c>
      <c r="AU337" s="2">
        <v>0</v>
      </c>
      <c r="AV337" s="2">
        <v>0</v>
      </c>
      <c r="AW337" s="2">
        <v>0</v>
      </c>
      <c r="AX337" s="2">
        <v>0.3</v>
      </c>
      <c r="AY337">
        <v>27.9</v>
      </c>
      <c r="AZ337">
        <v>658.9</v>
      </c>
      <c r="BA337">
        <v>12.6</v>
      </c>
      <c r="BB337">
        <v>12.6</v>
      </c>
      <c r="BC337" s="5">
        <v>0.227777777777778</v>
      </c>
    </row>
    <row r="338" spans="2:55">
      <c r="B338" s="2">
        <v>-0.9</v>
      </c>
      <c r="C338" s="2">
        <v>90</v>
      </c>
      <c r="D338" s="2">
        <v>-2.2999999999999998</v>
      </c>
      <c r="E338" s="2">
        <v>-0.9</v>
      </c>
      <c r="F338" s="2">
        <v>0</v>
      </c>
      <c r="G338" s="2">
        <v>2.2000000000000002</v>
      </c>
      <c r="H338" s="2">
        <v>1020.6</v>
      </c>
      <c r="I338" s="2">
        <v>0</v>
      </c>
      <c r="J338" s="2">
        <v>0</v>
      </c>
      <c r="K338" s="2">
        <v>0</v>
      </c>
      <c r="L338" s="2">
        <v>0</v>
      </c>
      <c r="M338" s="2">
        <v>4</v>
      </c>
      <c r="N338">
        <v>52.8</v>
      </c>
      <c r="O338">
        <v>683.8</v>
      </c>
      <c r="P338">
        <v>-2.4</v>
      </c>
      <c r="Q338">
        <v>-1.8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14</v>
      </c>
      <c r="AN338" s="2">
        <v>84</v>
      </c>
      <c r="AO338" s="2">
        <v>11.3</v>
      </c>
      <c r="AP338" s="2">
        <v>14</v>
      </c>
      <c r="AQ338" s="2">
        <v>3.2</v>
      </c>
      <c r="AR338" s="2">
        <v>4.7</v>
      </c>
      <c r="AS338" s="2">
        <v>1001.3</v>
      </c>
      <c r="AT338" s="2">
        <v>0</v>
      </c>
      <c r="AU338" s="2">
        <v>0</v>
      </c>
      <c r="AV338" s="2">
        <v>0</v>
      </c>
      <c r="AW338" s="2">
        <v>0</v>
      </c>
      <c r="AX338" s="2">
        <v>0.3</v>
      </c>
      <c r="AY338">
        <v>27.9</v>
      </c>
      <c r="AZ338">
        <v>658.9</v>
      </c>
      <c r="BA338">
        <v>12.6</v>
      </c>
      <c r="BB338">
        <v>12.6</v>
      </c>
      <c r="BC338" s="5">
        <v>0.22847222222222199</v>
      </c>
    </row>
    <row r="339" spans="2:55">
      <c r="B339" s="2">
        <v>-0.9</v>
      </c>
      <c r="C339" s="2">
        <v>90</v>
      </c>
      <c r="D339" s="2">
        <v>-2.2999999999999998</v>
      </c>
      <c r="E339" s="2">
        <v>-0.9</v>
      </c>
      <c r="F339" s="2">
        <v>0</v>
      </c>
      <c r="G339" s="2">
        <v>0</v>
      </c>
      <c r="H339" s="2">
        <v>1020.5</v>
      </c>
      <c r="I339" s="2">
        <v>0</v>
      </c>
      <c r="J339" s="2">
        <v>0</v>
      </c>
      <c r="K339" s="2">
        <v>0</v>
      </c>
      <c r="L339" s="2">
        <v>0</v>
      </c>
      <c r="M339" s="2">
        <v>4</v>
      </c>
      <c r="N339">
        <v>52.8</v>
      </c>
      <c r="O339">
        <v>683.8</v>
      </c>
      <c r="P339">
        <v>-2.5</v>
      </c>
      <c r="Q339">
        <v>-1.9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14</v>
      </c>
      <c r="AN339" s="2">
        <v>84</v>
      </c>
      <c r="AO339" s="2">
        <v>11.3</v>
      </c>
      <c r="AP339" s="2">
        <v>14</v>
      </c>
      <c r="AQ339" s="2">
        <v>4</v>
      </c>
      <c r="AR339" s="2">
        <v>5</v>
      </c>
      <c r="AS339" s="2">
        <v>1001.4</v>
      </c>
      <c r="AT339" s="2">
        <v>0</v>
      </c>
      <c r="AU339" s="2">
        <v>0</v>
      </c>
      <c r="AV339" s="2">
        <v>0</v>
      </c>
      <c r="AW339" s="2">
        <v>0</v>
      </c>
      <c r="AX339" s="2">
        <v>0.3</v>
      </c>
      <c r="AY339">
        <v>27.9</v>
      </c>
      <c r="AZ339">
        <v>658.9</v>
      </c>
      <c r="BA339">
        <v>12.6</v>
      </c>
      <c r="BB339">
        <v>12.6</v>
      </c>
      <c r="BC339" s="5">
        <v>0.22916666666666699</v>
      </c>
    </row>
    <row r="340" spans="2:55">
      <c r="B340" s="2">
        <v>-0.9</v>
      </c>
      <c r="C340" s="2">
        <v>90</v>
      </c>
      <c r="D340" s="2">
        <v>-2.2999999999999998</v>
      </c>
      <c r="E340" s="2">
        <v>-0.9</v>
      </c>
      <c r="F340" s="2">
        <v>0</v>
      </c>
      <c r="G340" s="2">
        <v>0</v>
      </c>
      <c r="H340" s="2">
        <v>1020.6</v>
      </c>
      <c r="I340" s="2">
        <v>0</v>
      </c>
      <c r="J340" s="2">
        <v>0</v>
      </c>
      <c r="K340" s="2">
        <v>0</v>
      </c>
      <c r="L340" s="2">
        <v>0</v>
      </c>
      <c r="M340" s="2">
        <v>4</v>
      </c>
      <c r="N340">
        <v>52.8</v>
      </c>
      <c r="O340">
        <v>683.8</v>
      </c>
      <c r="P340">
        <v>-2.5</v>
      </c>
      <c r="Q340">
        <v>-1.9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13.9</v>
      </c>
      <c r="AN340" s="2">
        <v>84</v>
      </c>
      <c r="AO340" s="2">
        <v>11.2</v>
      </c>
      <c r="AP340" s="2">
        <v>13.9</v>
      </c>
      <c r="AQ340" s="2">
        <v>3.6</v>
      </c>
      <c r="AR340" s="2">
        <v>4.3</v>
      </c>
      <c r="AS340" s="2">
        <v>1001.3</v>
      </c>
      <c r="AT340" s="2">
        <v>0</v>
      </c>
      <c r="AU340" s="2">
        <v>0</v>
      </c>
      <c r="AV340" s="2">
        <v>0</v>
      </c>
      <c r="AW340" s="2">
        <v>0</v>
      </c>
      <c r="AX340" s="2">
        <v>0.3</v>
      </c>
      <c r="AY340">
        <v>27.9</v>
      </c>
      <c r="AZ340">
        <v>658.9</v>
      </c>
      <c r="BA340">
        <v>12.5</v>
      </c>
      <c r="BB340">
        <v>12.6</v>
      </c>
      <c r="BC340" s="5">
        <v>0.22986111111111099</v>
      </c>
    </row>
    <row r="341" spans="2:55">
      <c r="B341" s="2">
        <v>-0.9</v>
      </c>
      <c r="C341" s="2">
        <v>90</v>
      </c>
      <c r="D341" s="2">
        <v>-2.2999999999999998</v>
      </c>
      <c r="E341" s="2">
        <v>-0.9</v>
      </c>
      <c r="F341" s="2">
        <v>0</v>
      </c>
      <c r="G341" s="2">
        <v>2.9</v>
      </c>
      <c r="H341" s="2">
        <v>1020.6</v>
      </c>
      <c r="I341" s="2">
        <v>0</v>
      </c>
      <c r="J341" s="2">
        <v>0</v>
      </c>
      <c r="K341" s="2">
        <v>0</v>
      </c>
      <c r="L341" s="2">
        <v>0</v>
      </c>
      <c r="M341" s="2">
        <v>4</v>
      </c>
      <c r="N341">
        <v>52.8</v>
      </c>
      <c r="O341">
        <v>683.8</v>
      </c>
      <c r="P341">
        <v>-2.5</v>
      </c>
      <c r="Q341">
        <v>-1.9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13.9</v>
      </c>
      <c r="AN341" s="2">
        <v>84</v>
      </c>
      <c r="AO341" s="2">
        <v>11.2</v>
      </c>
      <c r="AP341" s="2">
        <v>13.9</v>
      </c>
      <c r="AQ341" s="2">
        <v>3.2</v>
      </c>
      <c r="AR341" s="2">
        <v>3.2</v>
      </c>
      <c r="AS341" s="2">
        <v>1001.3</v>
      </c>
      <c r="AT341" s="2">
        <v>0</v>
      </c>
      <c r="AU341" s="2">
        <v>0</v>
      </c>
      <c r="AV341" s="2">
        <v>0</v>
      </c>
      <c r="AW341" s="2">
        <v>0</v>
      </c>
      <c r="AX341" s="2">
        <v>0.3</v>
      </c>
      <c r="AY341">
        <v>27.9</v>
      </c>
      <c r="AZ341">
        <v>658.9</v>
      </c>
      <c r="BA341">
        <v>12.5</v>
      </c>
      <c r="BB341">
        <v>12.6</v>
      </c>
      <c r="BC341" s="5">
        <v>0.23055555555555601</v>
      </c>
    </row>
    <row r="342" spans="2:55">
      <c r="B342" s="2">
        <v>-0.9</v>
      </c>
      <c r="C342" s="2">
        <v>90</v>
      </c>
      <c r="D342" s="2">
        <v>-2.2999999999999998</v>
      </c>
      <c r="E342" s="2">
        <v>-0.9</v>
      </c>
      <c r="F342" s="2">
        <v>2.9</v>
      </c>
      <c r="G342" s="2">
        <v>3.2</v>
      </c>
      <c r="H342" s="2">
        <v>1020.7</v>
      </c>
      <c r="I342" s="2">
        <v>0</v>
      </c>
      <c r="J342" s="2">
        <v>0</v>
      </c>
      <c r="K342" s="2">
        <v>0</v>
      </c>
      <c r="L342" s="2">
        <v>0</v>
      </c>
      <c r="M342" s="2">
        <v>4</v>
      </c>
      <c r="N342">
        <v>52.8</v>
      </c>
      <c r="O342">
        <v>683.8</v>
      </c>
      <c r="P342">
        <v>-2.5</v>
      </c>
      <c r="Q342">
        <v>-2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13.9</v>
      </c>
      <c r="AN342" s="2">
        <v>84</v>
      </c>
      <c r="AO342" s="2">
        <v>11.2</v>
      </c>
      <c r="AP342" s="2">
        <v>13.9</v>
      </c>
      <c r="AQ342" s="2">
        <v>2.9</v>
      </c>
      <c r="AR342" s="2">
        <v>3.2</v>
      </c>
      <c r="AS342" s="2">
        <v>1001.3</v>
      </c>
      <c r="AT342" s="2">
        <v>0</v>
      </c>
      <c r="AU342" s="2">
        <v>0</v>
      </c>
      <c r="AV342" s="2">
        <v>0</v>
      </c>
      <c r="AW342" s="2">
        <v>0</v>
      </c>
      <c r="AX342" s="2">
        <v>0.3</v>
      </c>
      <c r="AY342">
        <v>27.9</v>
      </c>
      <c r="AZ342">
        <v>658.9</v>
      </c>
      <c r="BA342">
        <v>12.5</v>
      </c>
      <c r="BB342">
        <v>12.5</v>
      </c>
      <c r="BC342" s="5">
        <v>0.23125000000000001</v>
      </c>
    </row>
    <row r="343" spans="2:55">
      <c r="B343" s="2">
        <v>-0.9</v>
      </c>
      <c r="C343" s="2">
        <v>90</v>
      </c>
      <c r="D343" s="2">
        <v>-2.2999999999999998</v>
      </c>
      <c r="E343" s="2">
        <v>-0.9</v>
      </c>
      <c r="F343" s="2">
        <v>0</v>
      </c>
      <c r="G343" s="2">
        <v>2.5</v>
      </c>
      <c r="H343" s="2">
        <v>1020.8</v>
      </c>
      <c r="I343" s="2">
        <v>0</v>
      </c>
      <c r="J343" s="2">
        <v>0</v>
      </c>
      <c r="K343" s="2">
        <v>0</v>
      </c>
      <c r="L343" s="2">
        <v>0</v>
      </c>
      <c r="M343" s="2">
        <v>4</v>
      </c>
      <c r="N343">
        <v>52.8</v>
      </c>
      <c r="O343">
        <v>683.8</v>
      </c>
      <c r="P343">
        <v>-2.5</v>
      </c>
      <c r="Q343">
        <v>-2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13.8</v>
      </c>
      <c r="AN343" s="2">
        <v>84</v>
      </c>
      <c r="AO343" s="2">
        <v>11.1</v>
      </c>
      <c r="AP343" s="2">
        <v>13.8</v>
      </c>
      <c r="AQ343" s="2">
        <v>3.6</v>
      </c>
      <c r="AR343" s="2">
        <v>4</v>
      </c>
      <c r="AS343" s="2">
        <v>1001.3</v>
      </c>
      <c r="AT343" s="2">
        <v>0</v>
      </c>
      <c r="AU343" s="2">
        <v>0</v>
      </c>
      <c r="AV343" s="2">
        <v>0</v>
      </c>
      <c r="AW343" s="2">
        <v>0</v>
      </c>
      <c r="AX343" s="2">
        <v>0.3</v>
      </c>
      <c r="AY343">
        <v>27.9</v>
      </c>
      <c r="AZ343">
        <v>658.9</v>
      </c>
      <c r="BA343">
        <v>12.5</v>
      </c>
      <c r="BB343">
        <v>12.6</v>
      </c>
      <c r="BC343" s="5">
        <v>0.23194444444444401</v>
      </c>
    </row>
    <row r="344" spans="2:55">
      <c r="B344" s="2">
        <v>-0.9</v>
      </c>
      <c r="C344" s="2">
        <v>90</v>
      </c>
      <c r="D344" s="2">
        <v>-2.2999999999999998</v>
      </c>
      <c r="E344" s="2">
        <v>-0.9</v>
      </c>
      <c r="F344" s="2">
        <v>0</v>
      </c>
      <c r="G344" s="2">
        <v>2.9</v>
      </c>
      <c r="H344" s="2">
        <v>1020.9</v>
      </c>
      <c r="I344" s="2">
        <v>0</v>
      </c>
      <c r="J344" s="2">
        <v>0</v>
      </c>
      <c r="K344" s="2">
        <v>0</v>
      </c>
      <c r="L344" s="2">
        <v>0</v>
      </c>
      <c r="M344" s="2">
        <v>4</v>
      </c>
      <c r="N344">
        <v>52.8</v>
      </c>
      <c r="O344">
        <v>683.8</v>
      </c>
      <c r="P344">
        <v>-2.5</v>
      </c>
      <c r="Q344">
        <v>-2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13.8</v>
      </c>
      <c r="AN344" s="2">
        <v>84</v>
      </c>
      <c r="AO344" s="2">
        <v>11.1</v>
      </c>
      <c r="AP344" s="2">
        <v>13.8</v>
      </c>
      <c r="AQ344" s="2">
        <v>2.9</v>
      </c>
      <c r="AR344" s="2">
        <v>4.3</v>
      </c>
      <c r="AS344" s="2">
        <v>1001.5</v>
      </c>
      <c r="AT344" s="2">
        <v>0</v>
      </c>
      <c r="AU344" s="2">
        <v>0</v>
      </c>
      <c r="AV344" s="2">
        <v>0</v>
      </c>
      <c r="AW344" s="2">
        <v>0</v>
      </c>
      <c r="AX344" s="2">
        <v>0.3</v>
      </c>
      <c r="AY344">
        <v>27.9</v>
      </c>
      <c r="AZ344">
        <v>658.9</v>
      </c>
      <c r="BA344">
        <v>12.4</v>
      </c>
      <c r="BB344">
        <v>12.5</v>
      </c>
      <c r="BC344" s="5">
        <v>0.23263888888888901</v>
      </c>
    </row>
    <row r="345" spans="2:55">
      <c r="B345" s="2">
        <v>-0.9</v>
      </c>
      <c r="C345" s="2">
        <v>90</v>
      </c>
      <c r="D345" s="2">
        <v>-2.2999999999999998</v>
      </c>
      <c r="E345" s="2">
        <v>-0.9</v>
      </c>
      <c r="F345" s="2">
        <v>0</v>
      </c>
      <c r="G345" s="2">
        <v>2.2000000000000002</v>
      </c>
      <c r="H345" s="2">
        <v>1020.8</v>
      </c>
      <c r="I345" s="2">
        <v>0</v>
      </c>
      <c r="J345" s="2">
        <v>0</v>
      </c>
      <c r="K345" s="2">
        <v>0</v>
      </c>
      <c r="L345" s="2">
        <v>0</v>
      </c>
      <c r="M345" s="2">
        <v>4</v>
      </c>
      <c r="N345">
        <v>52.8</v>
      </c>
      <c r="O345">
        <v>683.8</v>
      </c>
      <c r="P345">
        <v>-2.5</v>
      </c>
      <c r="Q345">
        <v>-2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13.9</v>
      </c>
      <c r="AN345" s="2">
        <v>84</v>
      </c>
      <c r="AO345" s="2">
        <v>11.2</v>
      </c>
      <c r="AP345" s="2">
        <v>13.9</v>
      </c>
      <c r="AQ345" s="2">
        <v>4.3</v>
      </c>
      <c r="AR345" s="2">
        <v>5.4</v>
      </c>
      <c r="AS345" s="2">
        <v>1001.3</v>
      </c>
      <c r="AT345" s="2">
        <v>0</v>
      </c>
      <c r="AU345" s="2">
        <v>0</v>
      </c>
      <c r="AV345" s="2">
        <v>0</v>
      </c>
      <c r="AW345" s="2">
        <v>0</v>
      </c>
      <c r="AX345" s="2">
        <v>0.3</v>
      </c>
      <c r="AY345">
        <v>27.9</v>
      </c>
      <c r="AZ345">
        <v>658.9</v>
      </c>
      <c r="BA345">
        <v>12.4</v>
      </c>
      <c r="BB345">
        <v>12.5</v>
      </c>
      <c r="BC345" s="5">
        <v>0.233333333333333</v>
      </c>
    </row>
    <row r="346" spans="2:55">
      <c r="B346" s="2">
        <v>-1</v>
      </c>
      <c r="C346" s="2">
        <v>90</v>
      </c>
      <c r="D346" s="2">
        <v>-2.4</v>
      </c>
      <c r="E346" s="2">
        <v>-1</v>
      </c>
      <c r="F346" s="2">
        <v>0</v>
      </c>
      <c r="G346" s="2">
        <v>0</v>
      </c>
      <c r="H346" s="2">
        <v>1020.6</v>
      </c>
      <c r="I346" s="2">
        <v>0</v>
      </c>
      <c r="J346" s="2">
        <v>0</v>
      </c>
      <c r="K346" s="2">
        <v>0</v>
      </c>
      <c r="L346" s="2">
        <v>0</v>
      </c>
      <c r="M346" s="2">
        <v>4</v>
      </c>
      <c r="N346">
        <v>52.8</v>
      </c>
      <c r="O346">
        <v>683.8</v>
      </c>
      <c r="P346">
        <v>-2.5</v>
      </c>
      <c r="Q346">
        <v>-2.1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13.9</v>
      </c>
      <c r="AN346" s="2">
        <v>84</v>
      </c>
      <c r="AO346" s="2">
        <v>11.2</v>
      </c>
      <c r="AP346" s="2">
        <v>13.9</v>
      </c>
      <c r="AQ346" s="2">
        <v>4</v>
      </c>
      <c r="AR346" s="2">
        <v>4.7</v>
      </c>
      <c r="AS346" s="2">
        <v>1001.2</v>
      </c>
      <c r="AT346" s="2">
        <v>0</v>
      </c>
      <c r="AU346" s="2">
        <v>0</v>
      </c>
      <c r="AV346" s="2">
        <v>0</v>
      </c>
      <c r="AW346" s="2">
        <v>0</v>
      </c>
      <c r="AX346" s="2">
        <v>0.3</v>
      </c>
      <c r="AY346">
        <v>27.9</v>
      </c>
      <c r="AZ346">
        <v>658.9</v>
      </c>
      <c r="BA346">
        <v>12.4</v>
      </c>
      <c r="BB346">
        <v>12.5</v>
      </c>
      <c r="BC346" s="5">
        <v>0.234027777777778</v>
      </c>
    </row>
    <row r="347" spans="2:55">
      <c r="B347" s="2">
        <v>-1</v>
      </c>
      <c r="C347" s="2">
        <v>90</v>
      </c>
      <c r="D347" s="2">
        <v>-2.4</v>
      </c>
      <c r="E347" s="2">
        <v>-1</v>
      </c>
      <c r="F347" s="2">
        <v>2.2000000000000002</v>
      </c>
      <c r="G347" s="2">
        <v>2.9</v>
      </c>
      <c r="H347" s="2">
        <v>1020.9</v>
      </c>
      <c r="I347" s="2">
        <v>0</v>
      </c>
      <c r="J347" s="2">
        <v>0</v>
      </c>
      <c r="K347" s="2">
        <v>0</v>
      </c>
      <c r="L347" s="2">
        <v>0</v>
      </c>
      <c r="M347" s="2">
        <v>4</v>
      </c>
      <c r="N347">
        <v>52.8</v>
      </c>
      <c r="O347">
        <v>683.8</v>
      </c>
      <c r="P347">
        <v>-2.5</v>
      </c>
      <c r="Q347">
        <v>-2.1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13.9</v>
      </c>
      <c r="AN347" s="2">
        <v>84</v>
      </c>
      <c r="AO347" s="2">
        <v>11.2</v>
      </c>
      <c r="AP347" s="2">
        <v>13.9</v>
      </c>
      <c r="AQ347" s="2">
        <v>3.6</v>
      </c>
      <c r="AR347" s="2">
        <v>5.4</v>
      </c>
      <c r="AS347" s="2">
        <v>1001.1</v>
      </c>
      <c r="AT347" s="2">
        <v>0</v>
      </c>
      <c r="AU347" s="2">
        <v>0</v>
      </c>
      <c r="AV347" s="2">
        <v>0</v>
      </c>
      <c r="AW347" s="2">
        <v>0</v>
      </c>
      <c r="AX347" s="2">
        <v>0.3</v>
      </c>
      <c r="AY347">
        <v>27.9</v>
      </c>
      <c r="AZ347">
        <v>658.9</v>
      </c>
      <c r="BA347">
        <v>12.4</v>
      </c>
      <c r="BB347">
        <v>12.5</v>
      </c>
      <c r="BC347" s="5">
        <v>0.234722222222222</v>
      </c>
    </row>
    <row r="348" spans="2:55">
      <c r="B348" s="2">
        <v>-1</v>
      </c>
      <c r="C348" s="2">
        <v>90</v>
      </c>
      <c r="D348" s="2">
        <v>-2.4</v>
      </c>
      <c r="E348" s="2">
        <v>-1</v>
      </c>
      <c r="F348" s="2">
        <v>0</v>
      </c>
      <c r="G348" s="2">
        <v>2.9</v>
      </c>
      <c r="H348" s="2">
        <v>1020.8</v>
      </c>
      <c r="I348" s="2">
        <v>0</v>
      </c>
      <c r="J348" s="2">
        <v>0</v>
      </c>
      <c r="K348" s="2">
        <v>0</v>
      </c>
      <c r="L348" s="2">
        <v>0</v>
      </c>
      <c r="M348" s="2">
        <v>4</v>
      </c>
      <c r="N348">
        <v>52.8</v>
      </c>
      <c r="O348">
        <v>683.8</v>
      </c>
      <c r="P348">
        <v>-2.6</v>
      </c>
      <c r="Q348">
        <v>-2.1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13.9</v>
      </c>
      <c r="AN348" s="2">
        <v>84</v>
      </c>
      <c r="AO348" s="2">
        <v>11.2</v>
      </c>
      <c r="AP348" s="2">
        <v>13.9</v>
      </c>
      <c r="AQ348" s="2">
        <v>3.6</v>
      </c>
      <c r="AR348" s="2">
        <v>4.7</v>
      </c>
      <c r="AS348" s="2">
        <v>1001.4</v>
      </c>
      <c r="AT348" s="2">
        <v>0</v>
      </c>
      <c r="AU348" s="2">
        <v>0</v>
      </c>
      <c r="AV348" s="2">
        <v>0</v>
      </c>
      <c r="AW348" s="2">
        <v>0</v>
      </c>
      <c r="AX348" s="2">
        <v>0.3</v>
      </c>
      <c r="AY348">
        <v>27.9</v>
      </c>
      <c r="AZ348">
        <v>658.9</v>
      </c>
      <c r="BA348">
        <v>12.4</v>
      </c>
      <c r="BB348">
        <v>12.5</v>
      </c>
      <c r="BC348" s="5">
        <v>0.235416666666667</v>
      </c>
    </row>
    <row r="349" spans="2:55">
      <c r="B349" s="2">
        <v>-1</v>
      </c>
      <c r="C349" s="2">
        <v>90</v>
      </c>
      <c r="D349" s="2">
        <v>-2.4</v>
      </c>
      <c r="E349" s="2">
        <v>-1</v>
      </c>
      <c r="F349" s="2">
        <v>2.9</v>
      </c>
      <c r="G349" s="2">
        <v>2.9</v>
      </c>
      <c r="H349" s="2">
        <v>1020.8</v>
      </c>
      <c r="I349" s="2">
        <v>0</v>
      </c>
      <c r="J349" s="2">
        <v>0</v>
      </c>
      <c r="K349" s="2">
        <v>0</v>
      </c>
      <c r="L349" s="2">
        <v>0</v>
      </c>
      <c r="M349" s="2">
        <v>4</v>
      </c>
      <c r="N349">
        <v>52.8</v>
      </c>
      <c r="O349">
        <v>683.8</v>
      </c>
      <c r="P349">
        <v>-2.6</v>
      </c>
      <c r="Q349">
        <v>-2.1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13.9</v>
      </c>
      <c r="AN349" s="2">
        <v>84</v>
      </c>
      <c r="AO349" s="2">
        <v>11.2</v>
      </c>
      <c r="AP349" s="2">
        <v>13.9</v>
      </c>
      <c r="AQ349" s="2">
        <v>3.2</v>
      </c>
      <c r="AR349" s="2">
        <v>5</v>
      </c>
      <c r="AS349" s="2">
        <v>1001.1</v>
      </c>
      <c r="AT349" s="2">
        <v>0</v>
      </c>
      <c r="AU349" s="2">
        <v>0</v>
      </c>
      <c r="AV349" s="2">
        <v>0</v>
      </c>
      <c r="AW349" s="2">
        <v>0</v>
      </c>
      <c r="AX349" s="2">
        <v>0.3</v>
      </c>
      <c r="AY349">
        <v>27.9</v>
      </c>
      <c r="AZ349">
        <v>658.9</v>
      </c>
      <c r="BA349">
        <v>12.4</v>
      </c>
      <c r="BB349">
        <v>12.5</v>
      </c>
      <c r="BC349" s="5">
        <v>0.23611111111111099</v>
      </c>
    </row>
    <row r="350" spans="2:55">
      <c r="B350" s="2">
        <v>-1.1000000000000001</v>
      </c>
      <c r="C350" s="2">
        <v>90</v>
      </c>
      <c r="D350" s="2">
        <v>-2.5</v>
      </c>
      <c r="E350" s="2">
        <v>-1.1000000000000001</v>
      </c>
      <c r="F350" s="2">
        <v>2.5</v>
      </c>
      <c r="G350" s="2">
        <v>2.5</v>
      </c>
      <c r="H350" s="2">
        <v>1020.9</v>
      </c>
      <c r="I350" s="2">
        <v>0</v>
      </c>
      <c r="J350" s="2">
        <v>0</v>
      </c>
      <c r="K350" s="2">
        <v>0</v>
      </c>
      <c r="L350" s="2">
        <v>0</v>
      </c>
      <c r="M350" s="2">
        <v>4</v>
      </c>
      <c r="N350">
        <v>52.8</v>
      </c>
      <c r="O350">
        <v>683.8</v>
      </c>
      <c r="P350">
        <v>-2.6</v>
      </c>
      <c r="Q350">
        <v>-2.1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13.8</v>
      </c>
      <c r="AN350" s="2">
        <v>84</v>
      </c>
      <c r="AO350" s="2">
        <v>11.1</v>
      </c>
      <c r="AP350" s="2">
        <v>13.8</v>
      </c>
      <c r="AQ350" s="2">
        <v>2.9</v>
      </c>
      <c r="AR350" s="2">
        <v>4.3</v>
      </c>
      <c r="AS350" s="2">
        <v>1001.2</v>
      </c>
      <c r="AT350" s="2">
        <v>0</v>
      </c>
      <c r="AU350" s="2">
        <v>0</v>
      </c>
      <c r="AV350" s="2">
        <v>0</v>
      </c>
      <c r="AW350" s="2">
        <v>0</v>
      </c>
      <c r="AX350" s="2">
        <v>0.3</v>
      </c>
      <c r="AY350">
        <v>27.9</v>
      </c>
      <c r="AZ350">
        <v>658.9</v>
      </c>
      <c r="BA350">
        <v>12.4</v>
      </c>
      <c r="BB350">
        <v>12.5</v>
      </c>
      <c r="BC350" s="5">
        <v>0.23680555555555599</v>
      </c>
    </row>
    <row r="351" spans="2:55">
      <c r="B351" s="2">
        <v>-1.1000000000000001</v>
      </c>
      <c r="C351" s="2">
        <v>90</v>
      </c>
      <c r="D351" s="2">
        <v>-2.5</v>
      </c>
      <c r="E351" s="2">
        <v>-1.1000000000000001</v>
      </c>
      <c r="F351" s="2">
        <v>0</v>
      </c>
      <c r="G351" s="2">
        <v>2.2000000000000002</v>
      </c>
      <c r="H351" s="2">
        <v>1020.8</v>
      </c>
      <c r="I351" s="2">
        <v>0</v>
      </c>
      <c r="J351" s="2">
        <v>0</v>
      </c>
      <c r="K351" s="2">
        <v>0</v>
      </c>
      <c r="L351" s="2">
        <v>0</v>
      </c>
      <c r="M351" s="2">
        <v>4</v>
      </c>
      <c r="N351">
        <v>52.8</v>
      </c>
      <c r="O351">
        <v>683.8</v>
      </c>
      <c r="P351">
        <v>-2.7</v>
      </c>
      <c r="Q351">
        <v>-2.1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13.9</v>
      </c>
      <c r="AN351" s="2">
        <v>84</v>
      </c>
      <c r="AO351" s="2">
        <v>11.2</v>
      </c>
      <c r="AP351" s="2">
        <v>13.9</v>
      </c>
      <c r="AQ351" s="2">
        <v>2.5</v>
      </c>
      <c r="AR351" s="2">
        <v>3.6</v>
      </c>
      <c r="AS351" s="2">
        <v>1001.2</v>
      </c>
      <c r="AT351" s="2">
        <v>0</v>
      </c>
      <c r="AU351" s="2">
        <v>0</v>
      </c>
      <c r="AV351" s="2">
        <v>0</v>
      </c>
      <c r="AW351" s="2">
        <v>0</v>
      </c>
      <c r="AX351" s="2">
        <v>0.3</v>
      </c>
      <c r="AY351">
        <v>27.9</v>
      </c>
      <c r="AZ351">
        <v>658.9</v>
      </c>
      <c r="BA351">
        <v>12.4</v>
      </c>
      <c r="BB351">
        <v>12.5</v>
      </c>
      <c r="BC351" s="5">
        <v>0.23749999999999999</v>
      </c>
    </row>
    <row r="352" spans="2:55">
      <c r="B352" s="2">
        <v>-1.1000000000000001</v>
      </c>
      <c r="C352" s="2">
        <v>90</v>
      </c>
      <c r="D352" s="2">
        <v>-2.5</v>
      </c>
      <c r="E352" s="2">
        <v>-1.1000000000000001</v>
      </c>
      <c r="F352" s="2">
        <v>0</v>
      </c>
      <c r="G352" s="2">
        <v>2.2000000000000002</v>
      </c>
      <c r="H352" s="2">
        <v>1020.8</v>
      </c>
      <c r="I352" s="2">
        <v>0</v>
      </c>
      <c r="J352" s="2">
        <v>0</v>
      </c>
      <c r="K352" s="2">
        <v>0</v>
      </c>
      <c r="L352" s="2">
        <v>0</v>
      </c>
      <c r="M352" s="2">
        <v>4</v>
      </c>
      <c r="N352">
        <v>52.8</v>
      </c>
      <c r="O352">
        <v>683.8</v>
      </c>
      <c r="P352">
        <v>-2.7</v>
      </c>
      <c r="Q352">
        <v>-2.1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13.9</v>
      </c>
      <c r="AN352" s="2">
        <v>84</v>
      </c>
      <c r="AO352" s="2">
        <v>11.2</v>
      </c>
      <c r="AP352" s="2">
        <v>13.9</v>
      </c>
      <c r="AQ352" s="2">
        <v>2.9</v>
      </c>
      <c r="AR352" s="2">
        <v>4</v>
      </c>
      <c r="AS352" s="2">
        <v>1001.4</v>
      </c>
      <c r="AT352" s="2">
        <v>0</v>
      </c>
      <c r="AU352" s="2">
        <v>0</v>
      </c>
      <c r="AV352" s="2">
        <v>0</v>
      </c>
      <c r="AW352" s="2">
        <v>0</v>
      </c>
      <c r="AX352" s="2">
        <v>0.3</v>
      </c>
      <c r="AY352">
        <v>27.9</v>
      </c>
      <c r="AZ352">
        <v>658.9</v>
      </c>
      <c r="BA352">
        <v>12.4</v>
      </c>
      <c r="BB352">
        <v>12.5</v>
      </c>
      <c r="BC352" s="5">
        <v>0.23819444444444399</v>
      </c>
    </row>
    <row r="353" spans="2:55">
      <c r="B353" s="2">
        <v>-1.1000000000000001</v>
      </c>
      <c r="C353" s="2">
        <v>90</v>
      </c>
      <c r="D353" s="2">
        <v>-2.5</v>
      </c>
      <c r="E353" s="2">
        <v>-1.1000000000000001</v>
      </c>
      <c r="F353" s="2">
        <v>0</v>
      </c>
      <c r="G353" s="2">
        <v>0</v>
      </c>
      <c r="H353" s="2">
        <v>1020.8</v>
      </c>
      <c r="I353" s="2">
        <v>0</v>
      </c>
      <c r="J353" s="2">
        <v>0</v>
      </c>
      <c r="K353" s="2">
        <v>0</v>
      </c>
      <c r="L353" s="2">
        <v>0</v>
      </c>
      <c r="M353" s="2">
        <v>4</v>
      </c>
      <c r="N353">
        <v>52.8</v>
      </c>
      <c r="O353">
        <v>683.8</v>
      </c>
      <c r="P353">
        <v>-2.7</v>
      </c>
      <c r="Q353">
        <v>-2.1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13.8</v>
      </c>
      <c r="AN353" s="2">
        <v>84</v>
      </c>
      <c r="AO353" s="2">
        <v>11.1</v>
      </c>
      <c r="AP353" s="2">
        <v>13.8</v>
      </c>
      <c r="AQ353" s="2">
        <v>1.8</v>
      </c>
      <c r="AR353" s="2">
        <v>2.9</v>
      </c>
      <c r="AS353" s="2">
        <v>1001.3</v>
      </c>
      <c r="AT353" s="2">
        <v>0</v>
      </c>
      <c r="AU353" s="2">
        <v>0</v>
      </c>
      <c r="AV353" s="2">
        <v>0</v>
      </c>
      <c r="AW353" s="2">
        <v>0</v>
      </c>
      <c r="AX353" s="2">
        <v>0.3</v>
      </c>
      <c r="AY353">
        <v>27.9</v>
      </c>
      <c r="AZ353">
        <v>658.9</v>
      </c>
      <c r="BA353">
        <v>12.4</v>
      </c>
      <c r="BB353">
        <v>12.5</v>
      </c>
      <c r="BC353" s="5">
        <v>0.23888888888888901</v>
      </c>
    </row>
    <row r="354" spans="2:55">
      <c r="B354" s="2">
        <v>-1.1000000000000001</v>
      </c>
      <c r="C354" s="2">
        <v>90</v>
      </c>
      <c r="D354" s="2">
        <v>-2.5</v>
      </c>
      <c r="E354" s="2">
        <v>-1.1000000000000001</v>
      </c>
      <c r="F354" s="2">
        <v>0</v>
      </c>
      <c r="G354" s="2">
        <v>0</v>
      </c>
      <c r="H354" s="2">
        <v>1020.7</v>
      </c>
      <c r="I354" s="2">
        <v>0</v>
      </c>
      <c r="J354" s="2">
        <v>0</v>
      </c>
      <c r="K354" s="2">
        <v>0</v>
      </c>
      <c r="L354" s="2">
        <v>0</v>
      </c>
      <c r="M354" s="2">
        <v>4</v>
      </c>
      <c r="N354">
        <v>52.8</v>
      </c>
      <c r="O354">
        <v>683.8</v>
      </c>
      <c r="P354">
        <v>-2.8</v>
      </c>
      <c r="Q354">
        <v>-2.2000000000000002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13.8</v>
      </c>
      <c r="AN354" s="2">
        <v>85</v>
      </c>
      <c r="AO354" s="2">
        <v>11.3</v>
      </c>
      <c r="AP354" s="2">
        <v>13.8</v>
      </c>
      <c r="AQ354" s="2">
        <v>5.8</v>
      </c>
      <c r="AR354" s="2">
        <v>5.8</v>
      </c>
      <c r="AS354" s="2">
        <v>1001.2</v>
      </c>
      <c r="AT354" s="2">
        <v>0</v>
      </c>
      <c r="AU354" s="2">
        <v>0</v>
      </c>
      <c r="AV354" s="2">
        <v>0</v>
      </c>
      <c r="AW354" s="2">
        <v>0</v>
      </c>
      <c r="AX354" s="2">
        <v>0.3</v>
      </c>
      <c r="AY354">
        <v>27.9</v>
      </c>
      <c r="AZ354">
        <v>658.9</v>
      </c>
      <c r="BA354">
        <v>12.4</v>
      </c>
      <c r="BB354">
        <v>12.5</v>
      </c>
      <c r="BC354" s="5">
        <v>0.23958333333333301</v>
      </c>
    </row>
    <row r="355" spans="2:55">
      <c r="B355" s="2">
        <v>-1.2</v>
      </c>
      <c r="C355" s="2">
        <v>90</v>
      </c>
      <c r="D355" s="2">
        <v>-2.6</v>
      </c>
      <c r="E355" s="2">
        <v>-1.2</v>
      </c>
      <c r="F355" s="2">
        <v>1.8</v>
      </c>
      <c r="G355" s="2">
        <v>3.6</v>
      </c>
      <c r="H355" s="2">
        <v>1020.8</v>
      </c>
      <c r="I355" s="2">
        <v>0</v>
      </c>
      <c r="J355" s="2">
        <v>0</v>
      </c>
      <c r="K355" s="2">
        <v>0</v>
      </c>
      <c r="L355" s="2">
        <v>0</v>
      </c>
      <c r="M355" s="2">
        <v>4</v>
      </c>
      <c r="N355">
        <v>52.8</v>
      </c>
      <c r="O355">
        <v>683.8</v>
      </c>
      <c r="P355">
        <v>-2.8</v>
      </c>
      <c r="Q355">
        <v>-2.2000000000000002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13.9</v>
      </c>
      <c r="AN355" s="2">
        <v>85</v>
      </c>
      <c r="AO355" s="2">
        <v>11.4</v>
      </c>
      <c r="AP355" s="2">
        <v>13.9</v>
      </c>
      <c r="AQ355" s="2">
        <v>5</v>
      </c>
      <c r="AR355" s="2">
        <v>5.8</v>
      </c>
      <c r="AS355" s="2">
        <v>1001.2</v>
      </c>
      <c r="AT355" s="2">
        <v>0</v>
      </c>
      <c r="AU355" s="2">
        <v>0</v>
      </c>
      <c r="AV355" s="2">
        <v>0</v>
      </c>
      <c r="AW355" s="2">
        <v>0</v>
      </c>
      <c r="AX355" s="2">
        <v>0.3</v>
      </c>
      <c r="AY355">
        <v>27.9</v>
      </c>
      <c r="AZ355">
        <v>658.9</v>
      </c>
      <c r="BA355">
        <v>12.4</v>
      </c>
      <c r="BB355">
        <v>12.5</v>
      </c>
      <c r="BC355" s="5">
        <v>0.24027777777777801</v>
      </c>
    </row>
    <row r="356" spans="2:55">
      <c r="B356" s="2">
        <v>-1.2</v>
      </c>
      <c r="C356" s="2">
        <v>90</v>
      </c>
      <c r="D356" s="2">
        <v>-2.6</v>
      </c>
      <c r="E356" s="2">
        <v>-1.2</v>
      </c>
      <c r="F356" s="2">
        <v>0</v>
      </c>
      <c r="G356" s="2">
        <v>2.9</v>
      </c>
      <c r="H356" s="2">
        <v>1020.9</v>
      </c>
      <c r="I356" s="2">
        <v>0</v>
      </c>
      <c r="J356" s="2">
        <v>0</v>
      </c>
      <c r="K356" s="2">
        <v>0</v>
      </c>
      <c r="L356" s="2">
        <v>0</v>
      </c>
      <c r="M356" s="2">
        <v>4</v>
      </c>
      <c r="N356">
        <v>52.8</v>
      </c>
      <c r="O356">
        <v>683.8</v>
      </c>
      <c r="P356">
        <v>-2.8</v>
      </c>
      <c r="Q356">
        <v>-2.2000000000000002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13.9</v>
      </c>
      <c r="AN356" s="2">
        <v>85</v>
      </c>
      <c r="AO356" s="2">
        <v>11.4</v>
      </c>
      <c r="AP356" s="2">
        <v>13.9</v>
      </c>
      <c r="AQ356" s="2">
        <v>5.4</v>
      </c>
      <c r="AR356" s="2">
        <v>6.1</v>
      </c>
      <c r="AS356" s="2">
        <v>1001.3</v>
      </c>
      <c r="AT356" s="2">
        <v>0</v>
      </c>
      <c r="AU356" s="2">
        <v>0</v>
      </c>
      <c r="AV356" s="2">
        <v>0</v>
      </c>
      <c r="AW356" s="2">
        <v>0</v>
      </c>
      <c r="AX356" s="2">
        <v>0.3</v>
      </c>
      <c r="AY356">
        <v>27.9</v>
      </c>
      <c r="AZ356">
        <v>658.9</v>
      </c>
      <c r="BA356">
        <v>12.4</v>
      </c>
      <c r="BB356">
        <v>12.5</v>
      </c>
      <c r="BC356" s="5">
        <v>0.240972222222222</v>
      </c>
    </row>
    <row r="357" spans="2:55">
      <c r="B357" s="2">
        <v>-1.2</v>
      </c>
      <c r="C357" s="2">
        <v>90</v>
      </c>
      <c r="D357" s="2">
        <v>-2.6</v>
      </c>
      <c r="E357" s="2">
        <v>-1.2</v>
      </c>
      <c r="F357" s="2">
        <v>4.3</v>
      </c>
      <c r="G357" s="2">
        <v>4.3</v>
      </c>
      <c r="H357" s="2">
        <v>1020.9</v>
      </c>
      <c r="I357" s="2">
        <v>0</v>
      </c>
      <c r="J357" s="2">
        <v>0</v>
      </c>
      <c r="K357" s="2">
        <v>0</v>
      </c>
      <c r="L357" s="2">
        <v>0</v>
      </c>
      <c r="M357" s="2">
        <v>4</v>
      </c>
      <c r="N357">
        <v>52.8</v>
      </c>
      <c r="O357">
        <v>683.8</v>
      </c>
      <c r="P357">
        <v>-2.8</v>
      </c>
      <c r="Q357">
        <v>-2.2999999999999998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13.9</v>
      </c>
      <c r="AN357" s="2">
        <v>85</v>
      </c>
      <c r="AO357" s="2">
        <v>11.4</v>
      </c>
      <c r="AP357" s="2">
        <v>13.9</v>
      </c>
      <c r="AQ357" s="2">
        <v>4.3</v>
      </c>
      <c r="AR357" s="2">
        <v>6.5</v>
      </c>
      <c r="AS357" s="2">
        <v>1001.2</v>
      </c>
      <c r="AT357" s="2">
        <v>0</v>
      </c>
      <c r="AU357" s="2">
        <v>0</v>
      </c>
      <c r="AV357" s="2">
        <v>0</v>
      </c>
      <c r="AW357" s="2">
        <v>0</v>
      </c>
      <c r="AX357" s="2">
        <v>0.3</v>
      </c>
      <c r="AY357">
        <v>27.9</v>
      </c>
      <c r="AZ357">
        <v>658.9</v>
      </c>
      <c r="BA357">
        <v>12.4</v>
      </c>
      <c r="BB357">
        <v>12.5</v>
      </c>
      <c r="BC357" s="5">
        <v>0.241666666666667</v>
      </c>
    </row>
    <row r="358" spans="2:55">
      <c r="B358" s="2">
        <v>-1.2</v>
      </c>
      <c r="C358" s="2">
        <v>90</v>
      </c>
      <c r="D358" s="2">
        <v>-2.6</v>
      </c>
      <c r="E358" s="2">
        <v>-1.2</v>
      </c>
      <c r="F358" s="2">
        <v>1.8</v>
      </c>
      <c r="G358" s="2">
        <v>3.2</v>
      </c>
      <c r="H358" s="2">
        <v>1020.9</v>
      </c>
      <c r="I358" s="2">
        <v>0</v>
      </c>
      <c r="J358" s="2">
        <v>0</v>
      </c>
      <c r="K358" s="2">
        <v>0</v>
      </c>
      <c r="L358" s="2">
        <v>0</v>
      </c>
      <c r="M358" s="2">
        <v>4</v>
      </c>
      <c r="N358">
        <v>52.8</v>
      </c>
      <c r="O358">
        <v>683.8</v>
      </c>
      <c r="P358">
        <v>-2.9</v>
      </c>
      <c r="Q358">
        <v>-2.2999999999999998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13.9</v>
      </c>
      <c r="AN358" s="2">
        <v>85</v>
      </c>
      <c r="AO358" s="2">
        <v>11.4</v>
      </c>
      <c r="AP358" s="2">
        <v>13.9</v>
      </c>
      <c r="AQ358" s="2">
        <v>5</v>
      </c>
      <c r="AR358" s="2">
        <v>7.2</v>
      </c>
      <c r="AS358" s="2">
        <v>1001.3</v>
      </c>
      <c r="AT358" s="2">
        <v>0</v>
      </c>
      <c r="AU358" s="2">
        <v>0</v>
      </c>
      <c r="AV358" s="2">
        <v>0</v>
      </c>
      <c r="AW358" s="2">
        <v>0</v>
      </c>
      <c r="AX358" s="2">
        <v>0.3</v>
      </c>
      <c r="AY358">
        <v>27.9</v>
      </c>
      <c r="AZ358">
        <v>658.9</v>
      </c>
      <c r="BA358">
        <v>12.4</v>
      </c>
      <c r="BB358">
        <v>12.5</v>
      </c>
      <c r="BC358" s="5">
        <v>0.242361111111111</v>
      </c>
    </row>
    <row r="359" spans="2:55">
      <c r="B359" s="2">
        <v>-1.2</v>
      </c>
      <c r="C359" s="2">
        <v>90</v>
      </c>
      <c r="D359" s="2">
        <v>-2.6</v>
      </c>
      <c r="E359" s="2">
        <v>-1.2</v>
      </c>
      <c r="F359" s="2">
        <v>2.2000000000000002</v>
      </c>
      <c r="G359" s="2">
        <v>2.9</v>
      </c>
      <c r="H359" s="2">
        <v>1021.1</v>
      </c>
      <c r="I359" s="2">
        <v>0</v>
      </c>
      <c r="J359" s="2">
        <v>0</v>
      </c>
      <c r="K359" s="2">
        <v>0</v>
      </c>
      <c r="L359" s="2">
        <v>0</v>
      </c>
      <c r="M359" s="2">
        <v>4</v>
      </c>
      <c r="N359">
        <v>52.8</v>
      </c>
      <c r="O359">
        <v>683.8</v>
      </c>
      <c r="P359">
        <v>-2.9</v>
      </c>
      <c r="Q359">
        <v>-2.2999999999999998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13.9</v>
      </c>
      <c r="AN359" s="2">
        <v>85</v>
      </c>
      <c r="AO359" s="2">
        <v>11.4</v>
      </c>
      <c r="AP359" s="2">
        <v>13.9</v>
      </c>
      <c r="AQ359" s="2">
        <v>4.3</v>
      </c>
      <c r="AR359" s="2">
        <v>4.3</v>
      </c>
      <c r="AS359" s="2">
        <v>1001.1</v>
      </c>
      <c r="AT359" s="2">
        <v>0</v>
      </c>
      <c r="AU359" s="2">
        <v>0</v>
      </c>
      <c r="AV359" s="2">
        <v>0</v>
      </c>
      <c r="AW359" s="2">
        <v>0</v>
      </c>
      <c r="AX359" s="2">
        <v>0.3</v>
      </c>
      <c r="AY359">
        <v>27.9</v>
      </c>
      <c r="AZ359">
        <v>658.9</v>
      </c>
      <c r="BA359">
        <v>12.4</v>
      </c>
      <c r="BB359">
        <v>12.5</v>
      </c>
      <c r="BC359" s="5">
        <v>0.243055555555556</v>
      </c>
    </row>
    <row r="360" spans="2:55">
      <c r="B360" s="2">
        <v>-1.2</v>
      </c>
      <c r="C360" s="2">
        <v>90</v>
      </c>
      <c r="D360" s="2">
        <v>-2.6</v>
      </c>
      <c r="E360" s="2">
        <v>-1.2</v>
      </c>
      <c r="F360" s="2">
        <v>3.6</v>
      </c>
      <c r="G360" s="2">
        <v>4</v>
      </c>
      <c r="H360" s="2">
        <v>1021.1</v>
      </c>
      <c r="I360" s="2">
        <v>0</v>
      </c>
      <c r="J360" s="2">
        <v>0</v>
      </c>
      <c r="K360" s="2">
        <v>0</v>
      </c>
      <c r="L360" s="2">
        <v>0</v>
      </c>
      <c r="M360" s="2">
        <v>4</v>
      </c>
      <c r="N360">
        <v>52.8</v>
      </c>
      <c r="O360">
        <v>683.8</v>
      </c>
      <c r="P360">
        <v>-2.9</v>
      </c>
      <c r="Q360">
        <v>-2.2999999999999998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13.9</v>
      </c>
      <c r="AN360" s="2">
        <v>85</v>
      </c>
      <c r="AO360" s="2">
        <v>11.4</v>
      </c>
      <c r="AP360" s="2">
        <v>13.9</v>
      </c>
      <c r="AQ360" s="2">
        <v>7.6</v>
      </c>
      <c r="AR360" s="2">
        <v>10.1</v>
      </c>
      <c r="AS360" s="2">
        <v>1001.3</v>
      </c>
      <c r="AT360" s="2">
        <v>0</v>
      </c>
      <c r="AU360" s="2">
        <v>0</v>
      </c>
      <c r="AV360" s="2">
        <v>0</v>
      </c>
      <c r="AW360" s="2">
        <v>0</v>
      </c>
      <c r="AX360" s="2">
        <v>0.3</v>
      </c>
      <c r="AY360">
        <v>27.9</v>
      </c>
      <c r="AZ360">
        <v>658.9</v>
      </c>
      <c r="BA360">
        <v>12.4</v>
      </c>
      <c r="BB360">
        <v>12.5</v>
      </c>
      <c r="BC360" s="5">
        <v>0.24374999999999999</v>
      </c>
    </row>
    <row r="361" spans="2:55">
      <c r="B361" s="2">
        <v>-1.1000000000000001</v>
      </c>
      <c r="C361" s="2">
        <v>90</v>
      </c>
      <c r="D361" s="2">
        <v>-2.5</v>
      </c>
      <c r="E361" s="2">
        <v>-1.1000000000000001</v>
      </c>
      <c r="F361" s="2">
        <v>0</v>
      </c>
      <c r="G361" s="2">
        <v>3.2</v>
      </c>
      <c r="H361" s="2">
        <v>1021.1</v>
      </c>
      <c r="I361" s="2">
        <v>0</v>
      </c>
      <c r="J361" s="2">
        <v>0</v>
      </c>
      <c r="K361" s="2">
        <v>0</v>
      </c>
      <c r="L361" s="2">
        <v>0</v>
      </c>
      <c r="M361" s="2">
        <v>4</v>
      </c>
      <c r="N361">
        <v>52.8</v>
      </c>
      <c r="O361">
        <v>683.8</v>
      </c>
      <c r="P361">
        <v>-2.9</v>
      </c>
      <c r="Q361">
        <v>-2.4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13.9</v>
      </c>
      <c r="AN361" s="2">
        <v>85</v>
      </c>
      <c r="AO361" s="2">
        <v>11.4</v>
      </c>
      <c r="AP361" s="2">
        <v>13.9</v>
      </c>
      <c r="AQ361" s="2">
        <v>2.5</v>
      </c>
      <c r="AR361" s="2">
        <v>6.1</v>
      </c>
      <c r="AS361" s="2">
        <v>1001.2</v>
      </c>
      <c r="AT361" s="2">
        <v>0</v>
      </c>
      <c r="AU361" s="2">
        <v>0</v>
      </c>
      <c r="AV361" s="2">
        <v>0</v>
      </c>
      <c r="AW361" s="2">
        <v>0</v>
      </c>
      <c r="AX361" s="2">
        <v>0.3</v>
      </c>
      <c r="AY361">
        <v>27.9</v>
      </c>
      <c r="AZ361">
        <v>658.9</v>
      </c>
      <c r="BA361">
        <v>12.4</v>
      </c>
      <c r="BB361">
        <v>12.5</v>
      </c>
      <c r="BC361" s="5">
        <v>0.24444444444444399</v>
      </c>
    </row>
    <row r="362" spans="2:55">
      <c r="B362" s="2">
        <v>-1.1000000000000001</v>
      </c>
      <c r="C362" s="2">
        <v>90</v>
      </c>
      <c r="D362" s="2">
        <v>-2.5</v>
      </c>
      <c r="E362" s="2">
        <v>-1.1000000000000001</v>
      </c>
      <c r="F362" s="2">
        <v>0</v>
      </c>
      <c r="G362" s="2">
        <v>2.2000000000000002</v>
      </c>
      <c r="H362" s="2">
        <v>1021</v>
      </c>
      <c r="I362" s="2">
        <v>0</v>
      </c>
      <c r="J362" s="2">
        <v>0</v>
      </c>
      <c r="K362" s="2">
        <v>0</v>
      </c>
      <c r="L362" s="2">
        <v>0</v>
      </c>
      <c r="M362" s="2">
        <v>4</v>
      </c>
      <c r="N362">
        <v>52.8</v>
      </c>
      <c r="O362">
        <v>683.8</v>
      </c>
      <c r="P362">
        <v>-2.9</v>
      </c>
      <c r="Q362">
        <v>-2.4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13.9</v>
      </c>
      <c r="AN362" s="2">
        <v>85</v>
      </c>
      <c r="AO362" s="2">
        <v>11.4</v>
      </c>
      <c r="AP362" s="2">
        <v>13.9</v>
      </c>
      <c r="AQ362" s="2">
        <v>5.8</v>
      </c>
      <c r="AR362" s="2">
        <v>6.5</v>
      </c>
      <c r="AS362" s="2">
        <v>1001.3</v>
      </c>
      <c r="AT362" s="2">
        <v>0</v>
      </c>
      <c r="AU362" s="2">
        <v>0</v>
      </c>
      <c r="AV362" s="2">
        <v>0</v>
      </c>
      <c r="AW362" s="2">
        <v>0</v>
      </c>
      <c r="AX362" s="2">
        <v>0.3</v>
      </c>
      <c r="AY362">
        <v>27.9</v>
      </c>
      <c r="AZ362">
        <v>658.9</v>
      </c>
      <c r="BA362">
        <v>12.4</v>
      </c>
      <c r="BB362">
        <v>12.5</v>
      </c>
      <c r="BC362" s="5">
        <v>0.24513888888888899</v>
      </c>
    </row>
    <row r="363" spans="2:55">
      <c r="B363" s="2">
        <v>-1.1000000000000001</v>
      </c>
      <c r="C363" s="2">
        <v>90</v>
      </c>
      <c r="D363" s="2">
        <v>-2.5</v>
      </c>
      <c r="E363" s="2">
        <v>-1.1000000000000001</v>
      </c>
      <c r="F363" s="2">
        <v>1.8</v>
      </c>
      <c r="G363" s="2">
        <v>2.2000000000000002</v>
      </c>
      <c r="H363" s="2">
        <v>1021.1</v>
      </c>
      <c r="I363" s="2">
        <v>0</v>
      </c>
      <c r="J363" s="2">
        <v>0</v>
      </c>
      <c r="K363" s="2">
        <v>0</v>
      </c>
      <c r="L363" s="2">
        <v>0</v>
      </c>
      <c r="M363" s="2">
        <v>4</v>
      </c>
      <c r="N363">
        <v>52.8</v>
      </c>
      <c r="O363">
        <v>683.8</v>
      </c>
      <c r="P363">
        <v>-2.9</v>
      </c>
      <c r="Q363">
        <v>-2.4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13.9</v>
      </c>
      <c r="AN363" s="2">
        <v>85</v>
      </c>
      <c r="AO363" s="2">
        <v>11.4</v>
      </c>
      <c r="AP363" s="2">
        <v>13.9</v>
      </c>
      <c r="AQ363" s="2">
        <v>5.4</v>
      </c>
      <c r="AR363" s="2">
        <v>7.6</v>
      </c>
      <c r="AS363" s="2">
        <v>1001.2</v>
      </c>
      <c r="AT363" s="2">
        <v>0</v>
      </c>
      <c r="AU363" s="2">
        <v>0</v>
      </c>
      <c r="AV363" s="2">
        <v>0</v>
      </c>
      <c r="AW363" s="2">
        <v>0</v>
      </c>
      <c r="AX363" s="2">
        <v>0.3</v>
      </c>
      <c r="AY363">
        <v>27.9</v>
      </c>
      <c r="AZ363">
        <v>658.9</v>
      </c>
      <c r="BA363">
        <v>12.4</v>
      </c>
      <c r="BB363">
        <v>12.5</v>
      </c>
      <c r="BC363" s="5">
        <v>0.24583333333333299</v>
      </c>
    </row>
    <row r="364" spans="2:55">
      <c r="B364" s="2">
        <v>-1</v>
      </c>
      <c r="C364" s="2">
        <v>90</v>
      </c>
      <c r="D364" s="2">
        <v>-2.4</v>
      </c>
      <c r="E364" s="2">
        <v>-1</v>
      </c>
      <c r="F364" s="2">
        <v>0</v>
      </c>
      <c r="G364" s="2">
        <v>1.8</v>
      </c>
      <c r="H364" s="2">
        <v>1021.1</v>
      </c>
      <c r="I364" s="2">
        <v>0</v>
      </c>
      <c r="J364" s="2">
        <v>0</v>
      </c>
      <c r="K364" s="2">
        <v>0</v>
      </c>
      <c r="L364" s="2">
        <v>0</v>
      </c>
      <c r="M364" s="2">
        <v>4</v>
      </c>
      <c r="N364">
        <v>52.8</v>
      </c>
      <c r="O364">
        <v>683.8</v>
      </c>
      <c r="P364">
        <v>-2.8</v>
      </c>
      <c r="Q364">
        <v>-2.4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13.9</v>
      </c>
      <c r="AN364" s="2">
        <v>85</v>
      </c>
      <c r="AO364" s="2">
        <v>11.4</v>
      </c>
      <c r="AP364" s="2">
        <v>13.9</v>
      </c>
      <c r="AQ364" s="2">
        <v>5</v>
      </c>
      <c r="AR364" s="2">
        <v>5.8</v>
      </c>
      <c r="AS364" s="2">
        <v>1001.1</v>
      </c>
      <c r="AT364" s="2">
        <v>0</v>
      </c>
      <c r="AU364" s="2">
        <v>0</v>
      </c>
      <c r="AV364" s="2">
        <v>0</v>
      </c>
      <c r="AW364" s="2">
        <v>0</v>
      </c>
      <c r="AX364" s="2">
        <v>0.3</v>
      </c>
      <c r="AY364">
        <v>27.9</v>
      </c>
      <c r="AZ364">
        <v>658.9</v>
      </c>
      <c r="BA364">
        <v>12.4</v>
      </c>
      <c r="BB364">
        <v>12.5</v>
      </c>
      <c r="BC364" s="5">
        <v>0.24652777777777801</v>
      </c>
    </row>
    <row r="365" spans="2:55">
      <c r="B365" s="2">
        <v>-1</v>
      </c>
      <c r="C365" s="2">
        <v>90</v>
      </c>
      <c r="D365" s="2">
        <v>-2.4</v>
      </c>
      <c r="E365" s="2">
        <v>-1</v>
      </c>
      <c r="F365" s="2">
        <v>1.8</v>
      </c>
      <c r="G365" s="2">
        <v>1.8</v>
      </c>
      <c r="H365" s="2">
        <v>1021</v>
      </c>
      <c r="I365" s="2">
        <v>0</v>
      </c>
      <c r="J365" s="2">
        <v>0</v>
      </c>
      <c r="K365" s="2">
        <v>0</v>
      </c>
      <c r="L365" s="2">
        <v>0</v>
      </c>
      <c r="M365" s="2">
        <v>4</v>
      </c>
      <c r="N365">
        <v>52.8</v>
      </c>
      <c r="O365">
        <v>683.8</v>
      </c>
      <c r="P365">
        <v>-2.8</v>
      </c>
      <c r="Q365">
        <v>-2.4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13.9</v>
      </c>
      <c r="AN365" s="2">
        <v>85</v>
      </c>
      <c r="AO365" s="2">
        <v>11.4</v>
      </c>
      <c r="AP365" s="2">
        <v>13.9</v>
      </c>
      <c r="AQ365" s="2">
        <v>4</v>
      </c>
      <c r="AR365" s="2">
        <v>4.7</v>
      </c>
      <c r="AS365" s="2">
        <v>1001.2</v>
      </c>
      <c r="AT365" s="2">
        <v>0</v>
      </c>
      <c r="AU365" s="2">
        <v>0</v>
      </c>
      <c r="AV365" s="2">
        <v>0</v>
      </c>
      <c r="AW365" s="2">
        <v>0</v>
      </c>
      <c r="AX365" s="2">
        <v>0.3</v>
      </c>
      <c r="AY365">
        <v>27.9</v>
      </c>
      <c r="AZ365">
        <v>658.9</v>
      </c>
      <c r="BA365">
        <v>12.4</v>
      </c>
      <c r="BB365">
        <v>12.5</v>
      </c>
      <c r="BC365" s="5">
        <v>0.24722222222222201</v>
      </c>
    </row>
    <row r="366" spans="2:55">
      <c r="B366" s="2">
        <v>-1</v>
      </c>
      <c r="C366" s="2">
        <v>90</v>
      </c>
      <c r="D366" s="2">
        <v>-2.4</v>
      </c>
      <c r="E366" s="2">
        <v>-1</v>
      </c>
      <c r="F366" s="2">
        <v>2.2000000000000002</v>
      </c>
      <c r="G366" s="2">
        <v>2.2000000000000002</v>
      </c>
      <c r="H366" s="2">
        <v>1021</v>
      </c>
      <c r="I366" s="2">
        <v>0</v>
      </c>
      <c r="J366" s="2">
        <v>0</v>
      </c>
      <c r="K366" s="2">
        <v>0</v>
      </c>
      <c r="L366" s="2">
        <v>0</v>
      </c>
      <c r="M366" s="2">
        <v>4</v>
      </c>
      <c r="N366">
        <v>52.8</v>
      </c>
      <c r="O366">
        <v>683.8</v>
      </c>
      <c r="P366">
        <v>-2.8</v>
      </c>
      <c r="Q366">
        <v>-2.4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13.9</v>
      </c>
      <c r="AN366" s="2">
        <v>85</v>
      </c>
      <c r="AO366" s="2">
        <v>11.4</v>
      </c>
      <c r="AP366" s="2">
        <v>13.9</v>
      </c>
      <c r="AQ366" s="2">
        <v>6.8</v>
      </c>
      <c r="AR366" s="2">
        <v>6.8</v>
      </c>
      <c r="AS366" s="2">
        <v>1001.3</v>
      </c>
      <c r="AT366" s="2">
        <v>0</v>
      </c>
      <c r="AU366" s="2">
        <v>0</v>
      </c>
      <c r="AV366" s="2">
        <v>0</v>
      </c>
      <c r="AW366" s="2">
        <v>0</v>
      </c>
      <c r="AX366" s="2">
        <v>0.3</v>
      </c>
      <c r="AY366">
        <v>27.9</v>
      </c>
      <c r="AZ366">
        <v>658.9</v>
      </c>
      <c r="BA366">
        <v>12.4</v>
      </c>
      <c r="BB366">
        <v>12.5</v>
      </c>
      <c r="BC366" s="5">
        <v>0.24791666666666701</v>
      </c>
    </row>
    <row r="367" spans="2:55">
      <c r="B367" s="2">
        <v>-1</v>
      </c>
      <c r="C367" s="2">
        <v>90</v>
      </c>
      <c r="D367" s="2">
        <v>-2.4</v>
      </c>
      <c r="E367" s="2">
        <v>-1</v>
      </c>
      <c r="F367" s="2">
        <v>1.8</v>
      </c>
      <c r="G367" s="2">
        <v>2.5</v>
      </c>
      <c r="H367" s="2">
        <v>1020.9</v>
      </c>
      <c r="I367" s="2">
        <v>0</v>
      </c>
      <c r="J367" s="2">
        <v>0</v>
      </c>
      <c r="K367" s="2">
        <v>0</v>
      </c>
      <c r="L367" s="2">
        <v>0</v>
      </c>
      <c r="M367" s="2">
        <v>4</v>
      </c>
      <c r="N367">
        <v>52.8</v>
      </c>
      <c r="O367">
        <v>683.8</v>
      </c>
      <c r="P367">
        <v>-2.8</v>
      </c>
      <c r="Q367">
        <v>-2.4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13.9</v>
      </c>
      <c r="AN367" s="2">
        <v>85</v>
      </c>
      <c r="AO367" s="2">
        <v>11.4</v>
      </c>
      <c r="AP367" s="2">
        <v>13.9</v>
      </c>
      <c r="AQ367" s="2">
        <v>4.7</v>
      </c>
      <c r="AR367" s="2">
        <v>5.8</v>
      </c>
      <c r="AS367" s="2">
        <v>1001.2</v>
      </c>
      <c r="AT367" s="2">
        <v>0</v>
      </c>
      <c r="AU367" s="2">
        <v>0</v>
      </c>
      <c r="AV367" s="2">
        <v>0</v>
      </c>
      <c r="AW367" s="2">
        <v>0</v>
      </c>
      <c r="AX367" s="2">
        <v>0.3</v>
      </c>
      <c r="AY367">
        <v>27.9</v>
      </c>
      <c r="AZ367">
        <v>658.9</v>
      </c>
      <c r="BA367">
        <v>12.5</v>
      </c>
      <c r="BB367">
        <v>12.5</v>
      </c>
      <c r="BC367" s="5">
        <v>0.24861111111111101</v>
      </c>
    </row>
    <row r="368" spans="2:55">
      <c r="B368" s="2">
        <v>-1</v>
      </c>
      <c r="C368" s="2">
        <v>90</v>
      </c>
      <c r="D368" s="2">
        <v>-2.4</v>
      </c>
      <c r="E368" s="2">
        <v>-1</v>
      </c>
      <c r="F368" s="2">
        <v>0</v>
      </c>
      <c r="G368" s="2">
        <v>2.2000000000000002</v>
      </c>
      <c r="H368" s="2">
        <v>1021.2</v>
      </c>
      <c r="I368" s="2">
        <v>0</v>
      </c>
      <c r="J368" s="2">
        <v>0</v>
      </c>
      <c r="K368" s="2">
        <v>0</v>
      </c>
      <c r="L368" s="2">
        <v>0</v>
      </c>
      <c r="M368" s="2">
        <v>4</v>
      </c>
      <c r="N368">
        <v>52.8</v>
      </c>
      <c r="O368">
        <v>683.8</v>
      </c>
      <c r="P368">
        <v>-2.8</v>
      </c>
      <c r="Q368">
        <v>-2.4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13.9</v>
      </c>
      <c r="AN368" s="2">
        <v>85</v>
      </c>
      <c r="AO368" s="2">
        <v>11.4</v>
      </c>
      <c r="AP368" s="2">
        <v>13.9</v>
      </c>
      <c r="AQ368" s="2">
        <v>5.8</v>
      </c>
      <c r="AR368" s="2">
        <v>6.1</v>
      </c>
      <c r="AS368" s="2">
        <v>1001.2</v>
      </c>
      <c r="AT368" s="2">
        <v>0</v>
      </c>
      <c r="AU368" s="2">
        <v>0</v>
      </c>
      <c r="AV368" s="2">
        <v>0</v>
      </c>
      <c r="AW368" s="2">
        <v>0</v>
      </c>
      <c r="AX368" s="2">
        <v>0.3</v>
      </c>
      <c r="AY368">
        <v>27.9</v>
      </c>
      <c r="AZ368">
        <v>658.9</v>
      </c>
      <c r="BA368">
        <v>12.5</v>
      </c>
      <c r="BB368">
        <v>12.5</v>
      </c>
      <c r="BC368" s="5">
        <v>0.249305555555556</v>
      </c>
    </row>
    <row r="369" spans="2:55">
      <c r="B369" s="2">
        <v>-1</v>
      </c>
      <c r="C369" s="2">
        <v>90</v>
      </c>
      <c r="D369" s="2">
        <v>-2.4</v>
      </c>
      <c r="E369" s="2">
        <v>-1</v>
      </c>
      <c r="F369" s="2">
        <v>0</v>
      </c>
      <c r="G369" s="2">
        <v>0</v>
      </c>
      <c r="H369" s="2">
        <v>1021.1</v>
      </c>
      <c r="I369" s="2">
        <v>0</v>
      </c>
      <c r="J369" s="2">
        <v>0</v>
      </c>
      <c r="K369" s="2">
        <v>0</v>
      </c>
      <c r="L369" s="2">
        <v>0</v>
      </c>
      <c r="M369" s="2">
        <v>4</v>
      </c>
      <c r="N369">
        <v>52.8</v>
      </c>
      <c r="O369">
        <v>683.8</v>
      </c>
      <c r="P369">
        <v>-2.8</v>
      </c>
      <c r="Q369">
        <v>-2.4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13.9</v>
      </c>
      <c r="AN369" s="2">
        <v>85</v>
      </c>
      <c r="AO369" s="2">
        <v>11.4</v>
      </c>
      <c r="AP369" s="2">
        <v>13.9</v>
      </c>
      <c r="AQ369" s="2">
        <v>5</v>
      </c>
      <c r="AR369" s="2">
        <v>8.3000000000000007</v>
      </c>
      <c r="AS369" s="2">
        <v>1001.1</v>
      </c>
      <c r="AT369" s="2">
        <v>0</v>
      </c>
      <c r="AU369" s="2">
        <v>0</v>
      </c>
      <c r="AV369" s="2">
        <v>0</v>
      </c>
      <c r="AW369" s="2">
        <v>0</v>
      </c>
      <c r="AX369" s="2">
        <v>0.3</v>
      </c>
      <c r="AY369">
        <v>27.9</v>
      </c>
      <c r="AZ369">
        <v>658.9</v>
      </c>
      <c r="BA369">
        <v>12.5</v>
      </c>
      <c r="BB369">
        <v>12.5</v>
      </c>
      <c r="BC369" s="5">
        <v>0.25</v>
      </c>
    </row>
    <row r="370" spans="2:55">
      <c r="B370" s="2">
        <v>-1.1000000000000001</v>
      </c>
      <c r="C370" s="2">
        <v>90</v>
      </c>
      <c r="D370" s="2">
        <v>-2.5</v>
      </c>
      <c r="E370" s="2">
        <v>-1.1000000000000001</v>
      </c>
      <c r="F370" s="2">
        <v>2.2000000000000002</v>
      </c>
      <c r="G370" s="2">
        <v>2.2000000000000002</v>
      </c>
      <c r="H370" s="2">
        <v>1020.9</v>
      </c>
      <c r="I370" s="2">
        <v>0</v>
      </c>
      <c r="J370" s="2">
        <v>0</v>
      </c>
      <c r="K370" s="2">
        <v>0</v>
      </c>
      <c r="L370" s="2">
        <v>0</v>
      </c>
      <c r="M370" s="2">
        <v>4</v>
      </c>
      <c r="N370">
        <v>52.8</v>
      </c>
      <c r="O370">
        <v>683.8</v>
      </c>
      <c r="P370">
        <v>-2.8</v>
      </c>
      <c r="Q370">
        <v>-2.4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13.8</v>
      </c>
      <c r="AN370" s="2">
        <v>85</v>
      </c>
      <c r="AO370" s="2">
        <v>11.3</v>
      </c>
      <c r="AP370" s="2">
        <v>13.8</v>
      </c>
      <c r="AQ370" s="2">
        <v>5</v>
      </c>
      <c r="AR370" s="2">
        <v>6.1</v>
      </c>
      <c r="AS370" s="2">
        <v>1001.1</v>
      </c>
      <c r="AT370" s="2">
        <v>0</v>
      </c>
      <c r="AU370" s="2">
        <v>0</v>
      </c>
      <c r="AV370" s="2">
        <v>0</v>
      </c>
      <c r="AW370" s="2">
        <v>0</v>
      </c>
      <c r="AX370" s="2">
        <v>0.3</v>
      </c>
      <c r="AY370">
        <v>27.9</v>
      </c>
      <c r="AZ370">
        <v>658.9</v>
      </c>
      <c r="BA370">
        <v>12.5</v>
      </c>
      <c r="BB370">
        <v>12.6</v>
      </c>
      <c r="BC370" s="5">
        <v>0.250694444444444</v>
      </c>
    </row>
    <row r="371" spans="2:55">
      <c r="B371" s="2">
        <v>-1</v>
      </c>
      <c r="C371" s="2">
        <v>90</v>
      </c>
      <c r="D371" s="2">
        <v>-2.4</v>
      </c>
      <c r="E371" s="2">
        <v>-1</v>
      </c>
      <c r="F371" s="2">
        <v>1.8</v>
      </c>
      <c r="G371" s="2">
        <v>1.8</v>
      </c>
      <c r="H371" s="2">
        <v>1021</v>
      </c>
      <c r="I371" s="2">
        <v>0</v>
      </c>
      <c r="J371" s="2">
        <v>0</v>
      </c>
      <c r="K371" s="2">
        <v>0</v>
      </c>
      <c r="L371" s="2">
        <v>0</v>
      </c>
      <c r="M371" s="2">
        <v>4</v>
      </c>
      <c r="N371">
        <v>52.8</v>
      </c>
      <c r="O371">
        <v>683.8</v>
      </c>
      <c r="P371">
        <v>-2.8</v>
      </c>
      <c r="Q371">
        <v>-2.4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13.9</v>
      </c>
      <c r="AN371" s="2">
        <v>85</v>
      </c>
      <c r="AO371" s="2">
        <v>11.4</v>
      </c>
      <c r="AP371" s="2">
        <v>13.9</v>
      </c>
      <c r="AQ371" s="2">
        <v>6.1</v>
      </c>
      <c r="AR371" s="2">
        <v>7.6</v>
      </c>
      <c r="AS371" s="2">
        <v>1001.3</v>
      </c>
      <c r="AT371" s="2">
        <v>0</v>
      </c>
      <c r="AU371" s="2">
        <v>0</v>
      </c>
      <c r="AV371" s="2">
        <v>0</v>
      </c>
      <c r="AW371" s="2">
        <v>0</v>
      </c>
      <c r="AX371" s="2">
        <v>0.3</v>
      </c>
      <c r="AY371">
        <v>27.9</v>
      </c>
      <c r="AZ371">
        <v>658.9</v>
      </c>
      <c r="BA371">
        <v>12.5</v>
      </c>
      <c r="BB371">
        <v>12.5</v>
      </c>
      <c r="BC371" s="5">
        <v>0.25138888888888899</v>
      </c>
    </row>
    <row r="372" spans="2:55">
      <c r="B372" s="2">
        <v>-1</v>
      </c>
      <c r="C372" s="2">
        <v>90</v>
      </c>
      <c r="D372" s="2">
        <v>-2.4</v>
      </c>
      <c r="E372" s="2">
        <v>-1</v>
      </c>
      <c r="F372" s="2">
        <v>1.8</v>
      </c>
      <c r="G372" s="2">
        <v>3.2</v>
      </c>
      <c r="H372" s="2">
        <v>1021.2</v>
      </c>
      <c r="I372" s="2">
        <v>0</v>
      </c>
      <c r="J372" s="2">
        <v>0</v>
      </c>
      <c r="K372" s="2">
        <v>0</v>
      </c>
      <c r="L372" s="2">
        <v>0</v>
      </c>
      <c r="M372" s="2">
        <v>4</v>
      </c>
      <c r="N372">
        <v>52.8</v>
      </c>
      <c r="O372">
        <v>683.8</v>
      </c>
      <c r="P372">
        <v>-2.8</v>
      </c>
      <c r="Q372">
        <v>-2.4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13.9</v>
      </c>
      <c r="AN372" s="2">
        <v>85</v>
      </c>
      <c r="AO372" s="2">
        <v>11.4</v>
      </c>
      <c r="AP372" s="2">
        <v>13.9</v>
      </c>
      <c r="AQ372" s="2">
        <v>6.8</v>
      </c>
      <c r="AR372" s="2">
        <v>7.2</v>
      </c>
      <c r="AS372" s="2">
        <v>1001.3</v>
      </c>
      <c r="AT372" s="2">
        <v>0</v>
      </c>
      <c r="AU372" s="2">
        <v>0</v>
      </c>
      <c r="AV372" s="2">
        <v>0</v>
      </c>
      <c r="AW372" s="2">
        <v>0</v>
      </c>
      <c r="AX372" s="2">
        <v>0.3</v>
      </c>
      <c r="AY372">
        <v>27.9</v>
      </c>
      <c r="AZ372">
        <v>658.9</v>
      </c>
      <c r="BA372">
        <v>12.5</v>
      </c>
      <c r="BB372">
        <v>12.6</v>
      </c>
      <c r="BC372" s="5">
        <v>0.25208333333333299</v>
      </c>
    </row>
    <row r="373" spans="2:55">
      <c r="B373" s="2">
        <v>-1</v>
      </c>
      <c r="C373" s="2">
        <v>90</v>
      </c>
      <c r="D373" s="2">
        <v>-2.4</v>
      </c>
      <c r="E373" s="2">
        <v>-1</v>
      </c>
      <c r="F373" s="2">
        <v>2.2000000000000002</v>
      </c>
      <c r="G373" s="2">
        <v>2.2000000000000002</v>
      </c>
      <c r="H373" s="2">
        <v>1021</v>
      </c>
      <c r="I373" s="2">
        <v>0</v>
      </c>
      <c r="J373" s="2">
        <v>0</v>
      </c>
      <c r="K373" s="2">
        <v>0</v>
      </c>
      <c r="L373" s="2">
        <v>0</v>
      </c>
      <c r="M373" s="2">
        <v>4</v>
      </c>
      <c r="N373">
        <v>52.8</v>
      </c>
      <c r="O373">
        <v>683.8</v>
      </c>
      <c r="P373">
        <v>-2.8</v>
      </c>
      <c r="Q373">
        <v>-2.4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13.9</v>
      </c>
      <c r="AN373" s="2">
        <v>85</v>
      </c>
      <c r="AO373" s="2">
        <v>11.4</v>
      </c>
      <c r="AP373" s="2">
        <v>13.9</v>
      </c>
      <c r="AQ373" s="2">
        <v>8.3000000000000007</v>
      </c>
      <c r="AR373" s="2">
        <v>8.6</v>
      </c>
      <c r="AS373" s="2">
        <v>1001.1</v>
      </c>
      <c r="AT373" s="2">
        <v>0</v>
      </c>
      <c r="AU373" s="2">
        <v>0</v>
      </c>
      <c r="AV373" s="2">
        <v>0</v>
      </c>
      <c r="AW373" s="2">
        <v>0</v>
      </c>
      <c r="AX373" s="2">
        <v>0.3</v>
      </c>
      <c r="AY373">
        <v>27.9</v>
      </c>
      <c r="AZ373">
        <v>658.9</v>
      </c>
      <c r="BA373">
        <v>12.5</v>
      </c>
      <c r="BB373">
        <v>12.6</v>
      </c>
      <c r="BC373" s="5">
        <v>0.25277777777777799</v>
      </c>
    </row>
    <row r="374" spans="2:55">
      <c r="B374" s="2">
        <v>-1</v>
      </c>
      <c r="C374" s="2">
        <v>90</v>
      </c>
      <c r="D374" s="2">
        <v>-2.4</v>
      </c>
      <c r="E374" s="2">
        <v>-1</v>
      </c>
      <c r="F374" s="2">
        <v>0</v>
      </c>
      <c r="G374" s="2">
        <v>2.2000000000000002</v>
      </c>
      <c r="H374" s="2">
        <v>1021.2</v>
      </c>
      <c r="I374" s="2">
        <v>0</v>
      </c>
      <c r="J374" s="2">
        <v>0</v>
      </c>
      <c r="K374" s="2">
        <v>0</v>
      </c>
      <c r="L374" s="2">
        <v>0</v>
      </c>
      <c r="M374" s="2">
        <v>4</v>
      </c>
      <c r="N374">
        <v>52.8</v>
      </c>
      <c r="O374">
        <v>683.8</v>
      </c>
      <c r="P374">
        <v>-2.8</v>
      </c>
      <c r="Q374">
        <v>-2.4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13.9</v>
      </c>
      <c r="AN374" s="2">
        <v>85</v>
      </c>
      <c r="AO374" s="2">
        <v>11.4</v>
      </c>
      <c r="AP374" s="2">
        <v>13.9</v>
      </c>
      <c r="AQ374" s="2">
        <v>7.6</v>
      </c>
      <c r="AR374" s="2">
        <v>10.1</v>
      </c>
      <c r="AS374" s="2">
        <v>1001.1</v>
      </c>
      <c r="AT374" s="2">
        <v>0</v>
      </c>
      <c r="AU374" s="2">
        <v>0</v>
      </c>
      <c r="AV374" s="2">
        <v>0</v>
      </c>
      <c r="AW374" s="2">
        <v>0</v>
      </c>
      <c r="AX374" s="2">
        <v>0.3</v>
      </c>
      <c r="AY374">
        <v>27.9</v>
      </c>
      <c r="AZ374">
        <v>658.9</v>
      </c>
      <c r="BA374">
        <v>12.5</v>
      </c>
      <c r="BB374">
        <v>12.6</v>
      </c>
      <c r="BC374" s="5">
        <v>0.25347222222222199</v>
      </c>
    </row>
    <row r="375" spans="2:55">
      <c r="B375" s="2">
        <v>-1</v>
      </c>
      <c r="C375" s="2">
        <v>90</v>
      </c>
      <c r="D375" s="2">
        <v>-2.4</v>
      </c>
      <c r="E375" s="2">
        <v>-1</v>
      </c>
      <c r="F375" s="2">
        <v>0</v>
      </c>
      <c r="G375" s="2">
        <v>1.8</v>
      </c>
      <c r="H375" s="2">
        <v>1021.2</v>
      </c>
      <c r="I375" s="2">
        <v>0</v>
      </c>
      <c r="J375" s="2">
        <v>0</v>
      </c>
      <c r="K375" s="2">
        <v>0</v>
      </c>
      <c r="L375" s="2">
        <v>0</v>
      </c>
      <c r="M375" s="2">
        <v>4</v>
      </c>
      <c r="N375">
        <v>52.8</v>
      </c>
      <c r="O375">
        <v>683.8</v>
      </c>
      <c r="P375">
        <v>-2.8</v>
      </c>
      <c r="Q375">
        <v>-2.4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14</v>
      </c>
      <c r="AN375" s="2">
        <v>85</v>
      </c>
      <c r="AO375" s="2">
        <v>11.5</v>
      </c>
      <c r="AP375" s="2">
        <v>14</v>
      </c>
      <c r="AQ375" s="2">
        <v>6.1</v>
      </c>
      <c r="AR375" s="2">
        <v>8.6</v>
      </c>
      <c r="AS375" s="2">
        <v>1001.2</v>
      </c>
      <c r="AT375" s="2">
        <v>0</v>
      </c>
      <c r="AU375" s="2">
        <v>0</v>
      </c>
      <c r="AV375" s="2">
        <v>0</v>
      </c>
      <c r="AW375" s="2">
        <v>0</v>
      </c>
      <c r="AX375" s="2">
        <v>0.3</v>
      </c>
      <c r="AY375">
        <v>27.9</v>
      </c>
      <c r="AZ375">
        <v>658.9</v>
      </c>
      <c r="BA375">
        <v>12.6</v>
      </c>
      <c r="BB375">
        <v>12.6</v>
      </c>
      <c r="BC375" s="5">
        <v>0.25416666666666698</v>
      </c>
    </row>
    <row r="376" spans="2:55">
      <c r="B376" s="2">
        <v>-1</v>
      </c>
      <c r="C376" s="2">
        <v>90</v>
      </c>
      <c r="D376" s="2">
        <v>-2.4</v>
      </c>
      <c r="E376" s="2">
        <v>-1</v>
      </c>
      <c r="F376" s="2">
        <v>0</v>
      </c>
      <c r="G376" s="2">
        <v>0</v>
      </c>
      <c r="H376" s="2">
        <v>1021.4</v>
      </c>
      <c r="I376" s="2">
        <v>0</v>
      </c>
      <c r="J376" s="2">
        <v>0</v>
      </c>
      <c r="K376" s="2">
        <v>0</v>
      </c>
      <c r="L376" s="2">
        <v>0</v>
      </c>
      <c r="M376" s="2">
        <v>4</v>
      </c>
      <c r="N376">
        <v>52.8</v>
      </c>
      <c r="O376">
        <v>683.8</v>
      </c>
      <c r="P376">
        <v>-2.8</v>
      </c>
      <c r="Q376">
        <v>-2.4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14</v>
      </c>
      <c r="AN376" s="2">
        <v>85</v>
      </c>
      <c r="AO376" s="2">
        <v>11.5</v>
      </c>
      <c r="AP376" s="2">
        <v>14</v>
      </c>
      <c r="AQ376" s="2">
        <v>7.6</v>
      </c>
      <c r="AR376" s="2">
        <v>7.9</v>
      </c>
      <c r="AS376" s="2">
        <v>1000.9</v>
      </c>
      <c r="AT376" s="2">
        <v>0</v>
      </c>
      <c r="AU376" s="2">
        <v>0</v>
      </c>
      <c r="AV376" s="2">
        <v>0</v>
      </c>
      <c r="AW376" s="2">
        <v>0</v>
      </c>
      <c r="AX376" s="2">
        <v>0.3</v>
      </c>
      <c r="AY376">
        <v>27.9</v>
      </c>
      <c r="AZ376">
        <v>658.9</v>
      </c>
      <c r="BA376">
        <v>12.6</v>
      </c>
      <c r="BB376">
        <v>12.6</v>
      </c>
      <c r="BC376" s="5">
        <v>0.25486111111111098</v>
      </c>
    </row>
    <row r="377" spans="2:55">
      <c r="B377" s="2">
        <v>-1</v>
      </c>
      <c r="C377" s="2">
        <v>91</v>
      </c>
      <c r="D377" s="2">
        <v>-2.2999999999999998</v>
      </c>
      <c r="E377" s="2">
        <v>-1</v>
      </c>
      <c r="F377" s="2">
        <v>0</v>
      </c>
      <c r="G377" s="2">
        <v>1.8</v>
      </c>
      <c r="H377" s="2">
        <v>1021.2</v>
      </c>
      <c r="I377" s="2">
        <v>0</v>
      </c>
      <c r="J377" s="2">
        <v>0</v>
      </c>
      <c r="K377" s="2">
        <v>0</v>
      </c>
      <c r="L377" s="2">
        <v>0</v>
      </c>
      <c r="M377" s="2">
        <v>4</v>
      </c>
      <c r="N377">
        <v>52.8</v>
      </c>
      <c r="O377">
        <v>683.8</v>
      </c>
      <c r="P377">
        <v>-2.8</v>
      </c>
      <c r="Q377">
        <v>-2.4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14</v>
      </c>
      <c r="AN377" s="2">
        <v>85</v>
      </c>
      <c r="AO377" s="2">
        <v>11.5</v>
      </c>
      <c r="AP377" s="2">
        <v>14</v>
      </c>
      <c r="AQ377" s="2">
        <v>5.4</v>
      </c>
      <c r="AR377" s="2">
        <v>5.8</v>
      </c>
      <c r="AS377" s="2">
        <v>1001.3</v>
      </c>
      <c r="AT377" s="2">
        <v>0</v>
      </c>
      <c r="AU377" s="2">
        <v>0</v>
      </c>
      <c r="AV377" s="2">
        <v>0</v>
      </c>
      <c r="AW377" s="2">
        <v>0</v>
      </c>
      <c r="AX377" s="2">
        <v>0.3</v>
      </c>
      <c r="AY377">
        <v>27.9</v>
      </c>
      <c r="AZ377">
        <v>658.9</v>
      </c>
      <c r="BA377">
        <v>12.6</v>
      </c>
      <c r="BB377">
        <v>12.6</v>
      </c>
      <c r="BC377" s="5">
        <v>0.25555555555555598</v>
      </c>
    </row>
    <row r="378" spans="2:55">
      <c r="B378" s="2">
        <v>-1</v>
      </c>
      <c r="C378" s="2">
        <v>90</v>
      </c>
      <c r="D378" s="2">
        <v>-2.4</v>
      </c>
      <c r="E378" s="2">
        <v>-1</v>
      </c>
      <c r="F378" s="2">
        <v>0</v>
      </c>
      <c r="G378" s="2">
        <v>0</v>
      </c>
      <c r="H378" s="2">
        <v>1021.2</v>
      </c>
      <c r="I378" s="2">
        <v>0</v>
      </c>
      <c r="J378" s="2">
        <v>0</v>
      </c>
      <c r="K378" s="2">
        <v>0</v>
      </c>
      <c r="L378" s="2">
        <v>0</v>
      </c>
      <c r="M378" s="2">
        <v>4</v>
      </c>
      <c r="N378">
        <v>52.8</v>
      </c>
      <c r="O378">
        <v>683.8</v>
      </c>
      <c r="P378">
        <v>-2.8</v>
      </c>
      <c r="Q378">
        <v>-2.4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14</v>
      </c>
      <c r="AN378" s="2">
        <v>85</v>
      </c>
      <c r="AO378" s="2">
        <v>11.5</v>
      </c>
      <c r="AP378" s="2">
        <v>14</v>
      </c>
      <c r="AQ378" s="2">
        <v>3.2</v>
      </c>
      <c r="AR378" s="2">
        <v>4.3</v>
      </c>
      <c r="AS378" s="2">
        <v>1001.2</v>
      </c>
      <c r="AT378" s="2">
        <v>0</v>
      </c>
      <c r="AU378" s="2">
        <v>0</v>
      </c>
      <c r="AV378" s="2">
        <v>0</v>
      </c>
      <c r="AW378" s="2">
        <v>0</v>
      </c>
      <c r="AX378" s="2">
        <v>0.3</v>
      </c>
      <c r="AY378">
        <v>27.9</v>
      </c>
      <c r="AZ378">
        <v>658.9</v>
      </c>
      <c r="BA378">
        <v>12.7</v>
      </c>
      <c r="BB378">
        <v>12.7</v>
      </c>
      <c r="BC378" s="5">
        <v>0.25624999999999998</v>
      </c>
    </row>
    <row r="379" spans="2:55">
      <c r="B379" s="2">
        <v>-1</v>
      </c>
      <c r="C379" s="2">
        <v>90</v>
      </c>
      <c r="D379" s="2">
        <v>-2.4</v>
      </c>
      <c r="E379" s="2">
        <v>-1</v>
      </c>
      <c r="F379" s="2">
        <v>0</v>
      </c>
      <c r="G379" s="2">
        <v>0</v>
      </c>
      <c r="H379" s="2">
        <v>1021.3</v>
      </c>
      <c r="I379" s="2">
        <v>0</v>
      </c>
      <c r="J379" s="2">
        <v>0</v>
      </c>
      <c r="K379" s="2">
        <v>0</v>
      </c>
      <c r="L379" s="2">
        <v>0</v>
      </c>
      <c r="M379" s="2">
        <v>4</v>
      </c>
      <c r="N379">
        <v>52.8</v>
      </c>
      <c r="O379">
        <v>683.8</v>
      </c>
      <c r="P379">
        <v>-2.7</v>
      </c>
      <c r="Q379">
        <v>-2.4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14</v>
      </c>
      <c r="AN379" s="2">
        <v>84</v>
      </c>
      <c r="AO379" s="2">
        <v>11.3</v>
      </c>
      <c r="AP379" s="2">
        <v>14</v>
      </c>
      <c r="AQ379" s="2">
        <v>7.6</v>
      </c>
      <c r="AR379" s="2">
        <v>9</v>
      </c>
      <c r="AS379" s="2">
        <v>1001.4</v>
      </c>
      <c r="AT379" s="2">
        <v>0</v>
      </c>
      <c r="AU379" s="2">
        <v>0</v>
      </c>
      <c r="AV379" s="2">
        <v>0</v>
      </c>
      <c r="AW379" s="2">
        <v>0</v>
      </c>
      <c r="AX379" s="2">
        <v>0.3</v>
      </c>
      <c r="AY379">
        <v>27.9</v>
      </c>
      <c r="AZ379">
        <v>658.9</v>
      </c>
      <c r="BA379">
        <v>12.7</v>
      </c>
      <c r="BB379">
        <v>12.8</v>
      </c>
      <c r="BC379" s="5">
        <v>0.25694444444444398</v>
      </c>
    </row>
    <row r="380" spans="2:55">
      <c r="B380" s="2">
        <v>-1</v>
      </c>
      <c r="C380" s="2">
        <v>90</v>
      </c>
      <c r="D380" s="2">
        <v>-2.4</v>
      </c>
      <c r="E380" s="2">
        <v>-1</v>
      </c>
      <c r="F380" s="2">
        <v>0</v>
      </c>
      <c r="G380" s="2">
        <v>0</v>
      </c>
      <c r="H380" s="2">
        <v>1021.1</v>
      </c>
      <c r="I380" s="2">
        <v>0</v>
      </c>
      <c r="J380" s="2">
        <v>0</v>
      </c>
      <c r="K380" s="2">
        <v>0</v>
      </c>
      <c r="L380" s="2">
        <v>0</v>
      </c>
      <c r="M380" s="2">
        <v>4</v>
      </c>
      <c r="N380">
        <v>52.8</v>
      </c>
      <c r="O380">
        <v>683.8</v>
      </c>
      <c r="P380">
        <v>-2.8</v>
      </c>
      <c r="Q380">
        <v>-2.4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14</v>
      </c>
      <c r="AN380" s="2">
        <v>84</v>
      </c>
      <c r="AO380" s="2">
        <v>11.3</v>
      </c>
      <c r="AP380" s="2">
        <v>14</v>
      </c>
      <c r="AQ380" s="2">
        <v>10.8</v>
      </c>
      <c r="AR380" s="2">
        <v>11.5</v>
      </c>
      <c r="AS380" s="2">
        <v>1001.4</v>
      </c>
      <c r="AT380" s="2">
        <v>0</v>
      </c>
      <c r="AU380" s="2">
        <v>0</v>
      </c>
      <c r="AV380" s="2">
        <v>0</v>
      </c>
      <c r="AW380" s="2">
        <v>0</v>
      </c>
      <c r="AX380" s="2">
        <v>0.3</v>
      </c>
      <c r="AY380">
        <v>27.9</v>
      </c>
      <c r="AZ380">
        <v>658.9</v>
      </c>
      <c r="BA380">
        <v>12.8</v>
      </c>
      <c r="BB380">
        <v>12.8</v>
      </c>
      <c r="BC380" s="5">
        <v>0.25763888888888897</v>
      </c>
    </row>
    <row r="381" spans="2:55">
      <c r="B381" s="2">
        <v>-1</v>
      </c>
      <c r="C381" s="2">
        <v>90</v>
      </c>
      <c r="D381" s="2">
        <v>-2.4</v>
      </c>
      <c r="E381" s="2">
        <v>-1</v>
      </c>
      <c r="F381" s="2">
        <v>0</v>
      </c>
      <c r="G381" s="2">
        <v>0</v>
      </c>
      <c r="H381" s="2">
        <v>1021.1</v>
      </c>
      <c r="I381" s="2">
        <v>0</v>
      </c>
      <c r="J381" s="2">
        <v>0</v>
      </c>
      <c r="K381" s="2">
        <v>0</v>
      </c>
      <c r="L381" s="2">
        <v>0</v>
      </c>
      <c r="M381" s="2">
        <v>4</v>
      </c>
      <c r="N381">
        <v>52.8</v>
      </c>
      <c r="O381">
        <v>683.8</v>
      </c>
      <c r="P381">
        <v>-2.8</v>
      </c>
      <c r="Q381">
        <v>-2.4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14.1</v>
      </c>
      <c r="AN381" s="2">
        <v>85</v>
      </c>
      <c r="AO381" s="2">
        <v>11.6</v>
      </c>
      <c r="AP381" s="2">
        <v>14.1</v>
      </c>
      <c r="AQ381" s="2">
        <v>0</v>
      </c>
      <c r="AR381" s="2">
        <v>5</v>
      </c>
      <c r="AS381" s="2">
        <v>1001.3</v>
      </c>
      <c r="AT381" s="2">
        <v>0</v>
      </c>
      <c r="AU381" s="2">
        <v>0</v>
      </c>
      <c r="AV381" s="2">
        <v>0</v>
      </c>
      <c r="AW381" s="2">
        <v>0</v>
      </c>
      <c r="AX381" s="2">
        <v>0.3</v>
      </c>
      <c r="AY381">
        <v>27.9</v>
      </c>
      <c r="AZ381">
        <v>658.9</v>
      </c>
      <c r="BA381">
        <v>12.8</v>
      </c>
      <c r="BB381">
        <v>12.8</v>
      </c>
      <c r="BC381" s="5">
        <v>0.25833333333333303</v>
      </c>
    </row>
    <row r="382" spans="2:55">
      <c r="B382" s="2">
        <v>-1</v>
      </c>
      <c r="C382" s="2">
        <v>90</v>
      </c>
      <c r="D382" s="2">
        <v>-2.4</v>
      </c>
      <c r="E382" s="2">
        <v>-1</v>
      </c>
      <c r="F382" s="2">
        <v>0</v>
      </c>
      <c r="G382" s="2">
        <v>1.8</v>
      </c>
      <c r="H382" s="2">
        <v>1021.1</v>
      </c>
      <c r="I382" s="2">
        <v>0</v>
      </c>
      <c r="J382" s="2">
        <v>0</v>
      </c>
      <c r="K382" s="2">
        <v>0</v>
      </c>
      <c r="L382" s="2">
        <v>0</v>
      </c>
      <c r="M382" s="2">
        <v>4</v>
      </c>
      <c r="N382">
        <v>52.8</v>
      </c>
      <c r="O382">
        <v>683.8</v>
      </c>
      <c r="P382">
        <v>-2.8</v>
      </c>
      <c r="Q382">
        <v>-2.4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14.1</v>
      </c>
      <c r="AN382" s="2">
        <v>85</v>
      </c>
      <c r="AO382" s="2">
        <v>11.6</v>
      </c>
      <c r="AP382" s="2">
        <v>14.1</v>
      </c>
      <c r="AQ382" s="2">
        <v>4.7</v>
      </c>
      <c r="AR382" s="2">
        <v>10.1</v>
      </c>
      <c r="AS382" s="2">
        <v>1001.4</v>
      </c>
      <c r="AT382" s="2">
        <v>0</v>
      </c>
      <c r="AU382" s="2">
        <v>0</v>
      </c>
      <c r="AV382" s="2">
        <v>0</v>
      </c>
      <c r="AW382" s="2">
        <v>0</v>
      </c>
      <c r="AX382" s="2">
        <v>0.3</v>
      </c>
      <c r="AY382">
        <v>27.9</v>
      </c>
      <c r="AZ382">
        <v>658.9</v>
      </c>
      <c r="BA382">
        <v>12.8</v>
      </c>
      <c r="BB382">
        <v>12.9</v>
      </c>
      <c r="BC382" s="5">
        <v>0.25902777777777802</v>
      </c>
    </row>
    <row r="383" spans="2:55">
      <c r="B383" s="2">
        <v>-1</v>
      </c>
      <c r="C383" s="2">
        <v>91</v>
      </c>
      <c r="D383" s="2">
        <v>-2.2999999999999998</v>
      </c>
      <c r="E383" s="2">
        <v>-1</v>
      </c>
      <c r="F383" s="2">
        <v>0</v>
      </c>
      <c r="G383" s="2">
        <v>2.5</v>
      </c>
      <c r="H383" s="2">
        <v>1021.4</v>
      </c>
      <c r="I383" s="2">
        <v>0</v>
      </c>
      <c r="J383" s="2">
        <v>0</v>
      </c>
      <c r="K383" s="2">
        <v>0</v>
      </c>
      <c r="L383" s="2">
        <v>0</v>
      </c>
      <c r="M383" s="2">
        <v>4</v>
      </c>
      <c r="N383">
        <v>52.8</v>
      </c>
      <c r="O383">
        <v>683.8</v>
      </c>
      <c r="P383">
        <v>-2.8</v>
      </c>
      <c r="Q383">
        <v>-2.4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14</v>
      </c>
      <c r="AN383" s="2">
        <v>84</v>
      </c>
      <c r="AO383" s="2">
        <v>11.3</v>
      </c>
      <c r="AP383" s="2">
        <v>14</v>
      </c>
      <c r="AQ383" s="2">
        <v>5</v>
      </c>
      <c r="AR383" s="2">
        <v>16.899999999999999</v>
      </c>
      <c r="AS383" s="2">
        <v>1001.5</v>
      </c>
      <c r="AT383" s="2">
        <v>0</v>
      </c>
      <c r="AU383" s="2">
        <v>0</v>
      </c>
      <c r="AV383" s="2">
        <v>0</v>
      </c>
      <c r="AW383" s="2">
        <v>0</v>
      </c>
      <c r="AX383" s="2">
        <v>0.3</v>
      </c>
      <c r="AY383">
        <v>27.9</v>
      </c>
      <c r="AZ383">
        <v>658.9</v>
      </c>
      <c r="BA383">
        <v>12.9</v>
      </c>
      <c r="BB383">
        <v>12.9</v>
      </c>
      <c r="BC383" s="5">
        <v>0.25972222222222202</v>
      </c>
    </row>
    <row r="384" spans="2:55">
      <c r="B384" s="2">
        <v>-0.9</v>
      </c>
      <c r="C384" s="2">
        <v>91</v>
      </c>
      <c r="D384" s="2">
        <v>-2.2000000000000002</v>
      </c>
      <c r="E384" s="2">
        <v>-0.9</v>
      </c>
      <c r="F384" s="2">
        <v>1.8</v>
      </c>
      <c r="G384" s="2">
        <v>2.5</v>
      </c>
      <c r="H384" s="2">
        <v>1021.3</v>
      </c>
      <c r="I384" s="2">
        <v>0</v>
      </c>
      <c r="J384" s="2">
        <v>0</v>
      </c>
      <c r="K384" s="2">
        <v>0</v>
      </c>
      <c r="L384" s="2">
        <v>0</v>
      </c>
      <c r="M384" s="2">
        <v>4</v>
      </c>
      <c r="N384">
        <v>52.8</v>
      </c>
      <c r="O384">
        <v>683.8</v>
      </c>
      <c r="P384">
        <v>-2.8</v>
      </c>
      <c r="Q384">
        <v>-2.2999999999999998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13.9</v>
      </c>
      <c r="AN384" s="2">
        <v>83</v>
      </c>
      <c r="AO384" s="2">
        <v>11.1</v>
      </c>
      <c r="AP384" s="2">
        <v>13.9</v>
      </c>
      <c r="AQ384" s="2">
        <v>8.3000000000000007</v>
      </c>
      <c r="AR384" s="2">
        <v>16.899999999999999</v>
      </c>
      <c r="AS384" s="2">
        <v>1001.5</v>
      </c>
      <c r="AT384" s="2">
        <v>0</v>
      </c>
      <c r="AU384" s="2">
        <v>0</v>
      </c>
      <c r="AV384" s="2">
        <v>0</v>
      </c>
      <c r="AW384" s="2">
        <v>0</v>
      </c>
      <c r="AX384" s="2">
        <v>0.3</v>
      </c>
      <c r="AY384">
        <v>27.9</v>
      </c>
      <c r="AZ384">
        <v>658.9</v>
      </c>
      <c r="BA384">
        <v>12.9</v>
      </c>
      <c r="BB384">
        <v>12.9</v>
      </c>
      <c r="BC384" s="5">
        <v>0.26041666666666702</v>
      </c>
    </row>
    <row r="385" spans="2:55">
      <c r="B385" s="2">
        <v>-0.9</v>
      </c>
      <c r="C385" s="2">
        <v>91</v>
      </c>
      <c r="D385" s="2">
        <v>-2.2000000000000002</v>
      </c>
      <c r="E385" s="2">
        <v>-0.9</v>
      </c>
      <c r="F385" s="2">
        <v>0</v>
      </c>
      <c r="G385" s="2">
        <v>2.2000000000000002</v>
      </c>
      <c r="H385" s="2">
        <v>1021.4</v>
      </c>
      <c r="I385" s="2">
        <v>0</v>
      </c>
      <c r="J385" s="2">
        <v>0</v>
      </c>
      <c r="K385" s="2">
        <v>0</v>
      </c>
      <c r="L385" s="2">
        <v>0</v>
      </c>
      <c r="M385" s="2">
        <v>4</v>
      </c>
      <c r="N385">
        <v>52.8</v>
      </c>
      <c r="O385">
        <v>683.8</v>
      </c>
      <c r="P385">
        <v>-2.8</v>
      </c>
      <c r="Q385">
        <v>-2.2999999999999998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13.7</v>
      </c>
      <c r="AN385" s="2">
        <v>82</v>
      </c>
      <c r="AO385" s="2">
        <v>10.7</v>
      </c>
      <c r="AP385" s="2">
        <v>13.7</v>
      </c>
      <c r="AQ385" s="2">
        <v>6.8</v>
      </c>
      <c r="AR385" s="2">
        <v>14.8</v>
      </c>
      <c r="AS385" s="2">
        <v>1001.4</v>
      </c>
      <c r="AT385" s="2">
        <v>0</v>
      </c>
      <c r="AU385" s="2">
        <v>0</v>
      </c>
      <c r="AV385" s="2">
        <v>0</v>
      </c>
      <c r="AW385" s="2">
        <v>0</v>
      </c>
      <c r="AX385" s="2">
        <v>0.3</v>
      </c>
      <c r="AY385">
        <v>27.9</v>
      </c>
      <c r="AZ385">
        <v>658.9</v>
      </c>
      <c r="BA385">
        <v>12.9</v>
      </c>
      <c r="BB385">
        <v>13</v>
      </c>
      <c r="BC385" s="5">
        <v>0.26111111111111102</v>
      </c>
    </row>
    <row r="386" spans="2:55">
      <c r="B386" s="2">
        <v>-0.9</v>
      </c>
      <c r="C386" s="2">
        <v>91</v>
      </c>
      <c r="D386" s="2">
        <v>-2.2000000000000002</v>
      </c>
      <c r="E386" s="2">
        <v>-0.9</v>
      </c>
      <c r="F386" s="2">
        <v>0</v>
      </c>
      <c r="G386" s="2">
        <v>0</v>
      </c>
      <c r="H386" s="2">
        <v>1021.2</v>
      </c>
      <c r="I386" s="2">
        <v>0</v>
      </c>
      <c r="J386" s="2">
        <v>0</v>
      </c>
      <c r="K386" s="2">
        <v>0</v>
      </c>
      <c r="L386" s="2">
        <v>0</v>
      </c>
      <c r="M386" s="2">
        <v>4</v>
      </c>
      <c r="N386">
        <v>52.8</v>
      </c>
      <c r="O386">
        <v>683.8</v>
      </c>
      <c r="P386">
        <v>-2.8</v>
      </c>
      <c r="Q386">
        <v>-2.2000000000000002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13.8</v>
      </c>
      <c r="AN386" s="2">
        <v>82</v>
      </c>
      <c r="AO386" s="2">
        <v>10.8</v>
      </c>
      <c r="AP386" s="2">
        <v>13.8</v>
      </c>
      <c r="AQ386" s="2">
        <v>7.9</v>
      </c>
      <c r="AR386" s="2">
        <v>13</v>
      </c>
      <c r="AS386" s="2">
        <v>1001.3</v>
      </c>
      <c r="AT386" s="2">
        <v>0</v>
      </c>
      <c r="AU386" s="2">
        <v>0</v>
      </c>
      <c r="AV386" s="2">
        <v>0.1</v>
      </c>
      <c r="AW386" s="2">
        <v>0.1</v>
      </c>
      <c r="AX386" s="2">
        <v>0.4</v>
      </c>
      <c r="AY386">
        <v>28</v>
      </c>
      <c r="AZ386">
        <v>659</v>
      </c>
      <c r="BA386">
        <v>12.9</v>
      </c>
      <c r="BB386">
        <v>13</v>
      </c>
      <c r="BC386" s="5">
        <v>0.26180555555555601</v>
      </c>
    </row>
    <row r="387" spans="2:55">
      <c r="B387" s="2">
        <v>-0.9</v>
      </c>
      <c r="C387" s="2">
        <v>91</v>
      </c>
      <c r="D387" s="2">
        <v>-2.2000000000000002</v>
      </c>
      <c r="E387" s="2">
        <v>-0.9</v>
      </c>
      <c r="F387" s="2">
        <v>0</v>
      </c>
      <c r="G387" s="2">
        <v>2.5</v>
      </c>
      <c r="H387" s="2">
        <v>1021.3</v>
      </c>
      <c r="I387" s="2">
        <v>0</v>
      </c>
      <c r="J387" s="2">
        <v>0</v>
      </c>
      <c r="K387" s="2">
        <v>0</v>
      </c>
      <c r="L387" s="2">
        <v>0</v>
      </c>
      <c r="M387" s="2">
        <v>4</v>
      </c>
      <c r="N387">
        <v>52.8</v>
      </c>
      <c r="O387">
        <v>683.8</v>
      </c>
      <c r="P387">
        <v>-2.8</v>
      </c>
      <c r="Q387">
        <v>-2.2000000000000002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13.9</v>
      </c>
      <c r="AN387" s="2">
        <v>82</v>
      </c>
      <c r="AO387" s="2">
        <v>10.9</v>
      </c>
      <c r="AP387" s="2">
        <v>13.9</v>
      </c>
      <c r="AQ387" s="2">
        <v>12.2</v>
      </c>
      <c r="AR387" s="2">
        <v>13.7</v>
      </c>
      <c r="AS387" s="2">
        <v>1001.5</v>
      </c>
      <c r="AT387" s="2">
        <v>0</v>
      </c>
      <c r="AU387" s="2">
        <v>0</v>
      </c>
      <c r="AV387" s="2">
        <v>0.1</v>
      </c>
      <c r="AW387" s="2">
        <v>0.1</v>
      </c>
      <c r="AX387" s="2">
        <v>0.4</v>
      </c>
      <c r="AY387">
        <v>28</v>
      </c>
      <c r="AZ387">
        <v>659</v>
      </c>
      <c r="BA387">
        <v>12.9</v>
      </c>
      <c r="BB387">
        <v>13</v>
      </c>
      <c r="BC387" s="5">
        <v>0.26250000000000001</v>
      </c>
    </row>
    <row r="388" spans="2:55">
      <c r="B388" s="2">
        <v>-0.9</v>
      </c>
      <c r="C388" s="2">
        <v>91</v>
      </c>
      <c r="D388" s="2">
        <v>-2.2000000000000002</v>
      </c>
      <c r="E388" s="2">
        <v>-0.9</v>
      </c>
      <c r="F388" s="2">
        <v>0</v>
      </c>
      <c r="G388" s="2">
        <v>1.8</v>
      </c>
      <c r="H388" s="2">
        <v>1021.1</v>
      </c>
      <c r="I388" s="2">
        <v>0</v>
      </c>
      <c r="J388" s="2">
        <v>0</v>
      </c>
      <c r="K388" s="2">
        <v>0</v>
      </c>
      <c r="L388" s="2">
        <v>0</v>
      </c>
      <c r="M388" s="2">
        <v>4</v>
      </c>
      <c r="N388">
        <v>52.8</v>
      </c>
      <c r="O388">
        <v>683.8</v>
      </c>
      <c r="P388">
        <v>-2.8</v>
      </c>
      <c r="Q388">
        <v>-2.2000000000000002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13.9</v>
      </c>
      <c r="AN388" s="2">
        <v>81</v>
      </c>
      <c r="AO388" s="2">
        <v>10.7</v>
      </c>
      <c r="AP388" s="2">
        <v>13.9</v>
      </c>
      <c r="AQ388" s="2">
        <v>8.3000000000000007</v>
      </c>
      <c r="AR388" s="2">
        <v>9.4</v>
      </c>
      <c r="AS388" s="2">
        <v>1001.4</v>
      </c>
      <c r="AT388" s="2">
        <v>0</v>
      </c>
      <c r="AU388" s="2">
        <v>0</v>
      </c>
      <c r="AV388" s="2">
        <v>0.1</v>
      </c>
      <c r="AW388" s="2">
        <v>0.1</v>
      </c>
      <c r="AX388" s="2">
        <v>0.4</v>
      </c>
      <c r="AY388">
        <v>28</v>
      </c>
      <c r="AZ388">
        <v>659</v>
      </c>
      <c r="BA388">
        <v>12.9</v>
      </c>
      <c r="BB388">
        <v>13</v>
      </c>
      <c r="BC388" s="5">
        <v>0.26319444444444401</v>
      </c>
    </row>
    <row r="389" spans="2:55">
      <c r="B389" s="2">
        <v>-0.9</v>
      </c>
      <c r="C389" s="2">
        <v>91</v>
      </c>
      <c r="D389" s="2">
        <v>-2.2000000000000002</v>
      </c>
      <c r="E389" s="2">
        <v>-0.9</v>
      </c>
      <c r="F389" s="2">
        <v>0</v>
      </c>
      <c r="G389" s="2">
        <v>0</v>
      </c>
      <c r="H389" s="2">
        <v>1021.3</v>
      </c>
      <c r="I389" s="2">
        <v>0</v>
      </c>
      <c r="J389" s="2">
        <v>0</v>
      </c>
      <c r="K389" s="2">
        <v>0</v>
      </c>
      <c r="L389" s="2">
        <v>0</v>
      </c>
      <c r="M389" s="2">
        <v>4</v>
      </c>
      <c r="N389">
        <v>52.8</v>
      </c>
      <c r="O389">
        <v>683.8</v>
      </c>
      <c r="P389">
        <v>-2.8</v>
      </c>
      <c r="Q389">
        <v>-2.2000000000000002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13.9</v>
      </c>
      <c r="AN389" s="2">
        <v>82</v>
      </c>
      <c r="AO389" s="2">
        <v>10.9</v>
      </c>
      <c r="AP389" s="2">
        <v>13.9</v>
      </c>
      <c r="AQ389" s="2">
        <v>7.2</v>
      </c>
      <c r="AR389" s="2">
        <v>11.5</v>
      </c>
      <c r="AS389" s="2">
        <v>1001.5</v>
      </c>
      <c r="AT389" s="2">
        <v>0</v>
      </c>
      <c r="AU389" s="2">
        <v>0</v>
      </c>
      <c r="AV389" s="2">
        <v>0.1</v>
      </c>
      <c r="AW389" s="2">
        <v>0.1</v>
      </c>
      <c r="AX389" s="2">
        <v>0.4</v>
      </c>
      <c r="AY389">
        <v>28</v>
      </c>
      <c r="AZ389">
        <v>659</v>
      </c>
      <c r="BA389">
        <v>12.8</v>
      </c>
      <c r="BB389">
        <v>13</v>
      </c>
      <c r="BC389" s="5">
        <v>0.26388888888888901</v>
      </c>
    </row>
    <row r="390" spans="2:55">
      <c r="B390" s="2">
        <v>-0.8</v>
      </c>
      <c r="C390" s="2">
        <v>91</v>
      </c>
      <c r="D390" s="2">
        <v>-2.1</v>
      </c>
      <c r="E390" s="2">
        <v>-0.8</v>
      </c>
      <c r="F390" s="2">
        <v>0</v>
      </c>
      <c r="G390" s="2">
        <v>1.8</v>
      </c>
      <c r="H390" s="2">
        <v>1021.5</v>
      </c>
      <c r="I390" s="2">
        <v>0</v>
      </c>
      <c r="J390" s="2">
        <v>0</v>
      </c>
      <c r="K390" s="2">
        <v>0</v>
      </c>
      <c r="L390" s="2">
        <v>0</v>
      </c>
      <c r="M390" s="2">
        <v>4</v>
      </c>
      <c r="N390">
        <v>52.8</v>
      </c>
      <c r="O390">
        <v>683.8</v>
      </c>
      <c r="P390">
        <v>-2.8</v>
      </c>
      <c r="Q390">
        <v>-2.2000000000000002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13.9</v>
      </c>
      <c r="AN390" s="2">
        <v>82</v>
      </c>
      <c r="AO390" s="2">
        <v>10.9</v>
      </c>
      <c r="AP390" s="2">
        <v>13.9</v>
      </c>
      <c r="AQ390" s="2">
        <v>4.3</v>
      </c>
      <c r="AR390" s="2">
        <v>11.9</v>
      </c>
      <c r="AS390" s="2">
        <v>1001.3</v>
      </c>
      <c r="AT390" s="2">
        <v>0</v>
      </c>
      <c r="AU390" s="2">
        <v>0</v>
      </c>
      <c r="AV390" s="2">
        <v>0.1</v>
      </c>
      <c r="AW390" s="2">
        <v>0.1</v>
      </c>
      <c r="AX390" s="2">
        <v>0.4</v>
      </c>
      <c r="AY390">
        <v>28</v>
      </c>
      <c r="AZ390">
        <v>659</v>
      </c>
      <c r="BA390">
        <v>12.8</v>
      </c>
      <c r="BB390">
        <v>12.9</v>
      </c>
      <c r="BC390" s="5">
        <v>0.264583333333333</v>
      </c>
    </row>
    <row r="391" spans="2:55">
      <c r="B391" s="2">
        <v>-0.9</v>
      </c>
      <c r="C391" s="2">
        <v>91</v>
      </c>
      <c r="D391" s="2">
        <v>-2.2000000000000002</v>
      </c>
      <c r="E391" s="2">
        <v>-0.9</v>
      </c>
      <c r="F391" s="2">
        <v>0</v>
      </c>
      <c r="G391" s="2">
        <v>0</v>
      </c>
      <c r="H391" s="2">
        <v>1021.4</v>
      </c>
      <c r="I391" s="2">
        <v>0</v>
      </c>
      <c r="J391" s="2">
        <v>0</v>
      </c>
      <c r="K391" s="2">
        <v>0</v>
      </c>
      <c r="L391" s="2">
        <v>0</v>
      </c>
      <c r="M391" s="2">
        <v>4</v>
      </c>
      <c r="N391">
        <v>52.8</v>
      </c>
      <c r="O391">
        <v>683.8</v>
      </c>
      <c r="P391">
        <v>-2.8</v>
      </c>
      <c r="Q391">
        <v>-2.1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13.8</v>
      </c>
      <c r="AN391" s="2">
        <v>82</v>
      </c>
      <c r="AO391" s="2">
        <v>10.8</v>
      </c>
      <c r="AP391" s="2">
        <v>13.8</v>
      </c>
      <c r="AQ391" s="2">
        <v>6.1</v>
      </c>
      <c r="AR391" s="2">
        <v>6.5</v>
      </c>
      <c r="AS391" s="2">
        <v>1001.5</v>
      </c>
      <c r="AT391" s="2">
        <v>0</v>
      </c>
      <c r="AU391" s="2">
        <v>0</v>
      </c>
      <c r="AV391" s="2">
        <v>0.1</v>
      </c>
      <c r="AW391" s="2">
        <v>0.1</v>
      </c>
      <c r="AX391" s="2">
        <v>0.4</v>
      </c>
      <c r="AY391">
        <v>28</v>
      </c>
      <c r="AZ391">
        <v>659</v>
      </c>
      <c r="BA391">
        <v>12.8</v>
      </c>
      <c r="BB391">
        <v>12.9</v>
      </c>
      <c r="BC391" s="5">
        <v>0.265277777777778</v>
      </c>
    </row>
    <row r="392" spans="2:55">
      <c r="B392" s="2">
        <v>-0.9</v>
      </c>
      <c r="C392" s="2">
        <v>91</v>
      </c>
      <c r="D392" s="2">
        <v>-2.2000000000000002</v>
      </c>
      <c r="E392" s="2">
        <v>-0.9</v>
      </c>
      <c r="F392" s="2">
        <v>0</v>
      </c>
      <c r="G392" s="2">
        <v>3.2</v>
      </c>
      <c r="H392" s="2">
        <v>1021.5</v>
      </c>
      <c r="I392" s="2">
        <v>0</v>
      </c>
      <c r="J392" s="2">
        <v>0</v>
      </c>
      <c r="K392" s="2">
        <v>0</v>
      </c>
      <c r="L392" s="2">
        <v>0</v>
      </c>
      <c r="M392" s="2">
        <v>4</v>
      </c>
      <c r="N392">
        <v>52.8</v>
      </c>
      <c r="O392">
        <v>683.8</v>
      </c>
      <c r="P392">
        <v>-2.8</v>
      </c>
      <c r="Q392">
        <v>-2.1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13.8</v>
      </c>
      <c r="AN392" s="2">
        <v>83</v>
      </c>
      <c r="AO392" s="2">
        <v>11</v>
      </c>
      <c r="AP392" s="2">
        <v>13.8</v>
      </c>
      <c r="AQ392" s="2">
        <v>14.8</v>
      </c>
      <c r="AR392" s="2">
        <v>15.8</v>
      </c>
      <c r="AS392" s="2">
        <v>1001.4</v>
      </c>
      <c r="AT392" s="2">
        <v>0</v>
      </c>
      <c r="AU392" s="2">
        <v>0</v>
      </c>
      <c r="AV392" s="2">
        <v>0.1</v>
      </c>
      <c r="AW392" s="2">
        <v>0.1</v>
      </c>
      <c r="AX392" s="2">
        <v>0.4</v>
      </c>
      <c r="AY392">
        <v>28</v>
      </c>
      <c r="AZ392">
        <v>659</v>
      </c>
      <c r="BA392">
        <v>12.8</v>
      </c>
      <c r="BB392">
        <v>12.9</v>
      </c>
      <c r="BC392" s="5">
        <v>0.265972222222222</v>
      </c>
    </row>
    <row r="393" spans="2:55">
      <c r="B393" s="2">
        <v>-0.8</v>
      </c>
      <c r="C393" s="2">
        <v>91</v>
      </c>
      <c r="D393" s="2">
        <v>-2.1</v>
      </c>
      <c r="E393" s="2">
        <v>-0.8</v>
      </c>
      <c r="F393" s="2">
        <v>1.8</v>
      </c>
      <c r="G393" s="2">
        <v>2.5</v>
      </c>
      <c r="H393" s="2">
        <v>1021.7</v>
      </c>
      <c r="I393" s="2">
        <v>0</v>
      </c>
      <c r="J393" s="2">
        <v>0</v>
      </c>
      <c r="K393" s="2">
        <v>0</v>
      </c>
      <c r="L393" s="2">
        <v>0</v>
      </c>
      <c r="M393" s="2">
        <v>4</v>
      </c>
      <c r="N393">
        <v>52.8</v>
      </c>
      <c r="O393">
        <v>683.8</v>
      </c>
      <c r="P393">
        <v>-2.8</v>
      </c>
      <c r="Q393">
        <v>-2.1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13.8</v>
      </c>
      <c r="AN393" s="2">
        <v>83</v>
      </c>
      <c r="AO393" s="2">
        <v>11</v>
      </c>
      <c r="AP393" s="2">
        <v>13.8</v>
      </c>
      <c r="AQ393" s="2">
        <v>8.6</v>
      </c>
      <c r="AR393" s="2">
        <v>12.2</v>
      </c>
      <c r="AS393" s="2">
        <v>1001.1</v>
      </c>
      <c r="AT393" s="2">
        <v>0</v>
      </c>
      <c r="AU393" s="2">
        <v>0</v>
      </c>
      <c r="AV393" s="2">
        <v>0.1</v>
      </c>
      <c r="AW393" s="2">
        <v>0.1</v>
      </c>
      <c r="AX393" s="2">
        <v>0.4</v>
      </c>
      <c r="AY393">
        <v>28</v>
      </c>
      <c r="AZ393">
        <v>659</v>
      </c>
      <c r="BA393">
        <v>12.8</v>
      </c>
      <c r="BB393">
        <v>12.9</v>
      </c>
      <c r="BC393" s="5">
        <v>0.266666666666667</v>
      </c>
    </row>
    <row r="394" spans="2:55">
      <c r="B394" s="2">
        <v>-0.8</v>
      </c>
      <c r="C394" s="2">
        <v>91</v>
      </c>
      <c r="D394" s="2">
        <v>-2.1</v>
      </c>
      <c r="E394" s="2">
        <v>-0.8</v>
      </c>
      <c r="F394" s="2">
        <v>0</v>
      </c>
      <c r="G394" s="2">
        <v>2.5</v>
      </c>
      <c r="H394" s="2">
        <v>1021.6</v>
      </c>
      <c r="I394" s="2">
        <v>0</v>
      </c>
      <c r="J394" s="2">
        <v>0</v>
      </c>
      <c r="K394" s="2">
        <v>0</v>
      </c>
      <c r="L394" s="2">
        <v>0</v>
      </c>
      <c r="M394" s="2">
        <v>4</v>
      </c>
      <c r="N394">
        <v>52.8</v>
      </c>
      <c r="O394">
        <v>683.8</v>
      </c>
      <c r="P394">
        <v>-2.7</v>
      </c>
      <c r="Q394">
        <v>-2.1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13.7</v>
      </c>
      <c r="AN394" s="2">
        <v>83</v>
      </c>
      <c r="AO394" s="2">
        <v>10.9</v>
      </c>
      <c r="AP394" s="2">
        <v>13.7</v>
      </c>
      <c r="AQ394" s="2">
        <v>8.3000000000000007</v>
      </c>
      <c r="AR394" s="2">
        <v>10.4</v>
      </c>
      <c r="AS394" s="2">
        <v>1001.4</v>
      </c>
      <c r="AT394" s="2">
        <v>0</v>
      </c>
      <c r="AU394" s="2">
        <v>0</v>
      </c>
      <c r="AV394" s="2">
        <v>0.1</v>
      </c>
      <c r="AW394" s="2">
        <v>0.1</v>
      </c>
      <c r="AX394" s="2">
        <v>0.4</v>
      </c>
      <c r="AY394">
        <v>28</v>
      </c>
      <c r="AZ394">
        <v>659</v>
      </c>
      <c r="BA394">
        <v>12.8</v>
      </c>
      <c r="BB394">
        <v>12.9</v>
      </c>
      <c r="BC394" s="5">
        <v>0.26736111111111099</v>
      </c>
    </row>
    <row r="395" spans="2:55">
      <c r="B395" s="2">
        <v>-0.8</v>
      </c>
      <c r="C395" s="2">
        <v>91</v>
      </c>
      <c r="D395" s="2">
        <v>-2.1</v>
      </c>
      <c r="E395" s="2">
        <v>-0.8</v>
      </c>
      <c r="F395" s="2">
        <v>0</v>
      </c>
      <c r="G395" s="2">
        <v>2.9</v>
      </c>
      <c r="H395" s="2">
        <v>1021.5</v>
      </c>
      <c r="I395" s="2">
        <v>0</v>
      </c>
      <c r="J395" s="2">
        <v>0</v>
      </c>
      <c r="K395" s="2">
        <v>0</v>
      </c>
      <c r="L395" s="2">
        <v>0</v>
      </c>
      <c r="M395" s="2">
        <v>4</v>
      </c>
      <c r="N395">
        <v>52.8</v>
      </c>
      <c r="O395">
        <v>683.8</v>
      </c>
      <c r="P395">
        <v>-2.7</v>
      </c>
      <c r="Q395">
        <v>-2.2000000000000002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13.7</v>
      </c>
      <c r="AN395" s="2">
        <v>83</v>
      </c>
      <c r="AO395" s="2">
        <v>10.9</v>
      </c>
      <c r="AP395" s="2">
        <v>13.7</v>
      </c>
      <c r="AQ395" s="2">
        <v>6.8</v>
      </c>
      <c r="AR395" s="2">
        <v>10.1</v>
      </c>
      <c r="AS395" s="2">
        <v>1001.5</v>
      </c>
      <c r="AT395" s="2">
        <v>0</v>
      </c>
      <c r="AU395" s="2">
        <v>0</v>
      </c>
      <c r="AV395" s="2">
        <v>0.1</v>
      </c>
      <c r="AW395" s="2">
        <v>0.1</v>
      </c>
      <c r="AX395" s="2">
        <v>0.4</v>
      </c>
      <c r="AY395">
        <v>28</v>
      </c>
      <c r="AZ395">
        <v>659</v>
      </c>
      <c r="BA395">
        <v>12.8</v>
      </c>
      <c r="BB395">
        <v>12.9</v>
      </c>
      <c r="BC395" s="5">
        <v>0.26805555555555599</v>
      </c>
    </row>
    <row r="396" spans="2:55">
      <c r="B396" s="2">
        <v>-0.9</v>
      </c>
      <c r="C396" s="2">
        <v>91</v>
      </c>
      <c r="D396" s="2">
        <v>-2.2000000000000002</v>
      </c>
      <c r="E396" s="2">
        <v>-0.9</v>
      </c>
      <c r="F396" s="2">
        <v>0</v>
      </c>
      <c r="G396" s="2">
        <v>2.9</v>
      </c>
      <c r="H396" s="2">
        <v>1021.5</v>
      </c>
      <c r="I396" s="2">
        <v>0</v>
      </c>
      <c r="J396" s="2">
        <v>0</v>
      </c>
      <c r="K396" s="2">
        <v>0</v>
      </c>
      <c r="L396" s="2">
        <v>0</v>
      </c>
      <c r="M396" s="2">
        <v>4</v>
      </c>
      <c r="N396">
        <v>52.8</v>
      </c>
      <c r="O396">
        <v>683.8</v>
      </c>
      <c r="P396">
        <v>-2.7</v>
      </c>
      <c r="Q396">
        <v>-2.1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13.7</v>
      </c>
      <c r="AN396" s="2">
        <v>83</v>
      </c>
      <c r="AO396" s="2">
        <v>10.9</v>
      </c>
      <c r="AP396" s="2">
        <v>13.7</v>
      </c>
      <c r="AQ396" s="2">
        <v>10.1</v>
      </c>
      <c r="AR396" s="2">
        <v>12.6</v>
      </c>
      <c r="AS396" s="2">
        <v>1001.6</v>
      </c>
      <c r="AT396" s="2">
        <v>0</v>
      </c>
      <c r="AU396" s="2">
        <v>0</v>
      </c>
      <c r="AV396" s="2">
        <v>0.1</v>
      </c>
      <c r="AW396" s="2">
        <v>0.1</v>
      </c>
      <c r="AX396" s="2">
        <v>0.4</v>
      </c>
      <c r="AY396">
        <v>28</v>
      </c>
      <c r="AZ396">
        <v>659</v>
      </c>
      <c r="BA396">
        <v>12.8</v>
      </c>
      <c r="BB396">
        <v>12.9</v>
      </c>
      <c r="BC396" s="5">
        <v>0.26874999999999999</v>
      </c>
    </row>
    <row r="397" spans="2:55">
      <c r="B397" s="2">
        <v>-0.9</v>
      </c>
      <c r="C397" s="2">
        <v>91</v>
      </c>
      <c r="D397" s="2">
        <v>-2.2000000000000002</v>
      </c>
      <c r="E397" s="2">
        <v>-0.9</v>
      </c>
      <c r="F397" s="2">
        <v>0</v>
      </c>
      <c r="G397" s="2">
        <v>2.2000000000000002</v>
      </c>
      <c r="H397" s="2">
        <v>1021.6</v>
      </c>
      <c r="I397" s="2">
        <v>0</v>
      </c>
      <c r="J397" s="2">
        <v>0</v>
      </c>
      <c r="K397" s="2">
        <v>0</v>
      </c>
      <c r="L397" s="2">
        <v>0</v>
      </c>
      <c r="M397" s="2">
        <v>4</v>
      </c>
      <c r="N397">
        <v>52.8</v>
      </c>
      <c r="O397">
        <v>683.8</v>
      </c>
      <c r="P397">
        <v>-2.7</v>
      </c>
      <c r="Q397">
        <v>-2.1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13.6</v>
      </c>
      <c r="AN397" s="2">
        <v>83</v>
      </c>
      <c r="AO397" s="2">
        <v>10.8</v>
      </c>
      <c r="AP397" s="2">
        <v>13.6</v>
      </c>
      <c r="AQ397" s="2">
        <v>12.6</v>
      </c>
      <c r="AR397" s="2">
        <v>15.5</v>
      </c>
      <c r="AS397" s="2">
        <v>1001.5</v>
      </c>
      <c r="AT397" s="2">
        <v>0</v>
      </c>
      <c r="AU397" s="2">
        <v>0</v>
      </c>
      <c r="AV397" s="2">
        <v>0.1</v>
      </c>
      <c r="AW397" s="2">
        <v>0.1</v>
      </c>
      <c r="AX397" s="2">
        <v>0.4</v>
      </c>
      <c r="AY397">
        <v>28</v>
      </c>
      <c r="AZ397">
        <v>659</v>
      </c>
      <c r="BA397">
        <v>12.7</v>
      </c>
      <c r="BB397">
        <v>12.9</v>
      </c>
      <c r="BC397" s="5">
        <v>0.26944444444444399</v>
      </c>
    </row>
    <row r="398" spans="2:55">
      <c r="B398" s="2">
        <v>-0.9</v>
      </c>
      <c r="C398" s="2">
        <v>91</v>
      </c>
      <c r="D398" s="2">
        <v>-2.2000000000000002</v>
      </c>
      <c r="E398" s="2">
        <v>-0.9</v>
      </c>
      <c r="F398" s="2">
        <v>0</v>
      </c>
      <c r="G398" s="2">
        <v>0</v>
      </c>
      <c r="H398" s="2">
        <v>1021.8</v>
      </c>
      <c r="I398" s="2">
        <v>0</v>
      </c>
      <c r="J398" s="2">
        <v>0</v>
      </c>
      <c r="K398" s="2">
        <v>0</v>
      </c>
      <c r="L398" s="2">
        <v>0</v>
      </c>
      <c r="M398" s="2">
        <v>4</v>
      </c>
      <c r="N398">
        <v>52.8</v>
      </c>
      <c r="O398">
        <v>683.8</v>
      </c>
      <c r="P398">
        <v>-2.7</v>
      </c>
      <c r="Q398">
        <v>-2.1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13.5</v>
      </c>
      <c r="AN398" s="2">
        <v>83</v>
      </c>
      <c r="AO398" s="2">
        <v>10.7</v>
      </c>
      <c r="AP398" s="2">
        <v>13.5</v>
      </c>
      <c r="AQ398" s="2">
        <v>2.9</v>
      </c>
      <c r="AR398" s="2">
        <v>7.2</v>
      </c>
      <c r="AS398" s="2">
        <v>1001.3</v>
      </c>
      <c r="AT398" s="2">
        <v>0</v>
      </c>
      <c r="AU398" s="2">
        <v>0</v>
      </c>
      <c r="AV398" s="2">
        <v>0.1</v>
      </c>
      <c r="AW398" s="2">
        <v>0.1</v>
      </c>
      <c r="AX398" s="2">
        <v>0.4</v>
      </c>
      <c r="AY398">
        <v>28</v>
      </c>
      <c r="AZ398">
        <v>659</v>
      </c>
      <c r="BA398">
        <v>12.7</v>
      </c>
      <c r="BB398">
        <v>12.8</v>
      </c>
      <c r="BC398" s="5">
        <v>0.27013888888888898</v>
      </c>
    </row>
    <row r="399" spans="2:55">
      <c r="B399" s="2">
        <v>-1</v>
      </c>
      <c r="C399" s="2">
        <v>91</v>
      </c>
      <c r="D399" s="2">
        <v>-2.2999999999999998</v>
      </c>
      <c r="E399" s="2">
        <v>-1</v>
      </c>
      <c r="F399" s="2">
        <v>0</v>
      </c>
      <c r="G399" s="2">
        <v>1.8</v>
      </c>
      <c r="H399" s="2">
        <v>1021.5</v>
      </c>
      <c r="I399" s="2">
        <v>0</v>
      </c>
      <c r="J399" s="2">
        <v>0</v>
      </c>
      <c r="K399" s="2">
        <v>0</v>
      </c>
      <c r="L399" s="2">
        <v>0</v>
      </c>
      <c r="M399" s="2">
        <v>4</v>
      </c>
      <c r="N399">
        <v>52.8</v>
      </c>
      <c r="O399">
        <v>683.8</v>
      </c>
      <c r="P399">
        <v>-2.7</v>
      </c>
      <c r="Q399">
        <v>-2.2000000000000002</v>
      </c>
      <c r="R399" s="5">
        <v>0.27083333333333298</v>
      </c>
      <c r="T399" s="13">
        <f t="shared" ref="T399:T462" si="8">MAX(P399,Q399)</f>
        <v>-2.2000000000000002</v>
      </c>
      <c r="U399" s="13">
        <f t="shared" ref="U399:U462" si="9">(T399-B399)-2</f>
        <v>-3.2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13.4</v>
      </c>
      <c r="AN399" s="2">
        <v>83</v>
      </c>
      <c r="AO399" s="2">
        <v>10.6</v>
      </c>
      <c r="AP399" s="2">
        <v>13.4</v>
      </c>
      <c r="AQ399" s="2">
        <v>4.7</v>
      </c>
      <c r="AR399" s="2">
        <v>7.2</v>
      </c>
      <c r="AS399" s="2">
        <v>1001.5</v>
      </c>
      <c r="AT399" s="2">
        <v>0</v>
      </c>
      <c r="AU399" s="2">
        <v>0</v>
      </c>
      <c r="AV399" s="2">
        <v>0.1</v>
      </c>
      <c r="AW399" s="2">
        <v>0.1</v>
      </c>
      <c r="AX399" s="2">
        <v>0.4</v>
      </c>
      <c r="AY399">
        <v>28</v>
      </c>
      <c r="AZ399">
        <v>659</v>
      </c>
      <c r="BA399">
        <v>12.7</v>
      </c>
      <c r="BB399">
        <v>12.8</v>
      </c>
      <c r="BC399" s="5">
        <v>0.27083333333333298</v>
      </c>
    </row>
    <row r="400" spans="2:55">
      <c r="B400" s="2">
        <v>-1</v>
      </c>
      <c r="C400" s="2">
        <v>91</v>
      </c>
      <c r="D400" s="2">
        <v>-2.2999999999999998</v>
      </c>
      <c r="E400" s="2">
        <v>-1</v>
      </c>
      <c r="F400" s="2">
        <v>0</v>
      </c>
      <c r="G400" s="2">
        <v>0</v>
      </c>
      <c r="H400" s="2">
        <v>1021.6</v>
      </c>
      <c r="I400" s="2">
        <v>0</v>
      </c>
      <c r="J400" s="2">
        <v>0</v>
      </c>
      <c r="K400" s="2">
        <v>0</v>
      </c>
      <c r="L400" s="2">
        <v>0</v>
      </c>
      <c r="M400" s="2">
        <v>4</v>
      </c>
      <c r="N400">
        <v>52.8</v>
      </c>
      <c r="O400">
        <v>683.8</v>
      </c>
      <c r="P400">
        <v>-2.7</v>
      </c>
      <c r="Q400">
        <v>-2.2000000000000002</v>
      </c>
      <c r="R400" s="5">
        <v>0.27152777777777798</v>
      </c>
      <c r="T400" s="13">
        <f t="shared" si="8"/>
        <v>-2.2000000000000002</v>
      </c>
      <c r="U400" s="13">
        <f t="shared" si="9"/>
        <v>-3.2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13.4</v>
      </c>
      <c r="AN400" s="2">
        <v>83</v>
      </c>
      <c r="AO400" s="2">
        <v>10.6</v>
      </c>
      <c r="AP400" s="2">
        <v>13.4</v>
      </c>
      <c r="AQ400" s="2">
        <v>12.2</v>
      </c>
      <c r="AR400" s="2">
        <v>13.7</v>
      </c>
      <c r="AS400" s="2">
        <v>1001.5</v>
      </c>
      <c r="AT400" s="2">
        <v>0</v>
      </c>
      <c r="AU400" s="2">
        <v>0</v>
      </c>
      <c r="AV400" s="2">
        <v>0.1</v>
      </c>
      <c r="AW400" s="2">
        <v>0.1</v>
      </c>
      <c r="AX400" s="2">
        <v>0.4</v>
      </c>
      <c r="AY400">
        <v>28</v>
      </c>
      <c r="AZ400">
        <v>659</v>
      </c>
      <c r="BA400">
        <v>12.7</v>
      </c>
      <c r="BB400">
        <v>12.8</v>
      </c>
      <c r="BC400" s="5">
        <v>0.27152777777777798</v>
      </c>
    </row>
    <row r="401" spans="2:55">
      <c r="B401" s="2">
        <v>-1</v>
      </c>
      <c r="C401" s="2">
        <v>91</v>
      </c>
      <c r="D401" s="2">
        <v>-2.2999999999999998</v>
      </c>
      <c r="E401" s="2">
        <v>-1</v>
      </c>
      <c r="F401" s="2">
        <v>0</v>
      </c>
      <c r="G401" s="2">
        <v>0</v>
      </c>
      <c r="H401" s="2">
        <v>1021.6</v>
      </c>
      <c r="I401" s="2">
        <v>0</v>
      </c>
      <c r="J401" s="2">
        <v>0</v>
      </c>
      <c r="K401" s="2">
        <v>0</v>
      </c>
      <c r="L401" s="2">
        <v>0</v>
      </c>
      <c r="M401" s="2">
        <v>4</v>
      </c>
      <c r="N401">
        <v>52.8</v>
      </c>
      <c r="O401">
        <v>683.8</v>
      </c>
      <c r="P401">
        <v>-2.7</v>
      </c>
      <c r="Q401">
        <v>-2.2000000000000002</v>
      </c>
      <c r="R401" s="5">
        <v>0.27222222222222198</v>
      </c>
      <c r="T401" s="13">
        <f t="shared" si="8"/>
        <v>-2.2000000000000002</v>
      </c>
      <c r="U401" s="13">
        <f t="shared" si="9"/>
        <v>-3.2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13.4</v>
      </c>
      <c r="AN401" s="2">
        <v>82</v>
      </c>
      <c r="AO401" s="2">
        <v>10.4</v>
      </c>
      <c r="AP401" s="2">
        <v>13.4</v>
      </c>
      <c r="AQ401" s="2">
        <v>7.2</v>
      </c>
      <c r="AR401" s="2">
        <v>8.6</v>
      </c>
      <c r="AS401" s="2">
        <v>1001.6</v>
      </c>
      <c r="AT401" s="2">
        <v>0</v>
      </c>
      <c r="AU401" s="2">
        <v>0</v>
      </c>
      <c r="AV401" s="2">
        <v>0.1</v>
      </c>
      <c r="AW401" s="2">
        <v>0.1</v>
      </c>
      <c r="AX401" s="2">
        <v>0.4</v>
      </c>
      <c r="AY401">
        <v>28</v>
      </c>
      <c r="AZ401">
        <v>659</v>
      </c>
      <c r="BA401">
        <v>12.6</v>
      </c>
      <c r="BB401">
        <v>12.8</v>
      </c>
      <c r="BC401" s="5">
        <v>0.27222222222222198</v>
      </c>
    </row>
    <row r="402" spans="2:55">
      <c r="B402" s="2">
        <v>-1</v>
      </c>
      <c r="C402" s="2">
        <v>91</v>
      </c>
      <c r="D402" s="2">
        <v>-2.2999999999999998</v>
      </c>
      <c r="E402" s="2">
        <v>-1</v>
      </c>
      <c r="F402" s="2">
        <v>0</v>
      </c>
      <c r="G402" s="2">
        <v>1.8</v>
      </c>
      <c r="H402" s="2">
        <v>1021.5</v>
      </c>
      <c r="I402" s="2">
        <v>0</v>
      </c>
      <c r="J402" s="2">
        <v>0</v>
      </c>
      <c r="K402" s="2">
        <v>0</v>
      </c>
      <c r="L402" s="2">
        <v>0</v>
      </c>
      <c r="M402" s="2">
        <v>4</v>
      </c>
      <c r="N402">
        <v>52.8</v>
      </c>
      <c r="O402">
        <v>683.8</v>
      </c>
      <c r="P402">
        <v>-2.7</v>
      </c>
      <c r="Q402">
        <v>-2.2000000000000002</v>
      </c>
      <c r="R402" s="5">
        <v>0.27291666666666697</v>
      </c>
      <c r="T402" s="13">
        <f t="shared" si="8"/>
        <v>-2.2000000000000002</v>
      </c>
      <c r="U402" s="13">
        <f t="shared" si="9"/>
        <v>-3.2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13.4</v>
      </c>
      <c r="AN402" s="2">
        <v>83</v>
      </c>
      <c r="AO402" s="2">
        <v>10.6</v>
      </c>
      <c r="AP402" s="2">
        <v>13.4</v>
      </c>
      <c r="AQ402" s="2">
        <v>5.4</v>
      </c>
      <c r="AR402" s="2">
        <v>6.8</v>
      </c>
      <c r="AS402" s="2">
        <v>1001.4</v>
      </c>
      <c r="AT402" s="2">
        <v>0</v>
      </c>
      <c r="AU402" s="2">
        <v>0</v>
      </c>
      <c r="AV402" s="2">
        <v>0.1</v>
      </c>
      <c r="AW402" s="2">
        <v>0.1</v>
      </c>
      <c r="AX402" s="2">
        <v>0.4</v>
      </c>
      <c r="AY402">
        <v>28</v>
      </c>
      <c r="AZ402">
        <v>659</v>
      </c>
      <c r="BA402">
        <v>12.6</v>
      </c>
      <c r="BB402">
        <v>12.8</v>
      </c>
      <c r="BC402" s="5">
        <v>0.27291666666666697</v>
      </c>
    </row>
    <row r="403" spans="2:55">
      <c r="B403" s="2">
        <v>-0.9</v>
      </c>
      <c r="C403" s="2">
        <v>91</v>
      </c>
      <c r="D403" s="2">
        <v>-2.2000000000000002</v>
      </c>
      <c r="E403" s="2">
        <v>-0.9</v>
      </c>
      <c r="F403" s="2">
        <v>0</v>
      </c>
      <c r="G403" s="2">
        <v>0</v>
      </c>
      <c r="H403" s="2">
        <v>1021.7</v>
      </c>
      <c r="I403" s="2">
        <v>0</v>
      </c>
      <c r="J403" s="2">
        <v>0</v>
      </c>
      <c r="K403" s="2">
        <v>0</v>
      </c>
      <c r="L403" s="2">
        <v>0</v>
      </c>
      <c r="M403" s="2">
        <v>4</v>
      </c>
      <c r="N403">
        <v>52.8</v>
      </c>
      <c r="O403">
        <v>683.8</v>
      </c>
      <c r="P403">
        <v>-2.7</v>
      </c>
      <c r="Q403">
        <v>-2.2000000000000002</v>
      </c>
      <c r="R403" s="5">
        <v>0.27361111111111103</v>
      </c>
      <c r="T403" s="13">
        <f t="shared" si="8"/>
        <v>-2.2000000000000002</v>
      </c>
      <c r="U403" s="13">
        <f t="shared" si="9"/>
        <v>-3.3000000000000003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13.4</v>
      </c>
      <c r="AN403" s="2">
        <v>83</v>
      </c>
      <c r="AO403" s="2">
        <v>10.6</v>
      </c>
      <c r="AP403" s="2">
        <v>13.4</v>
      </c>
      <c r="AQ403" s="2">
        <v>6.8</v>
      </c>
      <c r="AR403" s="2">
        <v>6.8</v>
      </c>
      <c r="AS403" s="2">
        <v>1001.5</v>
      </c>
      <c r="AT403" s="2">
        <v>0</v>
      </c>
      <c r="AU403" s="2">
        <v>0</v>
      </c>
      <c r="AV403" s="2">
        <v>0.1</v>
      </c>
      <c r="AW403" s="2">
        <v>0.1</v>
      </c>
      <c r="AX403" s="2">
        <v>0.4</v>
      </c>
      <c r="AY403">
        <v>28</v>
      </c>
      <c r="AZ403">
        <v>659</v>
      </c>
      <c r="BA403">
        <v>12.6</v>
      </c>
      <c r="BB403">
        <v>12.7</v>
      </c>
      <c r="BC403" s="5">
        <v>0.27361111111111103</v>
      </c>
    </row>
    <row r="404" spans="2:55">
      <c r="B404" s="2">
        <v>-1</v>
      </c>
      <c r="C404" s="2">
        <v>91</v>
      </c>
      <c r="D404" s="2">
        <v>-2.2999999999999998</v>
      </c>
      <c r="E404" s="2">
        <v>-1</v>
      </c>
      <c r="F404" s="2">
        <v>0</v>
      </c>
      <c r="G404" s="2">
        <v>0</v>
      </c>
      <c r="H404" s="2">
        <v>1021.6</v>
      </c>
      <c r="I404" s="2">
        <v>0</v>
      </c>
      <c r="J404" s="2">
        <v>0</v>
      </c>
      <c r="K404" s="2">
        <v>0</v>
      </c>
      <c r="L404" s="2">
        <v>0</v>
      </c>
      <c r="M404" s="2">
        <v>4</v>
      </c>
      <c r="N404">
        <v>52.8</v>
      </c>
      <c r="O404">
        <v>683.8</v>
      </c>
      <c r="P404">
        <v>-2.7</v>
      </c>
      <c r="Q404">
        <v>-2.2000000000000002</v>
      </c>
      <c r="R404" s="5">
        <v>0.27430555555555602</v>
      </c>
      <c r="T404" s="13">
        <f t="shared" si="8"/>
        <v>-2.2000000000000002</v>
      </c>
      <c r="U404" s="13">
        <f t="shared" si="9"/>
        <v>-3.2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13.4</v>
      </c>
      <c r="AN404" s="2">
        <v>83</v>
      </c>
      <c r="AO404" s="2">
        <v>10.6</v>
      </c>
      <c r="AP404" s="2">
        <v>13.4</v>
      </c>
      <c r="AQ404" s="2">
        <v>7.2</v>
      </c>
      <c r="AR404" s="2">
        <v>8.3000000000000007</v>
      </c>
      <c r="AS404" s="2">
        <v>1001.5</v>
      </c>
      <c r="AT404" s="2">
        <v>0</v>
      </c>
      <c r="AU404" s="2">
        <v>0</v>
      </c>
      <c r="AV404" s="2">
        <v>0.1</v>
      </c>
      <c r="AW404" s="2">
        <v>0.1</v>
      </c>
      <c r="AX404" s="2">
        <v>0.4</v>
      </c>
      <c r="AY404">
        <v>28</v>
      </c>
      <c r="AZ404">
        <v>659</v>
      </c>
      <c r="BA404">
        <v>12.5</v>
      </c>
      <c r="BB404">
        <v>12.7</v>
      </c>
      <c r="BC404" s="5">
        <v>0.27430555555555602</v>
      </c>
    </row>
    <row r="405" spans="2:55">
      <c r="B405" s="2">
        <v>-0.9</v>
      </c>
      <c r="C405" s="2">
        <v>91</v>
      </c>
      <c r="D405" s="2">
        <v>-2.2000000000000002</v>
      </c>
      <c r="E405" s="2">
        <v>-0.9</v>
      </c>
      <c r="F405" s="2">
        <v>0</v>
      </c>
      <c r="G405" s="2">
        <v>0</v>
      </c>
      <c r="H405" s="2">
        <v>1021.5</v>
      </c>
      <c r="I405" s="2">
        <v>0</v>
      </c>
      <c r="J405" s="2">
        <v>0</v>
      </c>
      <c r="K405" s="2">
        <v>0</v>
      </c>
      <c r="L405" s="2">
        <v>0</v>
      </c>
      <c r="M405" s="2">
        <v>4</v>
      </c>
      <c r="N405">
        <v>52.8</v>
      </c>
      <c r="O405">
        <v>683.8</v>
      </c>
      <c r="P405">
        <v>-2.6</v>
      </c>
      <c r="Q405">
        <v>-2.2000000000000002</v>
      </c>
      <c r="R405" s="5">
        <v>0.27500000000000002</v>
      </c>
      <c r="T405" s="13">
        <f t="shared" si="8"/>
        <v>-2.2000000000000002</v>
      </c>
      <c r="U405" s="13">
        <f t="shared" si="9"/>
        <v>-3.3000000000000003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13.4</v>
      </c>
      <c r="AN405" s="2">
        <v>83</v>
      </c>
      <c r="AO405" s="2">
        <v>10.6</v>
      </c>
      <c r="AP405" s="2">
        <v>13.4</v>
      </c>
      <c r="AQ405" s="2">
        <v>4.7</v>
      </c>
      <c r="AR405" s="2">
        <v>6.8</v>
      </c>
      <c r="AS405" s="2">
        <v>1001.5</v>
      </c>
      <c r="AT405" s="2">
        <v>0</v>
      </c>
      <c r="AU405" s="2">
        <v>0</v>
      </c>
      <c r="AV405" s="2">
        <v>0.1</v>
      </c>
      <c r="AW405" s="2">
        <v>0.1</v>
      </c>
      <c r="AX405" s="2">
        <v>0.4</v>
      </c>
      <c r="AY405">
        <v>28</v>
      </c>
      <c r="AZ405">
        <v>659</v>
      </c>
      <c r="BA405">
        <v>12.5</v>
      </c>
      <c r="BB405">
        <v>12.7</v>
      </c>
      <c r="BC405" s="5">
        <v>0.27500000000000002</v>
      </c>
    </row>
    <row r="406" spans="2:55">
      <c r="B406" s="2">
        <v>-0.9</v>
      </c>
      <c r="C406" s="2">
        <v>91</v>
      </c>
      <c r="D406" s="2">
        <v>-2.2000000000000002</v>
      </c>
      <c r="E406" s="2">
        <v>-0.9</v>
      </c>
      <c r="F406" s="2">
        <v>0</v>
      </c>
      <c r="G406" s="2">
        <v>0</v>
      </c>
      <c r="H406" s="2">
        <v>1021.8</v>
      </c>
      <c r="I406" s="2">
        <v>0</v>
      </c>
      <c r="J406" s="2">
        <v>0</v>
      </c>
      <c r="K406" s="2">
        <v>0</v>
      </c>
      <c r="L406" s="2">
        <v>0</v>
      </c>
      <c r="M406" s="2">
        <v>4</v>
      </c>
      <c r="N406">
        <v>52.8</v>
      </c>
      <c r="O406">
        <v>683.8</v>
      </c>
      <c r="P406">
        <v>-2.5</v>
      </c>
      <c r="Q406">
        <v>-2.2000000000000002</v>
      </c>
      <c r="R406" s="5">
        <v>0.27569444444444402</v>
      </c>
      <c r="T406" s="13">
        <f t="shared" si="8"/>
        <v>-2.2000000000000002</v>
      </c>
      <c r="U406" s="13">
        <f t="shared" si="9"/>
        <v>-3.3000000000000003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13.4</v>
      </c>
      <c r="AN406" s="2">
        <v>83</v>
      </c>
      <c r="AO406" s="2">
        <v>10.6</v>
      </c>
      <c r="AP406" s="2">
        <v>13.4</v>
      </c>
      <c r="AQ406" s="2">
        <v>7.2</v>
      </c>
      <c r="AR406" s="2">
        <v>9</v>
      </c>
      <c r="AS406" s="2">
        <v>1001.4</v>
      </c>
      <c r="AT406" s="2">
        <v>0</v>
      </c>
      <c r="AU406" s="2">
        <v>0</v>
      </c>
      <c r="AV406" s="2">
        <v>0.1</v>
      </c>
      <c r="AW406" s="2">
        <v>0.1</v>
      </c>
      <c r="AX406" s="2">
        <v>0.4</v>
      </c>
      <c r="AY406">
        <v>28</v>
      </c>
      <c r="AZ406">
        <v>659</v>
      </c>
      <c r="BA406">
        <v>12.5</v>
      </c>
      <c r="BB406">
        <v>12.7</v>
      </c>
      <c r="BC406" s="5">
        <v>0.27569444444444402</v>
      </c>
    </row>
    <row r="407" spans="2:55">
      <c r="B407" s="2">
        <v>-0.9</v>
      </c>
      <c r="C407" s="2">
        <v>91</v>
      </c>
      <c r="D407" s="2">
        <v>-2.2000000000000002</v>
      </c>
      <c r="E407" s="2">
        <v>-0.9</v>
      </c>
      <c r="F407" s="2">
        <v>0</v>
      </c>
      <c r="G407" s="2">
        <v>0</v>
      </c>
      <c r="H407" s="2">
        <v>1021.6</v>
      </c>
      <c r="I407" s="2">
        <v>0</v>
      </c>
      <c r="J407" s="2">
        <v>0</v>
      </c>
      <c r="K407" s="2">
        <v>0</v>
      </c>
      <c r="L407" s="2">
        <v>0</v>
      </c>
      <c r="M407" s="2">
        <v>4</v>
      </c>
      <c r="N407">
        <v>52.8</v>
      </c>
      <c r="O407">
        <v>683.8</v>
      </c>
      <c r="P407">
        <v>-2.5</v>
      </c>
      <c r="Q407">
        <v>-2.2000000000000002</v>
      </c>
      <c r="R407" s="5">
        <v>0.27638888888888902</v>
      </c>
      <c r="T407" s="13">
        <f t="shared" si="8"/>
        <v>-2.2000000000000002</v>
      </c>
      <c r="U407" s="13">
        <f t="shared" si="9"/>
        <v>-3.3000000000000003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13.4</v>
      </c>
      <c r="AN407" s="2">
        <v>83</v>
      </c>
      <c r="AO407" s="2">
        <v>10.6</v>
      </c>
      <c r="AP407" s="2">
        <v>13.4</v>
      </c>
      <c r="AQ407" s="2">
        <v>2.9</v>
      </c>
      <c r="AR407" s="2">
        <v>4.3</v>
      </c>
      <c r="AS407" s="2">
        <v>1001.4</v>
      </c>
      <c r="AT407" s="2">
        <v>0</v>
      </c>
      <c r="AU407" s="2">
        <v>0</v>
      </c>
      <c r="AV407" s="2">
        <v>0.1</v>
      </c>
      <c r="AW407" s="2">
        <v>0.1</v>
      </c>
      <c r="AX407" s="2">
        <v>0.4</v>
      </c>
      <c r="AY407">
        <v>28</v>
      </c>
      <c r="AZ407">
        <v>659</v>
      </c>
      <c r="BA407">
        <v>12.4</v>
      </c>
      <c r="BB407">
        <v>12.6</v>
      </c>
      <c r="BC407" s="5">
        <v>0.27638888888888902</v>
      </c>
    </row>
    <row r="408" spans="2:55">
      <c r="B408" s="2">
        <v>-0.9</v>
      </c>
      <c r="C408" s="2">
        <v>91</v>
      </c>
      <c r="D408" s="2">
        <v>-2.2000000000000002</v>
      </c>
      <c r="E408" s="2">
        <v>-0.9</v>
      </c>
      <c r="F408" s="2">
        <v>0</v>
      </c>
      <c r="G408" s="2">
        <v>1.8</v>
      </c>
      <c r="H408" s="2">
        <v>1021.6</v>
      </c>
      <c r="I408" s="2">
        <v>0</v>
      </c>
      <c r="J408" s="2">
        <v>0</v>
      </c>
      <c r="K408" s="2">
        <v>0</v>
      </c>
      <c r="L408" s="2">
        <v>0</v>
      </c>
      <c r="M408" s="2">
        <v>4</v>
      </c>
      <c r="N408">
        <v>52.8</v>
      </c>
      <c r="O408">
        <v>683.8</v>
      </c>
      <c r="P408">
        <v>-2.5</v>
      </c>
      <c r="Q408">
        <v>-2.2000000000000002</v>
      </c>
      <c r="R408" s="5">
        <v>0.27708333333333302</v>
      </c>
      <c r="T408" s="13">
        <f t="shared" si="8"/>
        <v>-2.2000000000000002</v>
      </c>
      <c r="U408" s="13">
        <f t="shared" si="9"/>
        <v>-3.3000000000000003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13.4</v>
      </c>
      <c r="AN408" s="2">
        <v>83</v>
      </c>
      <c r="AO408" s="2">
        <v>10.6</v>
      </c>
      <c r="AP408" s="2">
        <v>13.4</v>
      </c>
      <c r="AQ408" s="2">
        <v>5.8</v>
      </c>
      <c r="AR408" s="2">
        <v>6.1</v>
      </c>
      <c r="AS408" s="2">
        <v>1001.5</v>
      </c>
      <c r="AT408" s="2">
        <v>0</v>
      </c>
      <c r="AU408" s="2">
        <v>0</v>
      </c>
      <c r="AV408" s="2">
        <v>0.1</v>
      </c>
      <c r="AW408" s="2">
        <v>0.1</v>
      </c>
      <c r="AX408" s="2">
        <v>0.4</v>
      </c>
      <c r="AY408">
        <v>28</v>
      </c>
      <c r="AZ408">
        <v>659</v>
      </c>
      <c r="BA408">
        <v>12.4</v>
      </c>
      <c r="BB408">
        <v>12.6</v>
      </c>
      <c r="BC408" s="5">
        <v>0.27708333333333302</v>
      </c>
    </row>
    <row r="409" spans="2:55">
      <c r="B409" s="2">
        <v>-0.9</v>
      </c>
      <c r="C409" s="2">
        <v>91</v>
      </c>
      <c r="D409" s="2">
        <v>-2.2000000000000002</v>
      </c>
      <c r="E409" s="2">
        <v>-0.9</v>
      </c>
      <c r="F409" s="2">
        <v>0</v>
      </c>
      <c r="G409" s="2">
        <v>0</v>
      </c>
      <c r="H409" s="2">
        <v>1021.5</v>
      </c>
      <c r="I409" s="2">
        <v>0</v>
      </c>
      <c r="J409" s="2">
        <v>0</v>
      </c>
      <c r="K409" s="2">
        <v>0</v>
      </c>
      <c r="L409" s="2">
        <v>0</v>
      </c>
      <c r="M409" s="2">
        <v>4</v>
      </c>
      <c r="N409">
        <v>52.8</v>
      </c>
      <c r="O409">
        <v>683.8</v>
      </c>
      <c r="P409">
        <v>-2.5</v>
      </c>
      <c r="Q409">
        <v>-2.2000000000000002</v>
      </c>
      <c r="R409" s="5">
        <v>0.27777777777777801</v>
      </c>
      <c r="T409" s="13">
        <f t="shared" si="8"/>
        <v>-2.2000000000000002</v>
      </c>
      <c r="U409" s="13">
        <f t="shared" si="9"/>
        <v>-3.3000000000000003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13.4</v>
      </c>
      <c r="AN409" s="2">
        <v>83</v>
      </c>
      <c r="AO409" s="2">
        <v>10.6</v>
      </c>
      <c r="AP409" s="2">
        <v>13.4</v>
      </c>
      <c r="AQ409" s="2">
        <v>4.7</v>
      </c>
      <c r="AR409" s="2">
        <v>6.1</v>
      </c>
      <c r="AS409" s="2">
        <v>1001.3</v>
      </c>
      <c r="AT409" s="2">
        <v>0</v>
      </c>
      <c r="AU409" s="2">
        <v>0</v>
      </c>
      <c r="AV409" s="2">
        <v>0.1</v>
      </c>
      <c r="AW409" s="2">
        <v>0.1</v>
      </c>
      <c r="AX409" s="2">
        <v>0.4</v>
      </c>
      <c r="AY409">
        <v>28</v>
      </c>
      <c r="AZ409">
        <v>659</v>
      </c>
      <c r="BA409">
        <v>12.4</v>
      </c>
      <c r="BB409">
        <v>12.6</v>
      </c>
      <c r="BC409" s="5">
        <v>0.27777777777777801</v>
      </c>
    </row>
    <row r="410" spans="2:55">
      <c r="B410" s="2">
        <v>-0.9</v>
      </c>
      <c r="C410" s="2">
        <v>91</v>
      </c>
      <c r="D410" s="2">
        <v>-2.2000000000000002</v>
      </c>
      <c r="E410" s="2">
        <v>-0.9</v>
      </c>
      <c r="F410" s="2">
        <v>0</v>
      </c>
      <c r="G410" s="2">
        <v>0</v>
      </c>
      <c r="H410" s="2">
        <v>1021.7</v>
      </c>
      <c r="I410" s="2">
        <v>0</v>
      </c>
      <c r="J410" s="2">
        <v>0</v>
      </c>
      <c r="K410" s="2">
        <v>0</v>
      </c>
      <c r="L410" s="2">
        <v>0</v>
      </c>
      <c r="M410" s="2">
        <v>4</v>
      </c>
      <c r="N410">
        <v>52.8</v>
      </c>
      <c r="O410">
        <v>683.8</v>
      </c>
      <c r="P410">
        <v>-2.5</v>
      </c>
      <c r="Q410">
        <v>-2.2999999999999998</v>
      </c>
      <c r="R410" s="5">
        <v>0.27847222222222201</v>
      </c>
      <c r="T410" s="13">
        <f t="shared" si="8"/>
        <v>-2.2999999999999998</v>
      </c>
      <c r="U410" s="13">
        <f t="shared" si="9"/>
        <v>-3.4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13.4</v>
      </c>
      <c r="AN410" s="2">
        <v>83</v>
      </c>
      <c r="AO410" s="2">
        <v>10.6</v>
      </c>
      <c r="AP410" s="2">
        <v>13.4</v>
      </c>
      <c r="AQ410" s="2">
        <v>3.2</v>
      </c>
      <c r="AR410" s="2">
        <v>4</v>
      </c>
      <c r="AS410" s="2">
        <v>1001.6</v>
      </c>
      <c r="AT410" s="2">
        <v>0</v>
      </c>
      <c r="AU410" s="2">
        <v>0</v>
      </c>
      <c r="AV410" s="2">
        <v>0.1</v>
      </c>
      <c r="AW410" s="2">
        <v>0.1</v>
      </c>
      <c r="AX410" s="2">
        <v>0.4</v>
      </c>
      <c r="AY410">
        <v>28</v>
      </c>
      <c r="AZ410">
        <v>659</v>
      </c>
      <c r="BA410">
        <v>12.4</v>
      </c>
      <c r="BB410">
        <v>12.5</v>
      </c>
      <c r="BC410" s="5">
        <v>0.27847222222222201</v>
      </c>
    </row>
    <row r="411" spans="2:55">
      <c r="B411" s="2">
        <v>-1</v>
      </c>
      <c r="C411" s="2">
        <v>91</v>
      </c>
      <c r="D411" s="2">
        <v>-2.2999999999999998</v>
      </c>
      <c r="E411" s="2">
        <v>-1</v>
      </c>
      <c r="F411" s="2">
        <v>0</v>
      </c>
      <c r="G411" s="2">
        <v>0</v>
      </c>
      <c r="H411" s="2">
        <v>1021.5</v>
      </c>
      <c r="I411" s="2">
        <v>0</v>
      </c>
      <c r="J411" s="2">
        <v>0</v>
      </c>
      <c r="K411" s="2">
        <v>0</v>
      </c>
      <c r="L411" s="2">
        <v>0</v>
      </c>
      <c r="M411" s="2">
        <v>4</v>
      </c>
      <c r="N411">
        <v>52.8</v>
      </c>
      <c r="O411">
        <v>683.8</v>
      </c>
      <c r="P411">
        <v>-2.4</v>
      </c>
      <c r="Q411">
        <v>-2.2999999999999998</v>
      </c>
      <c r="R411" s="5">
        <v>0.27916666666666701</v>
      </c>
      <c r="T411" s="13">
        <f t="shared" si="8"/>
        <v>-2.2999999999999998</v>
      </c>
      <c r="U411" s="13">
        <f t="shared" si="9"/>
        <v>-3.3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13.4</v>
      </c>
      <c r="AN411" s="2">
        <v>83</v>
      </c>
      <c r="AO411" s="2">
        <v>10.6</v>
      </c>
      <c r="AP411" s="2">
        <v>13.4</v>
      </c>
      <c r="AQ411" s="2">
        <v>4</v>
      </c>
      <c r="AR411" s="2">
        <v>6.8</v>
      </c>
      <c r="AS411" s="2">
        <v>1001.5</v>
      </c>
      <c r="AT411" s="2">
        <v>0</v>
      </c>
      <c r="AU411" s="2">
        <v>0</v>
      </c>
      <c r="AV411" s="2">
        <v>0.1</v>
      </c>
      <c r="AW411" s="2">
        <v>0.1</v>
      </c>
      <c r="AX411" s="2">
        <v>0.4</v>
      </c>
      <c r="AY411">
        <v>28</v>
      </c>
      <c r="AZ411">
        <v>659</v>
      </c>
      <c r="BA411">
        <v>12.4</v>
      </c>
      <c r="BB411">
        <v>12.5</v>
      </c>
      <c r="BC411" s="5">
        <v>0.27916666666666701</v>
      </c>
    </row>
    <row r="412" spans="2:55">
      <c r="B412" s="2">
        <v>-0.9</v>
      </c>
      <c r="C412" s="2">
        <v>91</v>
      </c>
      <c r="D412" s="2">
        <v>-2.2000000000000002</v>
      </c>
      <c r="E412" s="2">
        <v>-0.9</v>
      </c>
      <c r="F412" s="2">
        <v>2.2000000000000002</v>
      </c>
      <c r="G412" s="2">
        <v>2.5</v>
      </c>
      <c r="H412" s="2">
        <v>1021.6</v>
      </c>
      <c r="I412" s="2">
        <v>0</v>
      </c>
      <c r="J412" s="2">
        <v>0</v>
      </c>
      <c r="K412" s="2">
        <v>0</v>
      </c>
      <c r="L412" s="2">
        <v>0</v>
      </c>
      <c r="M412" s="2">
        <v>4</v>
      </c>
      <c r="N412">
        <v>52.8</v>
      </c>
      <c r="O412">
        <v>683.8</v>
      </c>
      <c r="P412">
        <v>-2.4</v>
      </c>
      <c r="Q412">
        <v>-2.2999999999999998</v>
      </c>
      <c r="R412" s="5">
        <v>0.27986111111111101</v>
      </c>
      <c r="T412" s="13">
        <f t="shared" si="8"/>
        <v>-2.2999999999999998</v>
      </c>
      <c r="U412" s="13">
        <f t="shared" si="9"/>
        <v>-3.4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13.4</v>
      </c>
      <c r="AN412" s="2">
        <v>83</v>
      </c>
      <c r="AO412" s="2">
        <v>10.6</v>
      </c>
      <c r="AP412" s="2">
        <v>13.4</v>
      </c>
      <c r="AQ412" s="2">
        <v>3.6</v>
      </c>
      <c r="AR412" s="2">
        <v>4.7</v>
      </c>
      <c r="AS412" s="2">
        <v>1001.6</v>
      </c>
      <c r="AT412" s="2">
        <v>0</v>
      </c>
      <c r="AU412" s="2">
        <v>0</v>
      </c>
      <c r="AV412" s="2">
        <v>0.1</v>
      </c>
      <c r="AW412" s="2">
        <v>0.1</v>
      </c>
      <c r="AX412" s="2">
        <v>0.4</v>
      </c>
      <c r="AY412">
        <v>28</v>
      </c>
      <c r="AZ412">
        <v>659</v>
      </c>
      <c r="BA412">
        <v>12.3</v>
      </c>
      <c r="BB412">
        <v>12.5</v>
      </c>
      <c r="BC412" s="5">
        <v>0.27986111111111101</v>
      </c>
    </row>
    <row r="413" spans="2:55">
      <c r="B413" s="2">
        <v>-0.9</v>
      </c>
      <c r="C413" s="2">
        <v>91</v>
      </c>
      <c r="D413" s="2">
        <v>-2.2000000000000002</v>
      </c>
      <c r="E413" s="2">
        <v>-0.9</v>
      </c>
      <c r="F413" s="2">
        <v>0</v>
      </c>
      <c r="G413" s="2">
        <v>1.8</v>
      </c>
      <c r="H413" s="2">
        <v>1021.7</v>
      </c>
      <c r="I413" s="2">
        <v>0</v>
      </c>
      <c r="J413" s="2">
        <v>0</v>
      </c>
      <c r="K413" s="2">
        <v>0</v>
      </c>
      <c r="L413" s="2">
        <v>0</v>
      </c>
      <c r="M413" s="2">
        <v>4</v>
      </c>
      <c r="N413">
        <v>52.8</v>
      </c>
      <c r="O413">
        <v>683.8</v>
      </c>
      <c r="P413">
        <v>-2.5</v>
      </c>
      <c r="Q413">
        <v>-2.2999999999999998</v>
      </c>
      <c r="R413" s="5">
        <v>0.280555555555556</v>
      </c>
      <c r="T413" s="13">
        <f t="shared" si="8"/>
        <v>-2.2999999999999998</v>
      </c>
      <c r="U413" s="13">
        <f t="shared" si="9"/>
        <v>-3.4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13.4</v>
      </c>
      <c r="AN413" s="2">
        <v>83</v>
      </c>
      <c r="AO413" s="2">
        <v>10.6</v>
      </c>
      <c r="AP413" s="2">
        <v>13.4</v>
      </c>
      <c r="AQ413" s="2">
        <v>6.1</v>
      </c>
      <c r="AR413" s="2">
        <v>6.5</v>
      </c>
      <c r="AS413" s="2">
        <v>1001.8</v>
      </c>
      <c r="AT413" s="2">
        <v>0</v>
      </c>
      <c r="AU413" s="2">
        <v>0</v>
      </c>
      <c r="AV413" s="2">
        <v>0.1</v>
      </c>
      <c r="AW413" s="2">
        <v>0.1</v>
      </c>
      <c r="AX413" s="2">
        <v>0.4</v>
      </c>
      <c r="AY413">
        <v>28</v>
      </c>
      <c r="AZ413">
        <v>659</v>
      </c>
      <c r="BA413">
        <v>12.3</v>
      </c>
      <c r="BB413">
        <v>12.5</v>
      </c>
      <c r="BC413" s="5">
        <v>0.280555555555556</v>
      </c>
    </row>
    <row r="414" spans="2:55">
      <c r="B414" s="2">
        <v>-0.9</v>
      </c>
      <c r="C414" s="2">
        <v>91</v>
      </c>
      <c r="D414" s="2">
        <v>-2.2000000000000002</v>
      </c>
      <c r="E414" s="2">
        <v>-0.9</v>
      </c>
      <c r="F414" s="2">
        <v>0</v>
      </c>
      <c r="G414" s="2">
        <v>2.2000000000000002</v>
      </c>
      <c r="H414" s="2">
        <v>1021.6</v>
      </c>
      <c r="I414" s="2">
        <v>0</v>
      </c>
      <c r="J414" s="2">
        <v>0</v>
      </c>
      <c r="K414" s="2">
        <v>0</v>
      </c>
      <c r="L414" s="2">
        <v>0</v>
      </c>
      <c r="M414" s="2">
        <v>4</v>
      </c>
      <c r="N414">
        <v>52.8</v>
      </c>
      <c r="O414">
        <v>683.8</v>
      </c>
      <c r="P414">
        <v>-2.5</v>
      </c>
      <c r="Q414">
        <v>-2.2999999999999998</v>
      </c>
      <c r="R414" s="5">
        <v>0.28125</v>
      </c>
      <c r="T414" s="13">
        <f t="shared" si="8"/>
        <v>-2.2999999999999998</v>
      </c>
      <c r="U414" s="13">
        <f t="shared" si="9"/>
        <v>-3.4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13.3</v>
      </c>
      <c r="AN414" s="2">
        <v>83</v>
      </c>
      <c r="AO414" s="2">
        <v>10.5</v>
      </c>
      <c r="AP414" s="2">
        <v>13.3</v>
      </c>
      <c r="AQ414" s="2">
        <v>5.4</v>
      </c>
      <c r="AR414" s="2">
        <v>8.6</v>
      </c>
      <c r="AS414" s="2">
        <v>1001.6</v>
      </c>
      <c r="AT414" s="2">
        <v>0</v>
      </c>
      <c r="AU414" s="2">
        <v>0</v>
      </c>
      <c r="AV414" s="2">
        <v>0.1</v>
      </c>
      <c r="AW414" s="2">
        <v>0.1</v>
      </c>
      <c r="AX414" s="2">
        <v>0.4</v>
      </c>
      <c r="AY414">
        <v>28</v>
      </c>
      <c r="AZ414">
        <v>659</v>
      </c>
      <c r="BA414">
        <v>12.3</v>
      </c>
      <c r="BB414">
        <v>12.4</v>
      </c>
      <c r="BC414" s="5">
        <v>0.28125</v>
      </c>
    </row>
    <row r="415" spans="2:55">
      <c r="B415" s="2">
        <v>-0.9</v>
      </c>
      <c r="C415" s="2">
        <v>91</v>
      </c>
      <c r="D415" s="2">
        <v>-2.2000000000000002</v>
      </c>
      <c r="E415" s="2">
        <v>-0.9</v>
      </c>
      <c r="F415" s="2">
        <v>0</v>
      </c>
      <c r="G415" s="2">
        <v>0</v>
      </c>
      <c r="H415" s="2">
        <v>1021.5</v>
      </c>
      <c r="I415" s="2">
        <v>0</v>
      </c>
      <c r="J415" s="2">
        <v>0</v>
      </c>
      <c r="K415" s="2">
        <v>0</v>
      </c>
      <c r="L415" s="2">
        <v>0</v>
      </c>
      <c r="M415" s="2">
        <v>4</v>
      </c>
      <c r="N415">
        <v>52.8</v>
      </c>
      <c r="O415">
        <v>683.8</v>
      </c>
      <c r="P415">
        <v>-2.5</v>
      </c>
      <c r="Q415">
        <v>-2.4</v>
      </c>
      <c r="R415" s="5">
        <v>0.281944444444444</v>
      </c>
      <c r="T415" s="13">
        <f t="shared" si="8"/>
        <v>-2.4</v>
      </c>
      <c r="U415" s="13">
        <f t="shared" si="9"/>
        <v>-3.5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13.3</v>
      </c>
      <c r="AN415" s="2">
        <v>83</v>
      </c>
      <c r="AO415" s="2">
        <v>10.5</v>
      </c>
      <c r="AP415" s="2">
        <v>13.3</v>
      </c>
      <c r="AQ415" s="2">
        <v>8.6</v>
      </c>
      <c r="AR415" s="2">
        <v>9</v>
      </c>
      <c r="AS415" s="2">
        <v>1001.4</v>
      </c>
      <c r="AT415" s="2">
        <v>0</v>
      </c>
      <c r="AU415" s="2">
        <v>0</v>
      </c>
      <c r="AV415" s="2">
        <v>0.1</v>
      </c>
      <c r="AW415" s="2">
        <v>0.1</v>
      </c>
      <c r="AX415" s="2">
        <v>0.4</v>
      </c>
      <c r="AY415">
        <v>28</v>
      </c>
      <c r="AZ415">
        <v>659</v>
      </c>
      <c r="BA415">
        <v>12.3</v>
      </c>
      <c r="BB415">
        <v>12.4</v>
      </c>
      <c r="BC415" s="5">
        <v>0.281944444444444</v>
      </c>
    </row>
    <row r="416" spans="2:55">
      <c r="B416" s="2">
        <v>-1</v>
      </c>
      <c r="C416" s="2">
        <v>91</v>
      </c>
      <c r="D416" s="2">
        <v>-2.2999999999999998</v>
      </c>
      <c r="E416" s="2">
        <v>-1</v>
      </c>
      <c r="F416" s="2">
        <v>1.8</v>
      </c>
      <c r="G416" s="2">
        <v>1.8</v>
      </c>
      <c r="H416" s="2">
        <v>1021.7</v>
      </c>
      <c r="I416" s="2">
        <v>0</v>
      </c>
      <c r="J416" s="2">
        <v>0</v>
      </c>
      <c r="K416" s="2">
        <v>0</v>
      </c>
      <c r="L416" s="2">
        <v>0</v>
      </c>
      <c r="M416" s="2">
        <v>4</v>
      </c>
      <c r="N416">
        <v>52.8</v>
      </c>
      <c r="O416">
        <v>683.8</v>
      </c>
      <c r="P416">
        <v>-2.5</v>
      </c>
      <c r="Q416">
        <v>-2.4</v>
      </c>
      <c r="R416" s="5">
        <v>0.28263888888888899</v>
      </c>
      <c r="T416" s="13">
        <f t="shared" si="8"/>
        <v>-2.4</v>
      </c>
      <c r="U416" s="13">
        <f t="shared" si="9"/>
        <v>-3.4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13.3</v>
      </c>
      <c r="AN416" s="2">
        <v>83</v>
      </c>
      <c r="AO416" s="2">
        <v>10.5</v>
      </c>
      <c r="AP416" s="2">
        <v>13.3</v>
      </c>
      <c r="AQ416" s="2">
        <v>8.6</v>
      </c>
      <c r="AR416" s="2">
        <v>8.6</v>
      </c>
      <c r="AS416" s="2">
        <v>1001.6</v>
      </c>
      <c r="AT416" s="2">
        <v>0</v>
      </c>
      <c r="AU416" s="2">
        <v>0</v>
      </c>
      <c r="AV416" s="2">
        <v>0.1</v>
      </c>
      <c r="AW416" s="2">
        <v>0.1</v>
      </c>
      <c r="AX416" s="2">
        <v>0.4</v>
      </c>
      <c r="AY416">
        <v>28</v>
      </c>
      <c r="AZ416">
        <v>659</v>
      </c>
      <c r="BA416">
        <v>12.2</v>
      </c>
      <c r="BB416">
        <v>12.4</v>
      </c>
      <c r="BC416" s="5">
        <v>0.28263888888888899</v>
      </c>
    </row>
    <row r="417" spans="2:55">
      <c r="B417" s="2">
        <v>-1</v>
      </c>
      <c r="C417" s="2">
        <v>91</v>
      </c>
      <c r="D417" s="2">
        <v>-2.2999999999999998</v>
      </c>
      <c r="E417" s="2">
        <v>-1</v>
      </c>
      <c r="F417" s="2">
        <v>0</v>
      </c>
      <c r="G417" s="2">
        <v>2.5</v>
      </c>
      <c r="H417" s="2">
        <v>1021.7</v>
      </c>
      <c r="I417" s="2">
        <v>0</v>
      </c>
      <c r="J417" s="2">
        <v>0</v>
      </c>
      <c r="K417" s="2">
        <v>0</v>
      </c>
      <c r="L417" s="2">
        <v>0</v>
      </c>
      <c r="M417" s="2">
        <v>4</v>
      </c>
      <c r="N417">
        <v>52.8</v>
      </c>
      <c r="O417">
        <v>683.8</v>
      </c>
      <c r="P417">
        <v>-2.5</v>
      </c>
      <c r="Q417">
        <v>-2.4</v>
      </c>
      <c r="R417" s="5">
        <v>0.28333333333333299</v>
      </c>
      <c r="T417" s="13">
        <f t="shared" si="8"/>
        <v>-2.4</v>
      </c>
      <c r="U417" s="13">
        <f t="shared" si="9"/>
        <v>-3.4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13.3</v>
      </c>
      <c r="AN417" s="2">
        <v>83</v>
      </c>
      <c r="AO417" s="2">
        <v>10.5</v>
      </c>
      <c r="AP417" s="2">
        <v>13.3</v>
      </c>
      <c r="AQ417" s="2">
        <v>5.4</v>
      </c>
      <c r="AR417" s="2">
        <v>6.5</v>
      </c>
      <c r="AS417" s="2">
        <v>1001.5</v>
      </c>
      <c r="AT417" s="2">
        <v>0</v>
      </c>
      <c r="AU417" s="2">
        <v>0</v>
      </c>
      <c r="AV417" s="2">
        <v>0.1</v>
      </c>
      <c r="AW417" s="2">
        <v>0.1</v>
      </c>
      <c r="AX417" s="2">
        <v>0.4</v>
      </c>
      <c r="AY417">
        <v>28</v>
      </c>
      <c r="AZ417">
        <v>659</v>
      </c>
      <c r="BA417">
        <v>12.2</v>
      </c>
      <c r="BB417">
        <v>12.4</v>
      </c>
      <c r="BC417" s="5">
        <v>0.28333333333333299</v>
      </c>
    </row>
    <row r="418" spans="2:55">
      <c r="B418" s="2">
        <v>-1.1000000000000001</v>
      </c>
      <c r="C418" s="2">
        <v>91</v>
      </c>
      <c r="D418" s="2">
        <v>-2.4</v>
      </c>
      <c r="E418" s="2">
        <v>-1.1000000000000001</v>
      </c>
      <c r="F418" s="2">
        <v>0</v>
      </c>
      <c r="G418" s="2">
        <v>1.8</v>
      </c>
      <c r="H418" s="2">
        <v>1021.7</v>
      </c>
      <c r="I418" s="2">
        <v>0</v>
      </c>
      <c r="J418" s="2">
        <v>0</v>
      </c>
      <c r="K418" s="2">
        <v>0</v>
      </c>
      <c r="L418" s="2">
        <v>0</v>
      </c>
      <c r="M418" s="2">
        <v>4</v>
      </c>
      <c r="N418">
        <v>52.8</v>
      </c>
      <c r="O418">
        <v>683.8</v>
      </c>
      <c r="P418">
        <v>-2.5</v>
      </c>
      <c r="Q418">
        <v>-2.4</v>
      </c>
      <c r="R418" s="5">
        <v>0.28402777777777799</v>
      </c>
      <c r="T418" s="13">
        <f t="shared" si="8"/>
        <v>-2.4</v>
      </c>
      <c r="U418" s="13">
        <f t="shared" si="9"/>
        <v>-3.3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13.3</v>
      </c>
      <c r="AN418" s="2">
        <v>83</v>
      </c>
      <c r="AO418" s="2">
        <v>10.5</v>
      </c>
      <c r="AP418" s="2">
        <v>13.3</v>
      </c>
      <c r="AQ418" s="2">
        <v>2.5</v>
      </c>
      <c r="AR418" s="2">
        <v>6.8</v>
      </c>
      <c r="AS418" s="2">
        <v>1001.4</v>
      </c>
      <c r="AT418" s="2">
        <v>0</v>
      </c>
      <c r="AU418" s="2">
        <v>0</v>
      </c>
      <c r="AV418" s="2">
        <v>0.1</v>
      </c>
      <c r="AW418" s="2">
        <v>0.1</v>
      </c>
      <c r="AX418" s="2">
        <v>0.4</v>
      </c>
      <c r="AY418">
        <v>28</v>
      </c>
      <c r="AZ418">
        <v>659</v>
      </c>
      <c r="BA418">
        <v>12.2</v>
      </c>
      <c r="BB418">
        <v>12.4</v>
      </c>
      <c r="BC418" s="5">
        <v>0.28402777777777799</v>
      </c>
    </row>
    <row r="419" spans="2:55">
      <c r="B419" s="2">
        <v>-1.1000000000000001</v>
      </c>
      <c r="C419" s="2">
        <v>91</v>
      </c>
      <c r="D419" s="2">
        <v>-2.4</v>
      </c>
      <c r="E419" s="2">
        <v>-1.1000000000000001</v>
      </c>
      <c r="F419" s="2">
        <v>1.8</v>
      </c>
      <c r="G419" s="2">
        <v>2.2000000000000002</v>
      </c>
      <c r="H419" s="2">
        <v>1021.7</v>
      </c>
      <c r="I419" s="2">
        <v>0</v>
      </c>
      <c r="J419" s="2">
        <v>0</v>
      </c>
      <c r="K419" s="2">
        <v>0</v>
      </c>
      <c r="L419" s="2">
        <v>0</v>
      </c>
      <c r="M419" s="2">
        <v>4</v>
      </c>
      <c r="N419">
        <v>52.8</v>
      </c>
      <c r="O419">
        <v>683.8</v>
      </c>
      <c r="P419">
        <v>-2.5</v>
      </c>
      <c r="Q419">
        <v>-2.4</v>
      </c>
      <c r="R419" s="5">
        <v>0.28472222222222199</v>
      </c>
      <c r="T419" s="13">
        <f t="shared" si="8"/>
        <v>-2.4</v>
      </c>
      <c r="U419" s="13">
        <f t="shared" si="9"/>
        <v>-3.3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13.3</v>
      </c>
      <c r="AN419" s="2">
        <v>84</v>
      </c>
      <c r="AO419" s="2">
        <v>10.6</v>
      </c>
      <c r="AP419" s="2">
        <v>13.3</v>
      </c>
      <c r="AQ419" s="2">
        <v>2.2000000000000002</v>
      </c>
      <c r="AR419" s="2">
        <v>5</v>
      </c>
      <c r="AS419" s="2">
        <v>1001.4</v>
      </c>
      <c r="AT419" s="2">
        <v>0</v>
      </c>
      <c r="AU419" s="2">
        <v>0</v>
      </c>
      <c r="AV419" s="2">
        <v>0.1</v>
      </c>
      <c r="AW419" s="2">
        <v>0.1</v>
      </c>
      <c r="AX419" s="2">
        <v>0.4</v>
      </c>
      <c r="AY419">
        <v>28</v>
      </c>
      <c r="AZ419">
        <v>659</v>
      </c>
      <c r="BA419">
        <v>12.2</v>
      </c>
      <c r="BB419">
        <v>12.4</v>
      </c>
      <c r="BC419" s="5">
        <v>0.28472222222222199</v>
      </c>
    </row>
    <row r="420" spans="2:55">
      <c r="B420" s="2">
        <v>-1.2</v>
      </c>
      <c r="C420" s="2">
        <v>91</v>
      </c>
      <c r="D420" s="2">
        <v>-2.5</v>
      </c>
      <c r="E420" s="2">
        <v>-1.2</v>
      </c>
      <c r="F420" s="2">
        <v>0</v>
      </c>
      <c r="G420" s="2">
        <v>1.8</v>
      </c>
      <c r="H420" s="2">
        <v>1021.9</v>
      </c>
      <c r="I420" s="2">
        <v>0</v>
      </c>
      <c r="J420" s="2">
        <v>0</v>
      </c>
      <c r="K420" s="2">
        <v>0</v>
      </c>
      <c r="L420" s="2">
        <v>0</v>
      </c>
      <c r="M420" s="2">
        <v>4</v>
      </c>
      <c r="N420">
        <v>52.8</v>
      </c>
      <c r="O420">
        <v>683.8</v>
      </c>
      <c r="P420">
        <v>-2.5</v>
      </c>
      <c r="Q420">
        <v>-2.4</v>
      </c>
      <c r="R420" s="5">
        <v>0.28541666666666698</v>
      </c>
      <c r="T420" s="13">
        <f t="shared" si="8"/>
        <v>-2.4</v>
      </c>
      <c r="U420" s="13">
        <f t="shared" si="9"/>
        <v>-3.2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13.2</v>
      </c>
      <c r="AN420" s="2">
        <v>84</v>
      </c>
      <c r="AO420" s="2">
        <v>10.5</v>
      </c>
      <c r="AP420" s="2">
        <v>13.2</v>
      </c>
      <c r="AQ420" s="2">
        <v>4</v>
      </c>
      <c r="AR420" s="2">
        <v>5</v>
      </c>
      <c r="AS420" s="2">
        <v>1001.6</v>
      </c>
      <c r="AT420" s="2">
        <v>0</v>
      </c>
      <c r="AU420" s="2">
        <v>0</v>
      </c>
      <c r="AV420" s="2">
        <v>0.1</v>
      </c>
      <c r="AW420" s="2">
        <v>0.1</v>
      </c>
      <c r="AX420" s="2">
        <v>0.4</v>
      </c>
      <c r="AY420">
        <v>28</v>
      </c>
      <c r="AZ420">
        <v>659</v>
      </c>
      <c r="BA420">
        <v>12.2</v>
      </c>
      <c r="BB420">
        <v>12.4</v>
      </c>
      <c r="BC420" s="5">
        <v>0.28541666666666698</v>
      </c>
    </row>
    <row r="421" spans="2:55">
      <c r="B421" s="2">
        <v>-1.2</v>
      </c>
      <c r="C421" s="2">
        <v>91</v>
      </c>
      <c r="D421" s="2">
        <v>-2.5</v>
      </c>
      <c r="E421" s="2">
        <v>-1.2</v>
      </c>
      <c r="F421" s="2">
        <v>2.2000000000000002</v>
      </c>
      <c r="G421" s="2">
        <v>2.2000000000000002</v>
      </c>
      <c r="H421" s="2">
        <v>1021.8</v>
      </c>
      <c r="I421" s="2">
        <v>0</v>
      </c>
      <c r="J421" s="2">
        <v>0</v>
      </c>
      <c r="K421" s="2">
        <v>0</v>
      </c>
      <c r="L421" s="2">
        <v>0</v>
      </c>
      <c r="M421" s="2">
        <v>4</v>
      </c>
      <c r="N421">
        <v>52.8</v>
      </c>
      <c r="O421">
        <v>683.8</v>
      </c>
      <c r="P421">
        <v>-2.6</v>
      </c>
      <c r="Q421">
        <v>-2.5</v>
      </c>
      <c r="R421" s="5">
        <v>0.28611111111111098</v>
      </c>
      <c r="T421" s="13">
        <f t="shared" si="8"/>
        <v>-2.5</v>
      </c>
      <c r="U421" s="13">
        <f t="shared" si="9"/>
        <v>-3.3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13.2</v>
      </c>
      <c r="AN421" s="2">
        <v>84</v>
      </c>
      <c r="AO421" s="2">
        <v>10.5</v>
      </c>
      <c r="AP421" s="2">
        <v>13.2</v>
      </c>
      <c r="AQ421" s="2">
        <v>4.7</v>
      </c>
      <c r="AR421" s="2">
        <v>4.7</v>
      </c>
      <c r="AS421" s="2">
        <v>1001.4</v>
      </c>
      <c r="AT421" s="2">
        <v>0</v>
      </c>
      <c r="AU421" s="2">
        <v>0</v>
      </c>
      <c r="AV421" s="2">
        <v>0.1</v>
      </c>
      <c r="AW421" s="2">
        <v>0.1</v>
      </c>
      <c r="AX421" s="2">
        <v>0.4</v>
      </c>
      <c r="AY421">
        <v>28</v>
      </c>
      <c r="AZ421">
        <v>659</v>
      </c>
      <c r="BA421">
        <v>12.2</v>
      </c>
      <c r="BB421">
        <v>12.3</v>
      </c>
      <c r="BC421" s="5">
        <v>0.28611111111111098</v>
      </c>
    </row>
    <row r="422" spans="2:55">
      <c r="B422" s="2">
        <v>-1.2</v>
      </c>
      <c r="C422" s="2">
        <v>91</v>
      </c>
      <c r="D422" s="2">
        <v>-2.5</v>
      </c>
      <c r="E422" s="2">
        <v>-1.2</v>
      </c>
      <c r="F422" s="2">
        <v>1.8</v>
      </c>
      <c r="G422" s="2">
        <v>2.5</v>
      </c>
      <c r="H422" s="2">
        <v>1021.8</v>
      </c>
      <c r="I422" s="2">
        <v>0</v>
      </c>
      <c r="J422" s="2">
        <v>0</v>
      </c>
      <c r="K422" s="2">
        <v>0</v>
      </c>
      <c r="L422" s="2">
        <v>0</v>
      </c>
      <c r="M422" s="2">
        <v>4</v>
      </c>
      <c r="N422">
        <v>52.8</v>
      </c>
      <c r="O422">
        <v>683.8</v>
      </c>
      <c r="P422">
        <v>-2.6</v>
      </c>
      <c r="Q422">
        <v>-2.5</v>
      </c>
      <c r="R422" s="5">
        <v>0.28680555555555598</v>
      </c>
      <c r="T422" s="13">
        <f t="shared" si="8"/>
        <v>-2.5</v>
      </c>
      <c r="U422" s="13">
        <f t="shared" si="9"/>
        <v>-3.3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13.2</v>
      </c>
      <c r="AN422" s="2">
        <v>84</v>
      </c>
      <c r="AO422" s="2">
        <v>10.5</v>
      </c>
      <c r="AP422" s="2">
        <v>13.2</v>
      </c>
      <c r="AQ422" s="2">
        <v>2.9</v>
      </c>
      <c r="AR422" s="2">
        <v>5</v>
      </c>
      <c r="AS422" s="2">
        <v>1001.6</v>
      </c>
      <c r="AT422" s="2">
        <v>0</v>
      </c>
      <c r="AU422" s="2">
        <v>0</v>
      </c>
      <c r="AV422" s="2">
        <v>0.1</v>
      </c>
      <c r="AW422" s="2">
        <v>0.1</v>
      </c>
      <c r="AX422" s="2">
        <v>0.4</v>
      </c>
      <c r="AY422">
        <v>28</v>
      </c>
      <c r="AZ422">
        <v>659</v>
      </c>
      <c r="BA422">
        <v>12.2</v>
      </c>
      <c r="BB422">
        <v>12.3</v>
      </c>
      <c r="BC422" s="5">
        <v>0.28680555555555598</v>
      </c>
    </row>
    <row r="423" spans="2:55">
      <c r="B423" s="2">
        <v>-1.2</v>
      </c>
      <c r="C423" s="2">
        <v>91</v>
      </c>
      <c r="D423" s="2">
        <v>-2.5</v>
      </c>
      <c r="E423" s="2">
        <v>-1.2</v>
      </c>
      <c r="F423" s="2">
        <v>0</v>
      </c>
      <c r="G423" s="2">
        <v>1.8</v>
      </c>
      <c r="H423" s="2">
        <v>1021.8</v>
      </c>
      <c r="I423" s="2">
        <v>0</v>
      </c>
      <c r="J423" s="2">
        <v>0</v>
      </c>
      <c r="K423" s="2">
        <v>0</v>
      </c>
      <c r="L423" s="2">
        <v>0</v>
      </c>
      <c r="M423" s="2">
        <v>4</v>
      </c>
      <c r="N423">
        <v>52.8</v>
      </c>
      <c r="O423">
        <v>683.8</v>
      </c>
      <c r="P423">
        <v>-2.6</v>
      </c>
      <c r="Q423">
        <v>-2.5</v>
      </c>
      <c r="R423" s="5">
        <v>0.28749999999999998</v>
      </c>
      <c r="T423" s="13">
        <f t="shared" si="8"/>
        <v>-2.5</v>
      </c>
      <c r="U423" s="13">
        <f t="shared" si="9"/>
        <v>-3.3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13.2</v>
      </c>
      <c r="AN423" s="2">
        <v>84</v>
      </c>
      <c r="AO423" s="2">
        <v>10.5</v>
      </c>
      <c r="AP423" s="2">
        <v>13.2</v>
      </c>
      <c r="AQ423" s="2">
        <v>4.7</v>
      </c>
      <c r="AR423" s="2">
        <v>4.7</v>
      </c>
      <c r="AS423" s="2">
        <v>1001.4</v>
      </c>
      <c r="AT423" s="2">
        <v>0</v>
      </c>
      <c r="AU423" s="2">
        <v>0</v>
      </c>
      <c r="AV423" s="2">
        <v>0.1</v>
      </c>
      <c r="AW423" s="2">
        <v>0.1</v>
      </c>
      <c r="AX423" s="2">
        <v>0.4</v>
      </c>
      <c r="AY423">
        <v>28</v>
      </c>
      <c r="AZ423">
        <v>659</v>
      </c>
      <c r="BA423">
        <v>12.2</v>
      </c>
      <c r="BB423">
        <v>12.3</v>
      </c>
      <c r="BC423" s="5">
        <v>0.28749999999999998</v>
      </c>
    </row>
    <row r="424" spans="2:55">
      <c r="B424" s="2">
        <v>-1.2</v>
      </c>
      <c r="C424" s="2">
        <v>91</v>
      </c>
      <c r="D424" s="2">
        <v>-2.5</v>
      </c>
      <c r="E424" s="2">
        <v>-1.2</v>
      </c>
      <c r="F424" s="2">
        <v>1.8</v>
      </c>
      <c r="G424" s="2">
        <v>1.8</v>
      </c>
      <c r="H424" s="2">
        <v>1021.7</v>
      </c>
      <c r="I424" s="2">
        <v>0</v>
      </c>
      <c r="J424" s="2">
        <v>0</v>
      </c>
      <c r="K424" s="2">
        <v>0</v>
      </c>
      <c r="L424" s="2">
        <v>0</v>
      </c>
      <c r="M424" s="2">
        <v>4</v>
      </c>
      <c r="N424">
        <v>52.8</v>
      </c>
      <c r="O424">
        <v>683.8</v>
      </c>
      <c r="P424">
        <v>-2.7</v>
      </c>
      <c r="Q424">
        <v>-2.5</v>
      </c>
      <c r="R424" s="5">
        <v>0.28819444444444398</v>
      </c>
      <c r="T424" s="13">
        <f t="shared" si="8"/>
        <v>-2.5</v>
      </c>
      <c r="U424" s="13">
        <f t="shared" si="9"/>
        <v>-3.3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13.2</v>
      </c>
      <c r="AN424" s="2">
        <v>84</v>
      </c>
      <c r="AO424" s="2">
        <v>10.5</v>
      </c>
      <c r="AP424" s="2">
        <v>13.2</v>
      </c>
      <c r="AQ424" s="2">
        <v>6.5</v>
      </c>
      <c r="AR424" s="2">
        <v>6.5</v>
      </c>
      <c r="AS424" s="2">
        <v>1001.6</v>
      </c>
      <c r="AT424" s="2">
        <v>0</v>
      </c>
      <c r="AU424" s="2">
        <v>0</v>
      </c>
      <c r="AV424" s="2">
        <v>0.1</v>
      </c>
      <c r="AW424" s="2">
        <v>0.1</v>
      </c>
      <c r="AX424" s="2">
        <v>0.4</v>
      </c>
      <c r="AY424">
        <v>28</v>
      </c>
      <c r="AZ424">
        <v>659</v>
      </c>
      <c r="BA424">
        <v>12.1</v>
      </c>
      <c r="BB424">
        <v>12.2</v>
      </c>
      <c r="BC424" s="5">
        <v>0.28819444444444398</v>
      </c>
    </row>
    <row r="425" spans="2:55">
      <c r="B425" s="2">
        <v>-1.2</v>
      </c>
      <c r="C425" s="2">
        <v>91</v>
      </c>
      <c r="D425" s="2">
        <v>-2.5</v>
      </c>
      <c r="E425" s="2">
        <v>-1.2</v>
      </c>
      <c r="F425" s="2">
        <v>0</v>
      </c>
      <c r="G425" s="2">
        <v>1.8</v>
      </c>
      <c r="H425" s="2">
        <v>1021.7</v>
      </c>
      <c r="I425" s="2">
        <v>0</v>
      </c>
      <c r="J425" s="2">
        <v>0</v>
      </c>
      <c r="K425" s="2">
        <v>0</v>
      </c>
      <c r="L425" s="2">
        <v>0</v>
      </c>
      <c r="M425" s="2">
        <v>4</v>
      </c>
      <c r="N425">
        <v>52.8</v>
      </c>
      <c r="O425">
        <v>683.8</v>
      </c>
      <c r="P425">
        <v>-2.7</v>
      </c>
      <c r="Q425">
        <v>-2.5</v>
      </c>
      <c r="R425" s="5">
        <v>0.28888888888888897</v>
      </c>
      <c r="T425" s="13">
        <f t="shared" si="8"/>
        <v>-2.5</v>
      </c>
      <c r="U425" s="13">
        <f t="shared" si="9"/>
        <v>-3.3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13.2</v>
      </c>
      <c r="AN425" s="2">
        <v>84</v>
      </c>
      <c r="AO425" s="2">
        <v>10.5</v>
      </c>
      <c r="AP425" s="2">
        <v>13.2</v>
      </c>
      <c r="AQ425" s="2">
        <v>3.2</v>
      </c>
      <c r="AR425" s="2">
        <v>4</v>
      </c>
      <c r="AS425" s="2">
        <v>1001.5</v>
      </c>
      <c r="AT425" s="2">
        <v>0</v>
      </c>
      <c r="AU425" s="2">
        <v>0</v>
      </c>
      <c r="AV425" s="2">
        <v>0.1</v>
      </c>
      <c r="AW425" s="2">
        <v>0.1</v>
      </c>
      <c r="AX425" s="2">
        <v>0.4</v>
      </c>
      <c r="AY425">
        <v>28</v>
      </c>
      <c r="AZ425">
        <v>659</v>
      </c>
      <c r="BA425">
        <v>12.1</v>
      </c>
      <c r="BB425">
        <v>12.2</v>
      </c>
      <c r="BC425" s="5">
        <v>0.28888888888888897</v>
      </c>
    </row>
    <row r="426" spans="2:55">
      <c r="B426" s="2">
        <v>-1.2</v>
      </c>
      <c r="C426" s="2">
        <v>91</v>
      </c>
      <c r="D426" s="2">
        <v>-2.5</v>
      </c>
      <c r="E426" s="2">
        <v>-1.2</v>
      </c>
      <c r="F426" s="2">
        <v>0</v>
      </c>
      <c r="G426" s="2">
        <v>0</v>
      </c>
      <c r="H426" s="2">
        <v>1022</v>
      </c>
      <c r="I426" s="2">
        <v>0</v>
      </c>
      <c r="J426" s="2">
        <v>0</v>
      </c>
      <c r="K426" s="2">
        <v>0</v>
      </c>
      <c r="L426" s="2">
        <v>0</v>
      </c>
      <c r="M426" s="2">
        <v>4</v>
      </c>
      <c r="N426">
        <v>52.8</v>
      </c>
      <c r="O426">
        <v>683.8</v>
      </c>
      <c r="P426">
        <v>-2.7</v>
      </c>
      <c r="Q426">
        <v>-2.5</v>
      </c>
      <c r="R426" s="5">
        <v>0.28958333333333303</v>
      </c>
      <c r="T426" s="13">
        <f t="shared" si="8"/>
        <v>-2.5</v>
      </c>
      <c r="U426" s="13">
        <f t="shared" si="9"/>
        <v>-3.3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13.2</v>
      </c>
      <c r="AN426" s="2">
        <v>84</v>
      </c>
      <c r="AO426" s="2">
        <v>10.5</v>
      </c>
      <c r="AP426" s="2">
        <v>13.2</v>
      </c>
      <c r="AQ426" s="2">
        <v>2.5</v>
      </c>
      <c r="AR426" s="2">
        <v>3.6</v>
      </c>
      <c r="AS426" s="2">
        <v>1001.4</v>
      </c>
      <c r="AT426" s="2">
        <v>0</v>
      </c>
      <c r="AU426" s="2">
        <v>0</v>
      </c>
      <c r="AV426" s="2">
        <v>0.1</v>
      </c>
      <c r="AW426" s="2">
        <v>0.1</v>
      </c>
      <c r="AX426" s="2">
        <v>0.4</v>
      </c>
      <c r="AY426">
        <v>28</v>
      </c>
      <c r="AZ426">
        <v>659</v>
      </c>
      <c r="BA426">
        <v>12.1</v>
      </c>
      <c r="BB426">
        <v>12.2</v>
      </c>
      <c r="BC426" s="5">
        <v>0.28958333333333303</v>
      </c>
    </row>
    <row r="427" spans="2:55">
      <c r="B427" s="2">
        <v>-1.2</v>
      </c>
      <c r="C427" s="2">
        <v>91</v>
      </c>
      <c r="D427" s="2">
        <v>-2.5</v>
      </c>
      <c r="E427" s="2">
        <v>-1.2</v>
      </c>
      <c r="F427" s="2">
        <v>2.2000000000000002</v>
      </c>
      <c r="G427" s="2">
        <v>2.5</v>
      </c>
      <c r="H427" s="2">
        <v>1021.8</v>
      </c>
      <c r="I427" s="2">
        <v>0</v>
      </c>
      <c r="J427" s="2">
        <v>0</v>
      </c>
      <c r="K427" s="2">
        <v>0</v>
      </c>
      <c r="L427" s="2">
        <v>0</v>
      </c>
      <c r="M427" s="2">
        <v>4</v>
      </c>
      <c r="N427">
        <v>52.8</v>
      </c>
      <c r="O427">
        <v>683.8</v>
      </c>
      <c r="P427">
        <v>-2.7</v>
      </c>
      <c r="Q427">
        <v>-2.6</v>
      </c>
      <c r="R427" s="5">
        <v>0.29027777777777802</v>
      </c>
      <c r="T427" s="13">
        <f t="shared" si="8"/>
        <v>-2.6</v>
      </c>
      <c r="U427" s="13">
        <f t="shared" si="9"/>
        <v>-3.4000000000000004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13.2</v>
      </c>
      <c r="AN427" s="2">
        <v>84</v>
      </c>
      <c r="AO427" s="2">
        <v>10.5</v>
      </c>
      <c r="AP427" s="2">
        <v>13.2</v>
      </c>
      <c r="AQ427" s="2">
        <v>3.6</v>
      </c>
      <c r="AR427" s="2">
        <v>4</v>
      </c>
      <c r="AS427" s="2">
        <v>1001.2</v>
      </c>
      <c r="AT427" s="2">
        <v>0</v>
      </c>
      <c r="AU427" s="2">
        <v>0</v>
      </c>
      <c r="AV427" s="2">
        <v>0.1</v>
      </c>
      <c r="AW427" s="2">
        <v>0.1</v>
      </c>
      <c r="AX427" s="2">
        <v>0.4</v>
      </c>
      <c r="AY427">
        <v>28</v>
      </c>
      <c r="AZ427">
        <v>659</v>
      </c>
      <c r="BA427">
        <v>12.1</v>
      </c>
      <c r="BB427">
        <v>12.2</v>
      </c>
      <c r="BC427" s="5">
        <v>0.29027777777777802</v>
      </c>
    </row>
    <row r="428" spans="2:55">
      <c r="B428" s="2">
        <v>-1.1000000000000001</v>
      </c>
      <c r="C428" s="2">
        <v>91</v>
      </c>
      <c r="D428" s="2">
        <v>-2.4</v>
      </c>
      <c r="E428" s="2">
        <v>-1.1000000000000001</v>
      </c>
      <c r="F428" s="2">
        <v>0</v>
      </c>
      <c r="G428" s="2">
        <v>1.8</v>
      </c>
      <c r="H428" s="2">
        <v>1021.9</v>
      </c>
      <c r="I428" s="2">
        <v>0</v>
      </c>
      <c r="J428" s="2">
        <v>0</v>
      </c>
      <c r="K428" s="2">
        <v>0</v>
      </c>
      <c r="L428" s="2">
        <v>0</v>
      </c>
      <c r="M428" s="2">
        <v>4</v>
      </c>
      <c r="N428">
        <v>52.8</v>
      </c>
      <c r="O428">
        <v>683.8</v>
      </c>
      <c r="P428">
        <v>-2.7</v>
      </c>
      <c r="Q428">
        <v>-2.6</v>
      </c>
      <c r="R428" s="5">
        <v>0.29097222222222202</v>
      </c>
      <c r="T428" s="13">
        <f t="shared" si="8"/>
        <v>-2.6</v>
      </c>
      <c r="U428" s="13">
        <f t="shared" si="9"/>
        <v>-3.5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13.2</v>
      </c>
      <c r="AN428" s="2">
        <v>84</v>
      </c>
      <c r="AO428" s="2">
        <v>10.5</v>
      </c>
      <c r="AP428" s="2">
        <v>13.2</v>
      </c>
      <c r="AQ428" s="2">
        <v>1.8</v>
      </c>
      <c r="AR428" s="2">
        <v>2.2000000000000002</v>
      </c>
      <c r="AS428" s="2">
        <v>1001.4</v>
      </c>
      <c r="AT428" s="2">
        <v>0</v>
      </c>
      <c r="AU428" s="2">
        <v>0</v>
      </c>
      <c r="AV428" s="2">
        <v>0.1</v>
      </c>
      <c r="AW428" s="2">
        <v>0.1</v>
      </c>
      <c r="AX428" s="2">
        <v>0.4</v>
      </c>
      <c r="AY428">
        <v>28</v>
      </c>
      <c r="AZ428">
        <v>659</v>
      </c>
      <c r="BA428">
        <v>12.1</v>
      </c>
      <c r="BB428">
        <v>12.2</v>
      </c>
      <c r="BC428" s="5">
        <v>0.29097222222222202</v>
      </c>
    </row>
    <row r="429" spans="2:55">
      <c r="B429" s="2">
        <v>-1</v>
      </c>
      <c r="C429" s="2">
        <v>91</v>
      </c>
      <c r="D429" s="2">
        <v>-2.2999999999999998</v>
      </c>
      <c r="E429" s="2">
        <v>-1</v>
      </c>
      <c r="F429" s="2">
        <v>0</v>
      </c>
      <c r="G429" s="2">
        <v>2.2000000000000002</v>
      </c>
      <c r="H429" s="2">
        <v>1021.8</v>
      </c>
      <c r="I429" s="2">
        <v>0</v>
      </c>
      <c r="J429" s="2">
        <v>0</v>
      </c>
      <c r="K429" s="2">
        <v>0</v>
      </c>
      <c r="L429" s="2">
        <v>0</v>
      </c>
      <c r="M429" s="2">
        <v>4</v>
      </c>
      <c r="N429">
        <v>52.8</v>
      </c>
      <c r="O429">
        <v>683.8</v>
      </c>
      <c r="P429">
        <v>-2.8</v>
      </c>
      <c r="Q429">
        <v>-2.6</v>
      </c>
      <c r="R429" s="5">
        <v>0.29166666666666702</v>
      </c>
      <c r="T429" s="13">
        <f t="shared" si="8"/>
        <v>-2.6</v>
      </c>
      <c r="U429" s="13">
        <f t="shared" si="9"/>
        <v>-3.6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13.1</v>
      </c>
      <c r="AN429" s="2">
        <v>84</v>
      </c>
      <c r="AO429" s="2">
        <v>10.4</v>
      </c>
      <c r="AP429" s="2">
        <v>13.1</v>
      </c>
      <c r="AQ429" s="2">
        <v>4.3</v>
      </c>
      <c r="AR429" s="2">
        <v>4.3</v>
      </c>
      <c r="AS429" s="2">
        <v>1001.2</v>
      </c>
      <c r="AT429" s="2">
        <v>0</v>
      </c>
      <c r="AU429" s="2">
        <v>0</v>
      </c>
      <c r="AV429" s="2">
        <v>0.1</v>
      </c>
      <c r="AW429" s="2">
        <v>0.1</v>
      </c>
      <c r="AX429" s="2">
        <v>0.4</v>
      </c>
      <c r="AY429">
        <v>28</v>
      </c>
      <c r="AZ429">
        <v>659</v>
      </c>
      <c r="BA429">
        <v>12.1</v>
      </c>
      <c r="BB429">
        <v>12.2</v>
      </c>
      <c r="BC429" s="5">
        <v>0.29166666666666702</v>
      </c>
    </row>
    <row r="430" spans="2:55">
      <c r="B430" s="2">
        <v>-1</v>
      </c>
      <c r="C430" s="2">
        <v>91</v>
      </c>
      <c r="D430" s="2">
        <v>-2.2999999999999998</v>
      </c>
      <c r="E430" s="2">
        <v>-1</v>
      </c>
      <c r="F430" s="2">
        <v>0</v>
      </c>
      <c r="G430" s="2">
        <v>2.2000000000000002</v>
      </c>
      <c r="H430" s="2">
        <v>1021.8</v>
      </c>
      <c r="I430" s="2">
        <v>0</v>
      </c>
      <c r="J430" s="2">
        <v>0</v>
      </c>
      <c r="K430" s="2">
        <v>0</v>
      </c>
      <c r="L430" s="2">
        <v>0</v>
      </c>
      <c r="M430" s="2">
        <v>4</v>
      </c>
      <c r="N430">
        <v>52.8</v>
      </c>
      <c r="O430">
        <v>683.8</v>
      </c>
      <c r="P430">
        <v>-2.8</v>
      </c>
      <c r="Q430">
        <v>-2.6</v>
      </c>
      <c r="R430" s="5">
        <v>0.29236111111111102</v>
      </c>
      <c r="T430" s="13">
        <f t="shared" si="8"/>
        <v>-2.6</v>
      </c>
      <c r="U430" s="13">
        <f t="shared" si="9"/>
        <v>-3.6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13.1</v>
      </c>
      <c r="AN430" s="2">
        <v>84</v>
      </c>
      <c r="AO430" s="2">
        <v>10.4</v>
      </c>
      <c r="AP430" s="2">
        <v>13.1</v>
      </c>
      <c r="AQ430" s="2">
        <v>3.2</v>
      </c>
      <c r="AR430" s="2">
        <v>4.3</v>
      </c>
      <c r="AS430" s="2">
        <v>1001.3</v>
      </c>
      <c r="AT430" s="2">
        <v>0</v>
      </c>
      <c r="AU430" s="2">
        <v>0</v>
      </c>
      <c r="AV430" s="2">
        <v>0.1</v>
      </c>
      <c r="AW430" s="2">
        <v>0.1</v>
      </c>
      <c r="AX430" s="2">
        <v>0.4</v>
      </c>
      <c r="AY430">
        <v>28</v>
      </c>
      <c r="AZ430">
        <v>659</v>
      </c>
      <c r="BA430">
        <v>12.1</v>
      </c>
      <c r="BB430">
        <v>12.2</v>
      </c>
      <c r="BC430" s="5">
        <v>0.29236111111111102</v>
      </c>
    </row>
    <row r="431" spans="2:55">
      <c r="B431" s="2">
        <v>-1</v>
      </c>
      <c r="C431" s="2">
        <v>91</v>
      </c>
      <c r="D431" s="2">
        <v>-2.2999999999999998</v>
      </c>
      <c r="E431" s="2">
        <v>-1</v>
      </c>
      <c r="F431" s="2">
        <v>1.8</v>
      </c>
      <c r="G431" s="2">
        <v>2.2000000000000002</v>
      </c>
      <c r="H431" s="2">
        <v>1021.8</v>
      </c>
      <c r="I431" s="2">
        <v>0</v>
      </c>
      <c r="J431" s="2">
        <v>0</v>
      </c>
      <c r="K431" s="2">
        <v>0</v>
      </c>
      <c r="L431" s="2">
        <v>0</v>
      </c>
      <c r="M431" s="2">
        <v>4</v>
      </c>
      <c r="N431">
        <v>52.8</v>
      </c>
      <c r="O431">
        <v>683.8</v>
      </c>
      <c r="P431">
        <v>-2.8</v>
      </c>
      <c r="Q431">
        <v>-2.6</v>
      </c>
      <c r="R431" s="5">
        <v>0.29305555555555601</v>
      </c>
      <c r="T431" s="13">
        <f t="shared" si="8"/>
        <v>-2.6</v>
      </c>
      <c r="U431" s="13">
        <f t="shared" si="9"/>
        <v>-3.6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13.1</v>
      </c>
      <c r="AN431" s="2">
        <v>84</v>
      </c>
      <c r="AO431" s="2">
        <v>10.4</v>
      </c>
      <c r="AP431" s="2">
        <v>13.1</v>
      </c>
      <c r="AQ431" s="2">
        <v>7.9</v>
      </c>
      <c r="AR431" s="2">
        <v>8.3000000000000007</v>
      </c>
      <c r="AS431" s="2">
        <v>1001.4</v>
      </c>
      <c r="AT431" s="2">
        <v>0</v>
      </c>
      <c r="AU431" s="2">
        <v>0</v>
      </c>
      <c r="AV431" s="2">
        <v>0.1</v>
      </c>
      <c r="AW431" s="2">
        <v>0.1</v>
      </c>
      <c r="AX431" s="2">
        <v>0.4</v>
      </c>
      <c r="AY431">
        <v>28</v>
      </c>
      <c r="AZ431">
        <v>659</v>
      </c>
      <c r="BA431">
        <v>12.1</v>
      </c>
      <c r="BB431">
        <v>12.2</v>
      </c>
      <c r="BC431" s="5">
        <v>0.29305555555555601</v>
      </c>
    </row>
    <row r="432" spans="2:55">
      <c r="B432" s="2">
        <v>-1</v>
      </c>
      <c r="C432" s="2">
        <v>91</v>
      </c>
      <c r="D432" s="2">
        <v>-2.2999999999999998</v>
      </c>
      <c r="E432" s="2">
        <v>-1</v>
      </c>
      <c r="F432" s="2">
        <v>2.2000000000000002</v>
      </c>
      <c r="G432" s="2">
        <v>3.2</v>
      </c>
      <c r="H432" s="2">
        <v>1021.8</v>
      </c>
      <c r="I432" s="2">
        <v>0</v>
      </c>
      <c r="J432" s="2">
        <v>0</v>
      </c>
      <c r="K432" s="2">
        <v>0</v>
      </c>
      <c r="L432" s="2">
        <v>0</v>
      </c>
      <c r="M432" s="2">
        <v>4</v>
      </c>
      <c r="N432">
        <v>52.8</v>
      </c>
      <c r="O432">
        <v>683.8</v>
      </c>
      <c r="P432">
        <v>-2.7</v>
      </c>
      <c r="Q432">
        <v>-2.6</v>
      </c>
      <c r="R432" s="5">
        <v>0.29375000000000001</v>
      </c>
      <c r="T432" s="13">
        <f t="shared" si="8"/>
        <v>-2.6</v>
      </c>
      <c r="U432" s="13">
        <f t="shared" si="9"/>
        <v>-3.6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13.2</v>
      </c>
      <c r="AN432" s="2">
        <v>84</v>
      </c>
      <c r="AO432" s="2">
        <v>10.5</v>
      </c>
      <c r="AP432" s="2">
        <v>13.2</v>
      </c>
      <c r="AQ432" s="2">
        <v>5.8</v>
      </c>
      <c r="AR432" s="2">
        <v>6.1</v>
      </c>
      <c r="AS432" s="2">
        <v>1001.3</v>
      </c>
      <c r="AT432" s="2">
        <v>0</v>
      </c>
      <c r="AU432" s="2">
        <v>0</v>
      </c>
      <c r="AV432" s="2">
        <v>0.1</v>
      </c>
      <c r="AW432" s="2">
        <v>0.1</v>
      </c>
      <c r="AX432" s="2">
        <v>0.4</v>
      </c>
      <c r="AY432">
        <v>28</v>
      </c>
      <c r="AZ432">
        <v>659</v>
      </c>
      <c r="BA432">
        <v>12</v>
      </c>
      <c r="BB432">
        <v>12.2</v>
      </c>
      <c r="BC432" s="5">
        <v>0.29375000000000001</v>
      </c>
    </row>
    <row r="433" spans="2:55">
      <c r="B433" s="2">
        <v>-0.9</v>
      </c>
      <c r="C433" s="2">
        <v>91</v>
      </c>
      <c r="D433" s="2">
        <v>-2.2000000000000002</v>
      </c>
      <c r="E433" s="2">
        <v>-0.9</v>
      </c>
      <c r="F433" s="2">
        <v>2.5</v>
      </c>
      <c r="G433" s="2">
        <v>3.2</v>
      </c>
      <c r="H433" s="2">
        <v>1021.9</v>
      </c>
      <c r="I433" s="2">
        <v>0</v>
      </c>
      <c r="J433" s="2">
        <v>0</v>
      </c>
      <c r="K433" s="2">
        <v>0</v>
      </c>
      <c r="L433" s="2">
        <v>0</v>
      </c>
      <c r="M433" s="2">
        <v>4</v>
      </c>
      <c r="N433">
        <v>52.8</v>
      </c>
      <c r="O433">
        <v>683.8</v>
      </c>
      <c r="P433">
        <v>-2.7</v>
      </c>
      <c r="Q433">
        <v>-2.6</v>
      </c>
      <c r="R433" s="5">
        <v>0.29444444444444401</v>
      </c>
      <c r="T433" s="13">
        <f t="shared" si="8"/>
        <v>-2.6</v>
      </c>
      <c r="U433" s="13">
        <f t="shared" si="9"/>
        <v>-3.7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13.2</v>
      </c>
      <c r="AN433" s="2">
        <v>84</v>
      </c>
      <c r="AO433" s="2">
        <v>10.5</v>
      </c>
      <c r="AP433" s="2">
        <v>13.2</v>
      </c>
      <c r="AQ433" s="2">
        <v>6.5</v>
      </c>
      <c r="AR433" s="2">
        <v>7.2</v>
      </c>
      <c r="AS433" s="2">
        <v>1001.6</v>
      </c>
      <c r="AT433" s="2">
        <v>0</v>
      </c>
      <c r="AU433" s="2">
        <v>0</v>
      </c>
      <c r="AV433" s="2">
        <v>0.1</v>
      </c>
      <c r="AW433" s="2">
        <v>0.1</v>
      </c>
      <c r="AX433" s="2">
        <v>0.4</v>
      </c>
      <c r="AY433">
        <v>28</v>
      </c>
      <c r="AZ433">
        <v>659</v>
      </c>
      <c r="BA433">
        <v>12.1</v>
      </c>
      <c r="BB433">
        <v>12.2</v>
      </c>
      <c r="BC433" s="5">
        <v>0.29444444444444401</v>
      </c>
    </row>
    <row r="434" spans="2:55">
      <c r="B434" s="2">
        <v>-0.9</v>
      </c>
      <c r="C434" s="2">
        <v>91</v>
      </c>
      <c r="D434" s="2">
        <v>-2.2000000000000002</v>
      </c>
      <c r="E434" s="2">
        <v>-0.9</v>
      </c>
      <c r="F434" s="2">
        <v>1.8</v>
      </c>
      <c r="G434" s="2">
        <v>2.9</v>
      </c>
      <c r="H434" s="2">
        <v>1021.8</v>
      </c>
      <c r="I434" s="2">
        <v>0</v>
      </c>
      <c r="J434" s="2">
        <v>0</v>
      </c>
      <c r="K434" s="2">
        <v>0</v>
      </c>
      <c r="L434" s="2">
        <v>0</v>
      </c>
      <c r="M434" s="2">
        <v>4</v>
      </c>
      <c r="N434">
        <v>52.8</v>
      </c>
      <c r="O434">
        <v>683.8</v>
      </c>
      <c r="P434">
        <v>-2.7</v>
      </c>
      <c r="Q434">
        <v>-2.6</v>
      </c>
      <c r="R434" s="5">
        <v>0.29513888888888901</v>
      </c>
      <c r="T434" s="13">
        <f t="shared" si="8"/>
        <v>-2.6</v>
      </c>
      <c r="U434" s="13">
        <f t="shared" si="9"/>
        <v>-3.7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13.2</v>
      </c>
      <c r="AN434" s="2">
        <v>84</v>
      </c>
      <c r="AO434" s="2">
        <v>10.5</v>
      </c>
      <c r="AP434" s="2">
        <v>13.2</v>
      </c>
      <c r="AQ434" s="2">
        <v>4</v>
      </c>
      <c r="AR434" s="2">
        <v>4.7</v>
      </c>
      <c r="AS434" s="2">
        <v>1001.5</v>
      </c>
      <c r="AT434" s="2">
        <v>0</v>
      </c>
      <c r="AU434" s="2">
        <v>0</v>
      </c>
      <c r="AV434" s="2">
        <v>0.1</v>
      </c>
      <c r="AW434" s="2">
        <v>0.1</v>
      </c>
      <c r="AX434" s="2">
        <v>0.4</v>
      </c>
      <c r="AY434">
        <v>28</v>
      </c>
      <c r="AZ434">
        <v>659</v>
      </c>
      <c r="BA434">
        <v>12.1</v>
      </c>
      <c r="BB434">
        <v>12.2</v>
      </c>
      <c r="BC434" s="5">
        <v>0.29513888888888901</v>
      </c>
    </row>
    <row r="435" spans="2:55">
      <c r="B435" s="2">
        <v>-0.9</v>
      </c>
      <c r="C435" s="2">
        <v>91</v>
      </c>
      <c r="D435" s="2">
        <v>-2.2000000000000002</v>
      </c>
      <c r="E435" s="2">
        <v>-0.9</v>
      </c>
      <c r="F435" s="2">
        <v>3.2</v>
      </c>
      <c r="G435" s="2">
        <v>3.6</v>
      </c>
      <c r="H435" s="2">
        <v>1021.8</v>
      </c>
      <c r="I435" s="2">
        <v>0</v>
      </c>
      <c r="J435" s="2">
        <v>0</v>
      </c>
      <c r="K435" s="2">
        <v>0</v>
      </c>
      <c r="L435" s="2">
        <v>0</v>
      </c>
      <c r="M435" s="2">
        <v>4</v>
      </c>
      <c r="N435">
        <v>52.8</v>
      </c>
      <c r="O435">
        <v>683.8</v>
      </c>
      <c r="P435">
        <v>-2.6</v>
      </c>
      <c r="Q435">
        <v>-2.6</v>
      </c>
      <c r="R435" s="5">
        <v>0.295833333333333</v>
      </c>
      <c r="T435" s="13">
        <f t="shared" si="8"/>
        <v>-2.6</v>
      </c>
      <c r="U435" s="13">
        <f t="shared" si="9"/>
        <v>-3.7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13.2</v>
      </c>
      <c r="AN435" s="2">
        <v>84</v>
      </c>
      <c r="AO435" s="2">
        <v>10.5</v>
      </c>
      <c r="AP435" s="2">
        <v>13.2</v>
      </c>
      <c r="AQ435" s="2">
        <v>4.7</v>
      </c>
      <c r="AR435" s="2">
        <v>5.8</v>
      </c>
      <c r="AS435" s="2">
        <v>1001.6</v>
      </c>
      <c r="AT435" s="2">
        <v>0</v>
      </c>
      <c r="AU435" s="2">
        <v>0</v>
      </c>
      <c r="AV435" s="2">
        <v>0.1</v>
      </c>
      <c r="AW435" s="2">
        <v>0.1</v>
      </c>
      <c r="AX435" s="2">
        <v>0.4</v>
      </c>
      <c r="AY435">
        <v>28</v>
      </c>
      <c r="AZ435">
        <v>659</v>
      </c>
      <c r="BA435">
        <v>12.1</v>
      </c>
      <c r="BB435">
        <v>12.2</v>
      </c>
      <c r="BC435" s="5">
        <v>0.295833333333333</v>
      </c>
    </row>
    <row r="436" spans="2:55">
      <c r="B436" s="2">
        <v>-0.8</v>
      </c>
      <c r="C436" s="2">
        <v>91</v>
      </c>
      <c r="D436" s="2">
        <v>-2.1</v>
      </c>
      <c r="E436" s="2">
        <v>-0.8</v>
      </c>
      <c r="F436" s="2">
        <v>2.2000000000000002</v>
      </c>
      <c r="G436" s="2">
        <v>4.3</v>
      </c>
      <c r="H436" s="2">
        <v>1021.9</v>
      </c>
      <c r="I436" s="2">
        <v>0</v>
      </c>
      <c r="J436" s="2">
        <v>0</v>
      </c>
      <c r="K436" s="2">
        <v>0</v>
      </c>
      <c r="L436" s="2">
        <v>0</v>
      </c>
      <c r="M436" s="2">
        <v>4</v>
      </c>
      <c r="N436">
        <v>52.8</v>
      </c>
      <c r="O436">
        <v>683.8</v>
      </c>
      <c r="P436">
        <v>-2.6</v>
      </c>
      <c r="Q436">
        <v>-2.6</v>
      </c>
      <c r="R436" s="5">
        <v>0.296527777777778</v>
      </c>
      <c r="T436" s="13">
        <f t="shared" si="8"/>
        <v>-2.6</v>
      </c>
      <c r="U436" s="13">
        <f t="shared" si="9"/>
        <v>-3.8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13.2</v>
      </c>
      <c r="AN436" s="2">
        <v>84</v>
      </c>
      <c r="AO436" s="2">
        <v>10.5</v>
      </c>
      <c r="AP436" s="2">
        <v>13.2</v>
      </c>
      <c r="AQ436" s="2">
        <v>2.2000000000000002</v>
      </c>
      <c r="AR436" s="2">
        <v>5</v>
      </c>
      <c r="AS436" s="2">
        <v>1001.5</v>
      </c>
      <c r="AT436" s="2">
        <v>0</v>
      </c>
      <c r="AU436" s="2">
        <v>0</v>
      </c>
      <c r="AV436" s="2">
        <v>0.1</v>
      </c>
      <c r="AW436" s="2">
        <v>0.1</v>
      </c>
      <c r="AX436" s="2">
        <v>0.4</v>
      </c>
      <c r="AY436">
        <v>28</v>
      </c>
      <c r="AZ436">
        <v>659</v>
      </c>
      <c r="BA436">
        <v>12.1</v>
      </c>
      <c r="BB436">
        <v>12.2</v>
      </c>
      <c r="BC436" s="5">
        <v>0.296527777777778</v>
      </c>
    </row>
    <row r="437" spans="2:55">
      <c r="B437" s="2">
        <v>-0.8</v>
      </c>
      <c r="C437" s="2">
        <v>91</v>
      </c>
      <c r="D437" s="2">
        <v>-2.1</v>
      </c>
      <c r="E437" s="2">
        <v>-0.8</v>
      </c>
      <c r="F437" s="2">
        <v>2.2000000000000002</v>
      </c>
      <c r="G437" s="2">
        <v>3.6</v>
      </c>
      <c r="H437" s="2">
        <v>1021.9</v>
      </c>
      <c r="I437" s="2">
        <v>0</v>
      </c>
      <c r="J437" s="2">
        <v>0</v>
      </c>
      <c r="K437" s="2">
        <v>0</v>
      </c>
      <c r="L437" s="2">
        <v>0</v>
      </c>
      <c r="M437" s="2">
        <v>4</v>
      </c>
      <c r="N437">
        <v>52.8</v>
      </c>
      <c r="O437">
        <v>683.8</v>
      </c>
      <c r="P437">
        <v>-2.6</v>
      </c>
      <c r="Q437">
        <v>-2.6</v>
      </c>
      <c r="R437" s="5">
        <v>0.297222222222222</v>
      </c>
      <c r="T437" s="13">
        <f t="shared" si="8"/>
        <v>-2.6</v>
      </c>
      <c r="U437" s="13">
        <f t="shared" si="9"/>
        <v>-3.8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13.2</v>
      </c>
      <c r="AN437" s="2">
        <v>84</v>
      </c>
      <c r="AO437" s="2">
        <v>10.5</v>
      </c>
      <c r="AP437" s="2">
        <v>13.2</v>
      </c>
      <c r="AQ437" s="2">
        <v>2.9</v>
      </c>
      <c r="AR437" s="2">
        <v>4.7</v>
      </c>
      <c r="AS437" s="2">
        <v>1001.5</v>
      </c>
      <c r="AT437" s="2">
        <v>0</v>
      </c>
      <c r="AU437" s="2">
        <v>0</v>
      </c>
      <c r="AV437" s="2">
        <v>0.1</v>
      </c>
      <c r="AW437" s="2">
        <v>0.1</v>
      </c>
      <c r="AX437" s="2">
        <v>0.4</v>
      </c>
      <c r="AY437">
        <v>28</v>
      </c>
      <c r="AZ437">
        <v>659</v>
      </c>
      <c r="BA437">
        <v>12.1</v>
      </c>
      <c r="BB437">
        <v>12.2</v>
      </c>
      <c r="BC437" s="5">
        <v>0.297222222222222</v>
      </c>
    </row>
    <row r="438" spans="2:55">
      <c r="B438" s="2">
        <v>-0.8</v>
      </c>
      <c r="C438" s="2">
        <v>91</v>
      </c>
      <c r="D438" s="2">
        <v>-2.1</v>
      </c>
      <c r="E438" s="2">
        <v>-0.8</v>
      </c>
      <c r="F438" s="2">
        <v>0</v>
      </c>
      <c r="G438" s="2">
        <v>2.2000000000000002</v>
      </c>
      <c r="H438" s="2">
        <v>1021.8</v>
      </c>
      <c r="I438" s="2">
        <v>0</v>
      </c>
      <c r="J438" s="2">
        <v>0</v>
      </c>
      <c r="K438" s="2">
        <v>0</v>
      </c>
      <c r="L438" s="2">
        <v>0</v>
      </c>
      <c r="M438" s="2">
        <v>4</v>
      </c>
      <c r="N438">
        <v>52.8</v>
      </c>
      <c r="O438">
        <v>683.8</v>
      </c>
      <c r="P438">
        <v>-2.6</v>
      </c>
      <c r="Q438">
        <v>-2.5</v>
      </c>
      <c r="R438" s="5">
        <v>0.297916666666667</v>
      </c>
      <c r="T438" s="13">
        <f t="shared" si="8"/>
        <v>-2.5</v>
      </c>
      <c r="U438" s="13">
        <f t="shared" si="9"/>
        <v>-3.7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13.3</v>
      </c>
      <c r="AN438" s="2">
        <v>84</v>
      </c>
      <c r="AO438" s="2">
        <v>10.6</v>
      </c>
      <c r="AP438" s="2">
        <v>13.3</v>
      </c>
      <c r="AQ438" s="2">
        <v>4.7</v>
      </c>
      <c r="AR438" s="2">
        <v>4.7</v>
      </c>
      <c r="AS438" s="2">
        <v>1001.6</v>
      </c>
      <c r="AT438" s="2">
        <v>0</v>
      </c>
      <c r="AU438" s="2">
        <v>0</v>
      </c>
      <c r="AV438" s="2">
        <v>0.1</v>
      </c>
      <c r="AW438" s="2">
        <v>0.1</v>
      </c>
      <c r="AX438" s="2">
        <v>0.4</v>
      </c>
      <c r="AY438">
        <v>28</v>
      </c>
      <c r="AZ438">
        <v>659</v>
      </c>
      <c r="BA438">
        <v>12.1</v>
      </c>
      <c r="BB438">
        <v>12.2</v>
      </c>
      <c r="BC438" s="5">
        <v>0.297916666666667</v>
      </c>
    </row>
    <row r="439" spans="2:55">
      <c r="B439" s="2">
        <v>-0.8</v>
      </c>
      <c r="C439" s="2">
        <v>91</v>
      </c>
      <c r="D439" s="2">
        <v>-2.1</v>
      </c>
      <c r="E439" s="2">
        <v>-0.8</v>
      </c>
      <c r="F439" s="2">
        <v>1.8</v>
      </c>
      <c r="G439" s="2">
        <v>2.9</v>
      </c>
      <c r="H439" s="2">
        <v>1022</v>
      </c>
      <c r="I439" s="2">
        <v>0</v>
      </c>
      <c r="J439" s="2">
        <v>0</v>
      </c>
      <c r="K439" s="2">
        <v>0</v>
      </c>
      <c r="L439" s="2">
        <v>0</v>
      </c>
      <c r="M439" s="2">
        <v>4</v>
      </c>
      <c r="N439">
        <v>52.8</v>
      </c>
      <c r="O439">
        <v>683.8</v>
      </c>
      <c r="P439">
        <v>-2.5</v>
      </c>
      <c r="Q439">
        <v>-2.5</v>
      </c>
      <c r="R439" s="5">
        <v>0.29861111111111099</v>
      </c>
      <c r="T439" s="13">
        <f t="shared" si="8"/>
        <v>-2.5</v>
      </c>
      <c r="U439" s="13">
        <f t="shared" si="9"/>
        <v>-3.7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13.3</v>
      </c>
      <c r="AN439" s="2">
        <v>84</v>
      </c>
      <c r="AO439" s="2">
        <v>10.6</v>
      </c>
      <c r="AP439" s="2">
        <v>13.3</v>
      </c>
      <c r="AQ439" s="2">
        <v>6.1</v>
      </c>
      <c r="AR439" s="2">
        <v>6.1</v>
      </c>
      <c r="AS439" s="2">
        <v>1001.6</v>
      </c>
      <c r="AT439" s="2">
        <v>0</v>
      </c>
      <c r="AU439" s="2">
        <v>0</v>
      </c>
      <c r="AV439" s="2">
        <v>0.1</v>
      </c>
      <c r="AW439" s="2">
        <v>0.1</v>
      </c>
      <c r="AX439" s="2">
        <v>0.4</v>
      </c>
      <c r="AY439">
        <v>28</v>
      </c>
      <c r="AZ439">
        <v>659</v>
      </c>
      <c r="BA439">
        <v>12.1</v>
      </c>
      <c r="BB439">
        <v>12.3</v>
      </c>
      <c r="BC439" s="5">
        <v>0.29861111111111099</v>
      </c>
    </row>
    <row r="440" spans="2:55">
      <c r="B440" s="2">
        <v>-0.8</v>
      </c>
      <c r="C440" s="2">
        <v>91</v>
      </c>
      <c r="D440" s="2">
        <v>-2.1</v>
      </c>
      <c r="E440" s="2">
        <v>-0.8</v>
      </c>
      <c r="F440" s="2">
        <v>0</v>
      </c>
      <c r="G440" s="2">
        <v>1.8</v>
      </c>
      <c r="H440" s="2">
        <v>1022</v>
      </c>
      <c r="I440" s="2">
        <v>0</v>
      </c>
      <c r="J440" s="2">
        <v>0</v>
      </c>
      <c r="K440" s="2">
        <v>0</v>
      </c>
      <c r="L440" s="2">
        <v>0</v>
      </c>
      <c r="M440" s="2">
        <v>4</v>
      </c>
      <c r="N440">
        <v>52.8</v>
      </c>
      <c r="O440">
        <v>683.8</v>
      </c>
      <c r="P440">
        <v>-2.5</v>
      </c>
      <c r="Q440">
        <v>-2.5</v>
      </c>
      <c r="R440" s="5">
        <v>0.29930555555555599</v>
      </c>
      <c r="T440" s="13">
        <f t="shared" si="8"/>
        <v>-2.5</v>
      </c>
      <c r="U440" s="13">
        <f t="shared" si="9"/>
        <v>-3.7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13.3</v>
      </c>
      <c r="AN440" s="2">
        <v>84</v>
      </c>
      <c r="AO440" s="2">
        <v>10.6</v>
      </c>
      <c r="AP440" s="2">
        <v>13.3</v>
      </c>
      <c r="AQ440" s="2">
        <v>3.2</v>
      </c>
      <c r="AR440" s="2">
        <v>4.3</v>
      </c>
      <c r="AS440" s="2">
        <v>1001.7</v>
      </c>
      <c r="AT440" s="2">
        <v>0</v>
      </c>
      <c r="AU440" s="2">
        <v>0</v>
      </c>
      <c r="AV440" s="2">
        <v>0.1</v>
      </c>
      <c r="AW440" s="2">
        <v>0.1</v>
      </c>
      <c r="AX440" s="2">
        <v>0.4</v>
      </c>
      <c r="AY440">
        <v>28</v>
      </c>
      <c r="AZ440">
        <v>659</v>
      </c>
      <c r="BA440">
        <v>12.2</v>
      </c>
      <c r="BB440">
        <v>12.2</v>
      </c>
      <c r="BC440" s="5">
        <v>0.29930555555555599</v>
      </c>
    </row>
    <row r="441" spans="2:55">
      <c r="B441" s="2">
        <v>-0.9</v>
      </c>
      <c r="C441" s="2">
        <v>91</v>
      </c>
      <c r="D441" s="2">
        <v>-2.2000000000000002</v>
      </c>
      <c r="E441" s="2">
        <v>-0.9</v>
      </c>
      <c r="F441" s="2">
        <v>2.2000000000000002</v>
      </c>
      <c r="G441" s="2">
        <v>3.2</v>
      </c>
      <c r="H441" s="2">
        <v>1021.8</v>
      </c>
      <c r="I441" s="2">
        <v>0</v>
      </c>
      <c r="J441" s="2">
        <v>0</v>
      </c>
      <c r="K441" s="2">
        <v>0</v>
      </c>
      <c r="L441" s="2">
        <v>0</v>
      </c>
      <c r="M441" s="2">
        <v>4</v>
      </c>
      <c r="N441">
        <v>52.8</v>
      </c>
      <c r="O441">
        <v>683.8</v>
      </c>
      <c r="P441">
        <v>-2.5</v>
      </c>
      <c r="Q441">
        <v>-2.5</v>
      </c>
      <c r="R441" s="5">
        <v>0.3</v>
      </c>
      <c r="T441" s="13">
        <f t="shared" si="8"/>
        <v>-2.5</v>
      </c>
      <c r="U441" s="13">
        <f t="shared" si="9"/>
        <v>-3.6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13.3</v>
      </c>
      <c r="AN441" s="2">
        <v>84</v>
      </c>
      <c r="AO441" s="2">
        <v>10.6</v>
      </c>
      <c r="AP441" s="2">
        <v>13.3</v>
      </c>
      <c r="AQ441" s="2">
        <v>5.4</v>
      </c>
      <c r="AR441" s="2">
        <v>6.8</v>
      </c>
      <c r="AS441" s="2">
        <v>1001.7</v>
      </c>
      <c r="AT441" s="2">
        <v>0</v>
      </c>
      <c r="AU441" s="2">
        <v>0</v>
      </c>
      <c r="AV441" s="2">
        <v>0.1</v>
      </c>
      <c r="AW441" s="2">
        <v>0.1</v>
      </c>
      <c r="AX441" s="2">
        <v>0.4</v>
      </c>
      <c r="AY441">
        <v>28</v>
      </c>
      <c r="AZ441">
        <v>659</v>
      </c>
      <c r="BA441">
        <v>12.2</v>
      </c>
      <c r="BB441">
        <v>12.3</v>
      </c>
      <c r="BC441" s="5">
        <v>0.3</v>
      </c>
    </row>
    <row r="442" spans="2:55">
      <c r="B442" s="2">
        <v>-0.9</v>
      </c>
      <c r="C442" s="2">
        <v>91</v>
      </c>
      <c r="D442" s="2">
        <v>-2.2000000000000002</v>
      </c>
      <c r="E442" s="2">
        <v>-0.9</v>
      </c>
      <c r="F442" s="2">
        <v>2.2000000000000002</v>
      </c>
      <c r="G442" s="2">
        <v>3.2</v>
      </c>
      <c r="H442" s="2">
        <v>1021.9</v>
      </c>
      <c r="I442" s="2">
        <v>0</v>
      </c>
      <c r="J442" s="2">
        <v>0</v>
      </c>
      <c r="K442" s="2">
        <v>0</v>
      </c>
      <c r="L442" s="2">
        <v>0</v>
      </c>
      <c r="M442" s="2">
        <v>4</v>
      </c>
      <c r="N442">
        <v>52.8</v>
      </c>
      <c r="O442">
        <v>683.8</v>
      </c>
      <c r="P442">
        <v>-2.5</v>
      </c>
      <c r="Q442">
        <v>-2.4</v>
      </c>
      <c r="R442" s="5">
        <v>0.30069444444444399</v>
      </c>
      <c r="T442" s="13">
        <f t="shared" si="8"/>
        <v>-2.4</v>
      </c>
      <c r="U442" s="13">
        <f t="shared" si="9"/>
        <v>-3.5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13.3</v>
      </c>
      <c r="AN442" s="2">
        <v>84</v>
      </c>
      <c r="AO442" s="2">
        <v>10.6</v>
      </c>
      <c r="AP442" s="2">
        <v>13.3</v>
      </c>
      <c r="AQ442" s="2">
        <v>3.6</v>
      </c>
      <c r="AR442" s="2">
        <v>5</v>
      </c>
      <c r="AS442" s="2">
        <v>1001.7</v>
      </c>
      <c r="AT442" s="2">
        <v>0</v>
      </c>
      <c r="AU442" s="2">
        <v>0</v>
      </c>
      <c r="AV442" s="2">
        <v>0</v>
      </c>
      <c r="AW442" s="2">
        <v>0.1</v>
      </c>
      <c r="AX442" s="2">
        <v>0.4</v>
      </c>
      <c r="AY442">
        <v>28</v>
      </c>
      <c r="AZ442">
        <v>659</v>
      </c>
      <c r="BA442">
        <v>12.2</v>
      </c>
      <c r="BB442">
        <v>12.3</v>
      </c>
      <c r="BC442" s="5">
        <v>0.30069444444444399</v>
      </c>
    </row>
    <row r="443" spans="2:55">
      <c r="B443" s="2">
        <v>-0.8</v>
      </c>
      <c r="C443" s="2">
        <v>91</v>
      </c>
      <c r="D443" s="2">
        <v>-2.1</v>
      </c>
      <c r="E443" s="2">
        <v>-0.8</v>
      </c>
      <c r="F443" s="2">
        <v>2.5</v>
      </c>
      <c r="G443" s="2">
        <v>2.5</v>
      </c>
      <c r="H443" s="2">
        <v>1021.8</v>
      </c>
      <c r="I443" s="2">
        <v>0</v>
      </c>
      <c r="J443" s="2">
        <v>0</v>
      </c>
      <c r="K443" s="2">
        <v>0</v>
      </c>
      <c r="L443" s="2">
        <v>0</v>
      </c>
      <c r="M443" s="2">
        <v>4</v>
      </c>
      <c r="N443">
        <v>52.8</v>
      </c>
      <c r="O443">
        <v>683.8</v>
      </c>
      <c r="P443">
        <v>-2.4</v>
      </c>
      <c r="Q443">
        <v>-2.4</v>
      </c>
      <c r="R443" s="5">
        <v>0.30138888888888898</v>
      </c>
      <c r="T443" s="13">
        <f t="shared" si="8"/>
        <v>-2.4</v>
      </c>
      <c r="U443" s="13">
        <f t="shared" si="9"/>
        <v>-3.5999999999999996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13.4</v>
      </c>
      <c r="AN443" s="2">
        <v>84</v>
      </c>
      <c r="AO443" s="2">
        <v>10.7</v>
      </c>
      <c r="AP443" s="2">
        <v>13.4</v>
      </c>
      <c r="AQ443" s="2">
        <v>6.5</v>
      </c>
      <c r="AR443" s="2">
        <v>7.6</v>
      </c>
      <c r="AS443" s="2">
        <v>1001.7</v>
      </c>
      <c r="AT443" s="2">
        <v>0</v>
      </c>
      <c r="AU443" s="2">
        <v>0</v>
      </c>
      <c r="AV443" s="2">
        <v>0</v>
      </c>
      <c r="AW443" s="2">
        <v>0.1</v>
      </c>
      <c r="AX443" s="2">
        <v>0.4</v>
      </c>
      <c r="AY443">
        <v>28</v>
      </c>
      <c r="AZ443">
        <v>659</v>
      </c>
      <c r="BA443">
        <v>12.2</v>
      </c>
      <c r="BB443">
        <v>12.3</v>
      </c>
      <c r="BC443" s="5">
        <v>0.30138888888888898</v>
      </c>
    </row>
    <row r="444" spans="2:55">
      <c r="B444" s="2">
        <v>-0.7</v>
      </c>
      <c r="C444" s="2">
        <v>91</v>
      </c>
      <c r="D444" s="2">
        <v>-2</v>
      </c>
      <c r="E444" s="2">
        <v>-0.7</v>
      </c>
      <c r="F444" s="2">
        <v>0</v>
      </c>
      <c r="G444" s="2">
        <v>2.5</v>
      </c>
      <c r="H444" s="2">
        <v>1022</v>
      </c>
      <c r="I444" s="2">
        <v>0</v>
      </c>
      <c r="J444" s="2">
        <v>0</v>
      </c>
      <c r="K444" s="2">
        <v>0</v>
      </c>
      <c r="L444" s="2">
        <v>0</v>
      </c>
      <c r="M444" s="2">
        <v>4</v>
      </c>
      <c r="N444">
        <v>52.8</v>
      </c>
      <c r="O444">
        <v>683.8</v>
      </c>
      <c r="P444">
        <v>-2.4</v>
      </c>
      <c r="Q444">
        <v>-2.4</v>
      </c>
      <c r="R444" s="5">
        <v>0.30208333333333298</v>
      </c>
      <c r="T444" s="13">
        <f t="shared" si="8"/>
        <v>-2.4</v>
      </c>
      <c r="U444" s="13">
        <f t="shared" si="9"/>
        <v>-3.7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13.4</v>
      </c>
      <c r="AN444" s="2">
        <v>84</v>
      </c>
      <c r="AO444" s="2">
        <v>10.7</v>
      </c>
      <c r="AP444" s="2">
        <v>13.4</v>
      </c>
      <c r="AQ444" s="2">
        <v>3.6</v>
      </c>
      <c r="AR444" s="2">
        <v>6.1</v>
      </c>
      <c r="AS444" s="2">
        <v>1001.7</v>
      </c>
      <c r="AT444" s="2">
        <v>0</v>
      </c>
      <c r="AU444" s="2">
        <v>0</v>
      </c>
      <c r="AV444" s="2">
        <v>0</v>
      </c>
      <c r="AW444" s="2">
        <v>0.1</v>
      </c>
      <c r="AX444" s="2">
        <v>0.4</v>
      </c>
      <c r="AY444">
        <v>28</v>
      </c>
      <c r="AZ444">
        <v>659</v>
      </c>
      <c r="BA444">
        <v>12.2</v>
      </c>
      <c r="BB444">
        <v>12.3</v>
      </c>
      <c r="BC444" s="5">
        <v>0.30208333333333298</v>
      </c>
    </row>
    <row r="445" spans="2:55">
      <c r="B445" s="2">
        <v>-0.7</v>
      </c>
      <c r="C445" s="2">
        <v>91</v>
      </c>
      <c r="D445" s="2">
        <v>-2</v>
      </c>
      <c r="E445" s="2">
        <v>-0.7</v>
      </c>
      <c r="F445" s="2">
        <v>1.8</v>
      </c>
      <c r="G445" s="2">
        <v>2.5</v>
      </c>
      <c r="H445" s="2">
        <v>1022</v>
      </c>
      <c r="I445" s="2">
        <v>0</v>
      </c>
      <c r="J445" s="2">
        <v>0</v>
      </c>
      <c r="K445" s="2">
        <v>0</v>
      </c>
      <c r="L445" s="2">
        <v>0</v>
      </c>
      <c r="M445" s="2">
        <v>4</v>
      </c>
      <c r="N445">
        <v>52.8</v>
      </c>
      <c r="O445">
        <v>683.8</v>
      </c>
      <c r="P445">
        <v>-2.4</v>
      </c>
      <c r="Q445">
        <v>-2.2999999999999998</v>
      </c>
      <c r="R445" s="5">
        <v>0.30277777777777798</v>
      </c>
      <c r="T445" s="13">
        <f t="shared" si="8"/>
        <v>-2.2999999999999998</v>
      </c>
      <c r="U445" s="13">
        <f t="shared" si="9"/>
        <v>-3.5999999999999996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13.4</v>
      </c>
      <c r="AN445" s="2">
        <v>84</v>
      </c>
      <c r="AO445" s="2">
        <v>10.7</v>
      </c>
      <c r="AP445" s="2">
        <v>13.4</v>
      </c>
      <c r="AQ445" s="2">
        <v>5.4</v>
      </c>
      <c r="AR445" s="2">
        <v>6.1</v>
      </c>
      <c r="AS445" s="2">
        <v>1001.8</v>
      </c>
      <c r="AT445" s="2">
        <v>0</v>
      </c>
      <c r="AU445" s="2">
        <v>0</v>
      </c>
      <c r="AV445" s="2">
        <v>0</v>
      </c>
      <c r="AW445" s="2">
        <v>0.1</v>
      </c>
      <c r="AX445" s="2">
        <v>0.4</v>
      </c>
      <c r="AY445">
        <v>28</v>
      </c>
      <c r="AZ445">
        <v>659</v>
      </c>
      <c r="BA445">
        <v>12.2</v>
      </c>
      <c r="BB445">
        <v>12.3</v>
      </c>
      <c r="BC445" s="5">
        <v>0.30277777777777798</v>
      </c>
    </row>
    <row r="446" spans="2:55">
      <c r="B446" s="2">
        <v>-0.7</v>
      </c>
      <c r="C446" s="2">
        <v>91</v>
      </c>
      <c r="D446" s="2">
        <v>-2</v>
      </c>
      <c r="E446" s="2">
        <v>-0.7</v>
      </c>
      <c r="F446" s="2">
        <v>2.2000000000000002</v>
      </c>
      <c r="G446" s="2">
        <v>2.5</v>
      </c>
      <c r="H446" s="2">
        <v>1022</v>
      </c>
      <c r="I446" s="2">
        <v>0</v>
      </c>
      <c r="J446" s="2">
        <v>0</v>
      </c>
      <c r="K446" s="2">
        <v>0</v>
      </c>
      <c r="L446" s="2">
        <v>0</v>
      </c>
      <c r="M446" s="2">
        <v>4</v>
      </c>
      <c r="N446">
        <v>52.8</v>
      </c>
      <c r="O446">
        <v>683.8</v>
      </c>
      <c r="P446">
        <v>-2.4</v>
      </c>
      <c r="Q446">
        <v>-2.2999999999999998</v>
      </c>
      <c r="R446" s="5">
        <v>0.30347222222222198</v>
      </c>
      <c r="T446" s="13">
        <f t="shared" si="8"/>
        <v>-2.2999999999999998</v>
      </c>
      <c r="U446" s="13">
        <f t="shared" si="9"/>
        <v>-3.5999999999999996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13.5</v>
      </c>
      <c r="AN446" s="2">
        <v>84</v>
      </c>
      <c r="AO446" s="2">
        <v>10.8</v>
      </c>
      <c r="AP446" s="2">
        <v>13.5</v>
      </c>
      <c r="AQ446" s="2">
        <v>5.8</v>
      </c>
      <c r="AR446" s="2">
        <v>5.8</v>
      </c>
      <c r="AS446" s="2">
        <v>1001.9</v>
      </c>
      <c r="AT446" s="2">
        <v>0</v>
      </c>
      <c r="AU446" s="2">
        <v>0</v>
      </c>
      <c r="AV446" s="2">
        <v>0</v>
      </c>
      <c r="AW446" s="2">
        <v>0.1</v>
      </c>
      <c r="AX446" s="2">
        <v>0.4</v>
      </c>
      <c r="AY446">
        <v>28</v>
      </c>
      <c r="AZ446">
        <v>659</v>
      </c>
      <c r="BA446">
        <v>12.2</v>
      </c>
      <c r="BB446">
        <v>12.3</v>
      </c>
      <c r="BC446" s="5">
        <v>0.30347222222222198</v>
      </c>
    </row>
    <row r="447" spans="2:55">
      <c r="B447" s="2">
        <v>-0.7</v>
      </c>
      <c r="C447" s="2">
        <v>91</v>
      </c>
      <c r="D447" s="2">
        <v>-2</v>
      </c>
      <c r="E447" s="2">
        <v>-0.7</v>
      </c>
      <c r="F447" s="2">
        <v>3.2</v>
      </c>
      <c r="G447" s="2">
        <v>4</v>
      </c>
      <c r="H447" s="2">
        <v>1022</v>
      </c>
      <c r="I447" s="2">
        <v>0</v>
      </c>
      <c r="J447" s="2">
        <v>0</v>
      </c>
      <c r="K447" s="2">
        <v>0</v>
      </c>
      <c r="L447" s="2">
        <v>0</v>
      </c>
      <c r="M447" s="2">
        <v>4</v>
      </c>
      <c r="N447">
        <v>52.8</v>
      </c>
      <c r="O447">
        <v>683.8</v>
      </c>
      <c r="P447">
        <v>-2.4</v>
      </c>
      <c r="Q447">
        <v>-2.2999999999999998</v>
      </c>
      <c r="R447" s="5">
        <v>0.30416666666666697</v>
      </c>
      <c r="T447" s="13">
        <f t="shared" si="8"/>
        <v>-2.2999999999999998</v>
      </c>
      <c r="U447" s="13">
        <f t="shared" si="9"/>
        <v>-3.5999999999999996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13.5</v>
      </c>
      <c r="AN447" s="2">
        <v>85</v>
      </c>
      <c r="AO447" s="2">
        <v>11</v>
      </c>
      <c r="AP447" s="2">
        <v>13.5</v>
      </c>
      <c r="AQ447" s="2">
        <v>4</v>
      </c>
      <c r="AR447" s="2">
        <v>4</v>
      </c>
      <c r="AS447" s="2">
        <v>1001.8</v>
      </c>
      <c r="AT447" s="2">
        <v>0</v>
      </c>
      <c r="AU447" s="2">
        <v>0</v>
      </c>
      <c r="AV447" s="2">
        <v>0</v>
      </c>
      <c r="AW447" s="2">
        <v>0.1</v>
      </c>
      <c r="AX447" s="2">
        <v>0.4</v>
      </c>
      <c r="AY447">
        <v>28</v>
      </c>
      <c r="AZ447">
        <v>659</v>
      </c>
      <c r="BA447">
        <v>12.3</v>
      </c>
      <c r="BB447">
        <v>12.4</v>
      </c>
      <c r="BC447" s="5">
        <v>0.30416666666666697</v>
      </c>
    </row>
    <row r="448" spans="2:55">
      <c r="B448" s="2">
        <v>-0.7</v>
      </c>
      <c r="C448" s="2">
        <v>91</v>
      </c>
      <c r="D448" s="2">
        <v>-2</v>
      </c>
      <c r="E448" s="2">
        <v>-0.7</v>
      </c>
      <c r="F448" s="2">
        <v>0</v>
      </c>
      <c r="G448" s="2">
        <v>0</v>
      </c>
      <c r="H448" s="2">
        <v>1022</v>
      </c>
      <c r="I448" s="2">
        <v>0</v>
      </c>
      <c r="J448" s="2">
        <v>0</v>
      </c>
      <c r="K448" s="2">
        <v>0</v>
      </c>
      <c r="L448" s="2">
        <v>0</v>
      </c>
      <c r="M448" s="2">
        <v>4</v>
      </c>
      <c r="N448">
        <v>52.8</v>
      </c>
      <c r="O448">
        <v>683.8</v>
      </c>
      <c r="P448">
        <v>-2.4</v>
      </c>
      <c r="Q448">
        <v>-2.2999999999999998</v>
      </c>
      <c r="R448" s="5">
        <v>0.30486111111111103</v>
      </c>
      <c r="T448" s="13">
        <f t="shared" si="8"/>
        <v>-2.2999999999999998</v>
      </c>
      <c r="U448" s="13">
        <f t="shared" si="9"/>
        <v>-3.5999999999999996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13.5</v>
      </c>
      <c r="AN448" s="2">
        <v>85</v>
      </c>
      <c r="AO448" s="2">
        <v>11</v>
      </c>
      <c r="AP448" s="2">
        <v>13.5</v>
      </c>
      <c r="AQ448" s="2">
        <v>5</v>
      </c>
      <c r="AR448" s="2">
        <v>7.6</v>
      </c>
      <c r="AS448" s="2">
        <v>1001.9</v>
      </c>
      <c r="AT448" s="2">
        <v>0</v>
      </c>
      <c r="AU448" s="2">
        <v>0</v>
      </c>
      <c r="AV448" s="2">
        <v>0</v>
      </c>
      <c r="AW448" s="2">
        <v>0.1</v>
      </c>
      <c r="AX448" s="2">
        <v>0.4</v>
      </c>
      <c r="AY448">
        <v>28</v>
      </c>
      <c r="AZ448">
        <v>659</v>
      </c>
      <c r="BA448">
        <v>12.3</v>
      </c>
      <c r="BB448">
        <v>12.4</v>
      </c>
      <c r="BC448" s="5">
        <v>0.30486111111111103</v>
      </c>
    </row>
    <row r="449" spans="2:55">
      <c r="B449" s="2">
        <v>-0.8</v>
      </c>
      <c r="C449" s="2">
        <v>91</v>
      </c>
      <c r="D449" s="2">
        <v>-2.1</v>
      </c>
      <c r="E449" s="2">
        <v>-0.8</v>
      </c>
      <c r="F449" s="2">
        <v>0</v>
      </c>
      <c r="G449" s="2">
        <v>2.9</v>
      </c>
      <c r="H449" s="2">
        <v>1022</v>
      </c>
      <c r="I449" s="2">
        <v>0</v>
      </c>
      <c r="J449" s="2">
        <v>0</v>
      </c>
      <c r="K449" s="2">
        <v>0</v>
      </c>
      <c r="L449" s="2">
        <v>0</v>
      </c>
      <c r="M449" s="2">
        <v>4</v>
      </c>
      <c r="N449">
        <v>52.8</v>
      </c>
      <c r="O449">
        <v>683.8</v>
      </c>
      <c r="P449">
        <v>-2.4</v>
      </c>
      <c r="Q449">
        <v>-2.2999999999999998</v>
      </c>
      <c r="R449" s="5">
        <v>0.30555555555555602</v>
      </c>
      <c r="T449" s="13">
        <f t="shared" si="8"/>
        <v>-2.2999999999999998</v>
      </c>
      <c r="U449" s="13">
        <f t="shared" si="9"/>
        <v>-3.5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13.5</v>
      </c>
      <c r="AN449" s="2">
        <v>85</v>
      </c>
      <c r="AO449" s="2">
        <v>11</v>
      </c>
      <c r="AP449" s="2">
        <v>13.5</v>
      </c>
      <c r="AQ449" s="2">
        <v>3.6</v>
      </c>
      <c r="AR449" s="2">
        <v>5.8</v>
      </c>
      <c r="AS449" s="2">
        <v>1001.9</v>
      </c>
      <c r="AT449" s="2">
        <v>0</v>
      </c>
      <c r="AU449" s="2">
        <v>0</v>
      </c>
      <c r="AV449" s="2">
        <v>0</v>
      </c>
      <c r="AW449" s="2">
        <v>0.1</v>
      </c>
      <c r="AX449" s="2">
        <v>0.4</v>
      </c>
      <c r="AY449">
        <v>28</v>
      </c>
      <c r="AZ449">
        <v>659</v>
      </c>
      <c r="BA449">
        <v>12.3</v>
      </c>
      <c r="BB449">
        <v>12.4</v>
      </c>
      <c r="BC449" s="5">
        <v>0.30555555555555602</v>
      </c>
    </row>
    <row r="450" spans="2:55">
      <c r="B450" s="2">
        <v>-0.8</v>
      </c>
      <c r="C450" s="2">
        <v>91</v>
      </c>
      <c r="D450" s="2">
        <v>-2.1</v>
      </c>
      <c r="E450" s="2">
        <v>-0.8</v>
      </c>
      <c r="F450" s="2">
        <v>0</v>
      </c>
      <c r="G450" s="2">
        <v>1.8</v>
      </c>
      <c r="H450" s="2">
        <v>1021.9</v>
      </c>
      <c r="I450" s="2">
        <v>0</v>
      </c>
      <c r="J450" s="2">
        <v>0</v>
      </c>
      <c r="K450" s="2">
        <v>0</v>
      </c>
      <c r="L450" s="2">
        <v>0</v>
      </c>
      <c r="M450" s="2">
        <v>4</v>
      </c>
      <c r="N450">
        <v>52.8</v>
      </c>
      <c r="O450">
        <v>683.8</v>
      </c>
      <c r="P450">
        <v>-2.4</v>
      </c>
      <c r="Q450">
        <v>-2.2999999999999998</v>
      </c>
      <c r="R450" s="5">
        <v>0.30625000000000002</v>
      </c>
      <c r="T450" s="13">
        <f t="shared" si="8"/>
        <v>-2.2999999999999998</v>
      </c>
      <c r="U450" s="13">
        <f t="shared" si="9"/>
        <v>-3.5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13.5</v>
      </c>
      <c r="AN450" s="2">
        <v>85</v>
      </c>
      <c r="AO450" s="2">
        <v>11</v>
      </c>
      <c r="AP450" s="2">
        <v>13.5</v>
      </c>
      <c r="AQ450" s="2">
        <v>6.5</v>
      </c>
      <c r="AR450" s="2">
        <v>6.5</v>
      </c>
      <c r="AS450" s="2">
        <v>1001.8</v>
      </c>
      <c r="AT450" s="2">
        <v>0</v>
      </c>
      <c r="AU450" s="2">
        <v>0</v>
      </c>
      <c r="AV450" s="2">
        <v>0</v>
      </c>
      <c r="AW450" s="2">
        <v>0.1</v>
      </c>
      <c r="AX450" s="2">
        <v>0.4</v>
      </c>
      <c r="AY450">
        <v>28</v>
      </c>
      <c r="AZ450">
        <v>659</v>
      </c>
      <c r="BA450">
        <v>12.3</v>
      </c>
      <c r="BB450">
        <v>12.4</v>
      </c>
      <c r="BC450" s="5">
        <v>0.30625000000000002</v>
      </c>
    </row>
    <row r="451" spans="2:55">
      <c r="B451" s="2">
        <v>-0.8</v>
      </c>
      <c r="C451" s="2">
        <v>91</v>
      </c>
      <c r="D451" s="2">
        <v>-2.1</v>
      </c>
      <c r="E451" s="2">
        <v>-0.8</v>
      </c>
      <c r="F451" s="2">
        <v>0</v>
      </c>
      <c r="G451" s="2">
        <v>2.2000000000000002</v>
      </c>
      <c r="H451" s="2">
        <v>1021.9</v>
      </c>
      <c r="I451" s="2">
        <v>0</v>
      </c>
      <c r="J451" s="2">
        <v>0</v>
      </c>
      <c r="K451" s="2">
        <v>0</v>
      </c>
      <c r="L451" s="2">
        <v>0</v>
      </c>
      <c r="M451" s="2">
        <v>4</v>
      </c>
      <c r="N451">
        <v>52.8</v>
      </c>
      <c r="O451">
        <v>683.8</v>
      </c>
      <c r="P451">
        <v>-2.4</v>
      </c>
      <c r="Q451">
        <v>-2.2999999999999998</v>
      </c>
      <c r="R451" s="5">
        <v>0.30694444444444402</v>
      </c>
      <c r="T451" s="13">
        <f t="shared" si="8"/>
        <v>-2.2999999999999998</v>
      </c>
      <c r="U451" s="13">
        <f t="shared" si="9"/>
        <v>-3.5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13.6</v>
      </c>
      <c r="AN451" s="2">
        <v>85</v>
      </c>
      <c r="AO451" s="2">
        <v>11.1</v>
      </c>
      <c r="AP451" s="2">
        <v>13.6</v>
      </c>
      <c r="AQ451" s="2">
        <v>5.4</v>
      </c>
      <c r="AR451" s="2">
        <v>6.1</v>
      </c>
      <c r="AS451" s="2">
        <v>1001.8</v>
      </c>
      <c r="AT451" s="2">
        <v>0</v>
      </c>
      <c r="AU451" s="2">
        <v>0</v>
      </c>
      <c r="AV451" s="2">
        <v>0</v>
      </c>
      <c r="AW451" s="2">
        <v>0.1</v>
      </c>
      <c r="AX451" s="2">
        <v>0.4</v>
      </c>
      <c r="AY451">
        <v>28</v>
      </c>
      <c r="AZ451">
        <v>659</v>
      </c>
      <c r="BA451">
        <v>12.3</v>
      </c>
      <c r="BB451">
        <v>12.4</v>
      </c>
      <c r="BC451" s="5">
        <v>0.30694444444444402</v>
      </c>
    </row>
    <row r="452" spans="2:55">
      <c r="B452" s="2">
        <v>-0.7</v>
      </c>
      <c r="C452" s="2">
        <v>91</v>
      </c>
      <c r="D452" s="2">
        <v>-2</v>
      </c>
      <c r="E452" s="2">
        <v>-0.7</v>
      </c>
      <c r="F452" s="2">
        <v>2.5</v>
      </c>
      <c r="G452" s="2">
        <v>2.5</v>
      </c>
      <c r="H452" s="2">
        <v>1021.9</v>
      </c>
      <c r="I452" s="2">
        <v>0</v>
      </c>
      <c r="J452" s="2">
        <v>0</v>
      </c>
      <c r="K452" s="2">
        <v>0</v>
      </c>
      <c r="L452" s="2">
        <v>0</v>
      </c>
      <c r="M452" s="2">
        <v>4</v>
      </c>
      <c r="N452">
        <v>52.8</v>
      </c>
      <c r="O452">
        <v>683.8</v>
      </c>
      <c r="P452">
        <v>-2.4</v>
      </c>
      <c r="Q452">
        <v>-2.2999999999999998</v>
      </c>
      <c r="R452" s="5">
        <v>0.30763888888888902</v>
      </c>
      <c r="T452" s="13">
        <f t="shared" si="8"/>
        <v>-2.2999999999999998</v>
      </c>
      <c r="U452" s="13">
        <f t="shared" si="9"/>
        <v>-3.5999999999999996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13.6</v>
      </c>
      <c r="AN452" s="2">
        <v>85</v>
      </c>
      <c r="AO452" s="2">
        <v>11.1</v>
      </c>
      <c r="AP452" s="2">
        <v>13.6</v>
      </c>
      <c r="AQ452" s="2">
        <v>4</v>
      </c>
      <c r="AR452" s="2">
        <v>4.3</v>
      </c>
      <c r="AS452" s="2">
        <v>1001.8</v>
      </c>
      <c r="AT452" s="2">
        <v>0</v>
      </c>
      <c r="AU452" s="2">
        <v>0</v>
      </c>
      <c r="AV452" s="2">
        <v>0</v>
      </c>
      <c r="AW452" s="2">
        <v>0.1</v>
      </c>
      <c r="AX452" s="2">
        <v>0.4</v>
      </c>
      <c r="AY452">
        <v>28</v>
      </c>
      <c r="AZ452">
        <v>659</v>
      </c>
      <c r="BA452">
        <v>12.4</v>
      </c>
      <c r="BB452">
        <v>12.4</v>
      </c>
      <c r="BC452" s="5">
        <v>0.30763888888888902</v>
      </c>
    </row>
    <row r="453" spans="2:55">
      <c r="B453" s="2">
        <v>-0.7</v>
      </c>
      <c r="C453" s="2">
        <v>91</v>
      </c>
      <c r="D453" s="2">
        <v>-2</v>
      </c>
      <c r="E453" s="2">
        <v>-0.7</v>
      </c>
      <c r="F453" s="2">
        <v>0</v>
      </c>
      <c r="G453" s="2">
        <v>2.9</v>
      </c>
      <c r="H453" s="2">
        <v>1022.1</v>
      </c>
      <c r="I453" s="2">
        <v>0</v>
      </c>
      <c r="J453" s="2">
        <v>0</v>
      </c>
      <c r="K453" s="2">
        <v>0</v>
      </c>
      <c r="L453" s="2">
        <v>0</v>
      </c>
      <c r="M453" s="2">
        <v>4</v>
      </c>
      <c r="N453">
        <v>52.8</v>
      </c>
      <c r="O453">
        <v>683.8</v>
      </c>
      <c r="P453">
        <v>-2.4</v>
      </c>
      <c r="Q453">
        <v>-2.2000000000000002</v>
      </c>
      <c r="R453" s="5">
        <v>0.30833333333333302</v>
      </c>
      <c r="T453" s="13">
        <f t="shared" si="8"/>
        <v>-2.2000000000000002</v>
      </c>
      <c r="U453" s="13">
        <f t="shared" si="9"/>
        <v>-3.5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13.6</v>
      </c>
      <c r="AN453" s="2">
        <v>85</v>
      </c>
      <c r="AO453" s="2">
        <v>11.1</v>
      </c>
      <c r="AP453" s="2">
        <v>13.6</v>
      </c>
      <c r="AQ453" s="2">
        <v>6.5</v>
      </c>
      <c r="AR453" s="2">
        <v>6.5</v>
      </c>
      <c r="AS453" s="2">
        <v>1001.7</v>
      </c>
      <c r="AT453" s="2">
        <v>0</v>
      </c>
      <c r="AU453" s="2">
        <v>0</v>
      </c>
      <c r="AV453" s="2">
        <v>0</v>
      </c>
      <c r="AW453" s="2">
        <v>0.1</v>
      </c>
      <c r="AX453" s="2">
        <v>0.4</v>
      </c>
      <c r="AY453">
        <v>28</v>
      </c>
      <c r="AZ453">
        <v>659</v>
      </c>
      <c r="BA453">
        <v>12.4</v>
      </c>
      <c r="BB453">
        <v>12.4</v>
      </c>
      <c r="BC453" s="5">
        <v>0.30833333333333302</v>
      </c>
    </row>
    <row r="454" spans="2:55">
      <c r="B454" s="2">
        <v>-0.7</v>
      </c>
      <c r="C454" s="2">
        <v>91</v>
      </c>
      <c r="D454" s="2">
        <v>-2</v>
      </c>
      <c r="E454" s="2">
        <v>-0.7</v>
      </c>
      <c r="F454" s="2">
        <v>0</v>
      </c>
      <c r="G454" s="2">
        <v>2.5</v>
      </c>
      <c r="H454" s="2">
        <v>1021.8</v>
      </c>
      <c r="I454" s="2">
        <v>0</v>
      </c>
      <c r="J454" s="2">
        <v>0</v>
      </c>
      <c r="K454" s="2">
        <v>0</v>
      </c>
      <c r="L454" s="2">
        <v>0</v>
      </c>
      <c r="M454" s="2">
        <v>4</v>
      </c>
      <c r="N454">
        <v>52.8</v>
      </c>
      <c r="O454">
        <v>683.8</v>
      </c>
      <c r="P454">
        <v>-2.4</v>
      </c>
      <c r="Q454">
        <v>-2.2000000000000002</v>
      </c>
      <c r="R454" s="5">
        <v>0.30902777777777801</v>
      </c>
      <c r="T454" s="13">
        <f t="shared" si="8"/>
        <v>-2.2000000000000002</v>
      </c>
      <c r="U454" s="13">
        <f t="shared" si="9"/>
        <v>-3.5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13.6</v>
      </c>
      <c r="AN454" s="2">
        <v>85</v>
      </c>
      <c r="AO454" s="2">
        <v>11.1</v>
      </c>
      <c r="AP454" s="2">
        <v>13.6</v>
      </c>
      <c r="AQ454" s="2">
        <v>4.7</v>
      </c>
      <c r="AR454" s="2">
        <v>5.4</v>
      </c>
      <c r="AS454" s="2">
        <v>1001.9</v>
      </c>
      <c r="AT454" s="2">
        <v>0</v>
      </c>
      <c r="AU454" s="2">
        <v>0</v>
      </c>
      <c r="AV454" s="2">
        <v>0</v>
      </c>
      <c r="AW454" s="2">
        <v>0.1</v>
      </c>
      <c r="AX454" s="2">
        <v>0.4</v>
      </c>
      <c r="AY454">
        <v>28</v>
      </c>
      <c r="AZ454">
        <v>659</v>
      </c>
      <c r="BA454">
        <v>12.4</v>
      </c>
      <c r="BB454">
        <v>12.4</v>
      </c>
      <c r="BC454" s="5">
        <v>0.30902777777777801</v>
      </c>
    </row>
    <row r="455" spans="2:55">
      <c r="B455" s="2">
        <v>-0.7</v>
      </c>
      <c r="C455" s="2">
        <v>91</v>
      </c>
      <c r="D455" s="2">
        <v>-2</v>
      </c>
      <c r="E455" s="2">
        <v>-0.7</v>
      </c>
      <c r="F455" s="2">
        <v>0</v>
      </c>
      <c r="G455" s="2">
        <v>4</v>
      </c>
      <c r="H455" s="2">
        <v>1021.9</v>
      </c>
      <c r="I455" s="2">
        <v>0</v>
      </c>
      <c r="J455" s="2">
        <v>0</v>
      </c>
      <c r="K455" s="2">
        <v>0</v>
      </c>
      <c r="L455" s="2">
        <v>0</v>
      </c>
      <c r="M455" s="2">
        <v>4</v>
      </c>
      <c r="N455">
        <v>52.8</v>
      </c>
      <c r="O455">
        <v>683.8</v>
      </c>
      <c r="P455">
        <v>-2.2999999999999998</v>
      </c>
      <c r="Q455">
        <v>-2.2000000000000002</v>
      </c>
      <c r="R455" s="5">
        <v>0.30972222222222201</v>
      </c>
      <c r="T455" s="13">
        <f t="shared" si="8"/>
        <v>-2.2000000000000002</v>
      </c>
      <c r="U455" s="13">
        <f t="shared" si="9"/>
        <v>-3.5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13.7</v>
      </c>
      <c r="AN455" s="2">
        <v>85</v>
      </c>
      <c r="AO455" s="2">
        <v>11.2</v>
      </c>
      <c r="AP455" s="2">
        <v>13.7</v>
      </c>
      <c r="AQ455" s="2">
        <v>6.1</v>
      </c>
      <c r="AR455" s="2">
        <v>6.1</v>
      </c>
      <c r="AS455" s="2">
        <v>1001.8</v>
      </c>
      <c r="AT455" s="2">
        <v>0</v>
      </c>
      <c r="AU455" s="2">
        <v>0</v>
      </c>
      <c r="AV455" s="2">
        <v>0</v>
      </c>
      <c r="AW455" s="2">
        <v>0.1</v>
      </c>
      <c r="AX455" s="2">
        <v>0.4</v>
      </c>
      <c r="AY455">
        <v>28</v>
      </c>
      <c r="AZ455">
        <v>659</v>
      </c>
      <c r="BA455">
        <v>12.4</v>
      </c>
      <c r="BB455">
        <v>12.4</v>
      </c>
      <c r="BC455" s="5">
        <v>0.30972222222222201</v>
      </c>
    </row>
    <row r="456" spans="2:55">
      <c r="B456" s="2">
        <v>-0.6</v>
      </c>
      <c r="C456" s="2">
        <v>91</v>
      </c>
      <c r="D456" s="2">
        <v>-1.9</v>
      </c>
      <c r="E456" s="2">
        <v>-0.6</v>
      </c>
      <c r="F456" s="2">
        <v>0</v>
      </c>
      <c r="G456" s="2">
        <v>4.3</v>
      </c>
      <c r="H456" s="2">
        <v>1022</v>
      </c>
      <c r="I456" s="2">
        <v>0</v>
      </c>
      <c r="J456" s="2">
        <v>0</v>
      </c>
      <c r="K456" s="2">
        <v>0</v>
      </c>
      <c r="L456" s="2">
        <v>0</v>
      </c>
      <c r="M456" s="2">
        <v>4</v>
      </c>
      <c r="N456">
        <v>52.8</v>
      </c>
      <c r="O456">
        <v>683.8</v>
      </c>
      <c r="P456">
        <v>-2.2999999999999998</v>
      </c>
      <c r="Q456">
        <v>-2.2000000000000002</v>
      </c>
      <c r="R456" s="5">
        <v>0.31041666666666701</v>
      </c>
      <c r="T456" s="13">
        <f t="shared" si="8"/>
        <v>-2.2000000000000002</v>
      </c>
      <c r="U456" s="13">
        <f t="shared" si="9"/>
        <v>-3.6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13.7</v>
      </c>
      <c r="AN456" s="2">
        <v>85</v>
      </c>
      <c r="AO456" s="2">
        <v>11.2</v>
      </c>
      <c r="AP456" s="2">
        <v>13.7</v>
      </c>
      <c r="AQ456" s="2">
        <v>4.7</v>
      </c>
      <c r="AR456" s="2">
        <v>6.5</v>
      </c>
      <c r="AS456" s="2">
        <v>1001.9</v>
      </c>
      <c r="AT456" s="2">
        <v>0</v>
      </c>
      <c r="AU456" s="2">
        <v>0</v>
      </c>
      <c r="AV456" s="2">
        <v>0</v>
      </c>
      <c r="AW456" s="2">
        <v>0.1</v>
      </c>
      <c r="AX456" s="2">
        <v>0.4</v>
      </c>
      <c r="AY456">
        <v>28</v>
      </c>
      <c r="AZ456">
        <v>659</v>
      </c>
      <c r="BA456">
        <v>12.5</v>
      </c>
      <c r="BB456">
        <v>12.5</v>
      </c>
      <c r="BC456" s="5">
        <v>0.31041666666666701</v>
      </c>
    </row>
    <row r="457" spans="2:55">
      <c r="B457" s="2">
        <v>-0.6</v>
      </c>
      <c r="C457" s="2">
        <v>91</v>
      </c>
      <c r="D457" s="2">
        <v>-1.9</v>
      </c>
      <c r="E457" s="2">
        <v>-0.6</v>
      </c>
      <c r="F457" s="2">
        <v>2.9</v>
      </c>
      <c r="G457" s="2">
        <v>4.7</v>
      </c>
      <c r="H457" s="2">
        <v>1022</v>
      </c>
      <c r="I457" s="2">
        <v>0</v>
      </c>
      <c r="J457" s="2">
        <v>0</v>
      </c>
      <c r="K457" s="2">
        <v>0</v>
      </c>
      <c r="L457" s="2">
        <v>0</v>
      </c>
      <c r="M457" s="2">
        <v>4</v>
      </c>
      <c r="N457">
        <v>52.8</v>
      </c>
      <c r="O457">
        <v>683.8</v>
      </c>
      <c r="P457">
        <v>-2.2999999999999998</v>
      </c>
      <c r="Q457">
        <v>-2.2000000000000002</v>
      </c>
      <c r="R457" s="5">
        <v>0.31111111111111101</v>
      </c>
      <c r="T457" s="13">
        <f t="shared" si="8"/>
        <v>-2.2000000000000002</v>
      </c>
      <c r="U457" s="13">
        <f t="shared" si="9"/>
        <v>-3.6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13.8</v>
      </c>
      <c r="AN457" s="2">
        <v>85</v>
      </c>
      <c r="AO457" s="2">
        <v>11.3</v>
      </c>
      <c r="AP457" s="2">
        <v>13.8</v>
      </c>
      <c r="AQ457" s="2">
        <v>9.6999999999999993</v>
      </c>
      <c r="AR457" s="2">
        <v>10.8</v>
      </c>
      <c r="AS457" s="2">
        <v>1001.9</v>
      </c>
      <c r="AT457" s="2">
        <v>0</v>
      </c>
      <c r="AU457" s="2">
        <v>0</v>
      </c>
      <c r="AV457" s="2">
        <v>0</v>
      </c>
      <c r="AW457" s="2">
        <v>0.1</v>
      </c>
      <c r="AX457" s="2">
        <v>0.4</v>
      </c>
      <c r="AY457">
        <v>28</v>
      </c>
      <c r="AZ457">
        <v>659</v>
      </c>
      <c r="BA457">
        <v>12.5</v>
      </c>
      <c r="BB457">
        <v>12.5</v>
      </c>
      <c r="BC457" s="5">
        <v>0.31111111111111101</v>
      </c>
    </row>
    <row r="458" spans="2:55">
      <c r="B458" s="2">
        <v>-0.6</v>
      </c>
      <c r="C458" s="2">
        <v>91</v>
      </c>
      <c r="D458" s="2">
        <v>-1.9</v>
      </c>
      <c r="E458" s="2">
        <v>-0.6</v>
      </c>
      <c r="F458" s="2">
        <v>4.3</v>
      </c>
      <c r="G458" s="2">
        <v>4.3</v>
      </c>
      <c r="H458" s="2">
        <v>1022.3</v>
      </c>
      <c r="I458" s="2">
        <v>0</v>
      </c>
      <c r="J458" s="2">
        <v>0</v>
      </c>
      <c r="K458" s="2">
        <v>0</v>
      </c>
      <c r="L458" s="2">
        <v>0</v>
      </c>
      <c r="M458" s="2">
        <v>4</v>
      </c>
      <c r="N458">
        <v>52.8</v>
      </c>
      <c r="O458">
        <v>683.8</v>
      </c>
      <c r="P458">
        <v>-2.2999999999999998</v>
      </c>
      <c r="Q458">
        <v>-2.2000000000000002</v>
      </c>
      <c r="R458" s="5">
        <v>0.311805555555556</v>
      </c>
      <c r="T458" s="13">
        <f t="shared" si="8"/>
        <v>-2.2000000000000002</v>
      </c>
      <c r="U458" s="13">
        <f t="shared" si="9"/>
        <v>-3.6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13.8</v>
      </c>
      <c r="AN458" s="2">
        <v>85</v>
      </c>
      <c r="AO458" s="2">
        <v>11.3</v>
      </c>
      <c r="AP458" s="2">
        <v>13.8</v>
      </c>
      <c r="AQ458" s="2">
        <v>4</v>
      </c>
      <c r="AR458" s="2">
        <v>7.2</v>
      </c>
      <c r="AS458" s="2">
        <v>1001.8</v>
      </c>
      <c r="AT458" s="2">
        <v>0</v>
      </c>
      <c r="AU458" s="2">
        <v>0</v>
      </c>
      <c r="AV458" s="2">
        <v>0</v>
      </c>
      <c r="AW458" s="2">
        <v>0.1</v>
      </c>
      <c r="AX458" s="2">
        <v>0.4</v>
      </c>
      <c r="AY458">
        <v>28</v>
      </c>
      <c r="AZ458">
        <v>659</v>
      </c>
      <c r="BA458">
        <v>12.5</v>
      </c>
      <c r="BB458">
        <v>12.5</v>
      </c>
      <c r="BC458" s="5">
        <v>0.311805555555556</v>
      </c>
    </row>
    <row r="459" spans="2:55">
      <c r="B459" s="2">
        <v>-0.6</v>
      </c>
      <c r="C459" s="2">
        <v>91</v>
      </c>
      <c r="D459" s="2">
        <v>-1.9</v>
      </c>
      <c r="E459" s="2">
        <v>-0.6</v>
      </c>
      <c r="F459" s="2">
        <v>0</v>
      </c>
      <c r="G459" s="2">
        <v>2.9</v>
      </c>
      <c r="H459" s="2">
        <v>1022</v>
      </c>
      <c r="I459" s="2">
        <v>0</v>
      </c>
      <c r="J459" s="2">
        <v>0</v>
      </c>
      <c r="K459" s="2">
        <v>0</v>
      </c>
      <c r="L459" s="2">
        <v>0</v>
      </c>
      <c r="M459" s="2">
        <v>4</v>
      </c>
      <c r="N459">
        <v>52.8</v>
      </c>
      <c r="O459">
        <v>683.8</v>
      </c>
      <c r="P459">
        <v>-2.2999999999999998</v>
      </c>
      <c r="Q459">
        <v>-2.2000000000000002</v>
      </c>
      <c r="R459" s="5">
        <v>0.3125</v>
      </c>
      <c r="T459" s="13">
        <f t="shared" si="8"/>
        <v>-2.2000000000000002</v>
      </c>
      <c r="U459" s="13">
        <f t="shared" si="9"/>
        <v>-3.6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13.8</v>
      </c>
      <c r="AN459" s="2">
        <v>86</v>
      </c>
      <c r="AO459" s="2">
        <v>11.5</v>
      </c>
      <c r="AP459" s="2">
        <v>13.8</v>
      </c>
      <c r="AQ459" s="2">
        <v>6.8</v>
      </c>
      <c r="AR459" s="2">
        <v>7.2</v>
      </c>
      <c r="AS459" s="2">
        <v>1001.8</v>
      </c>
      <c r="AT459" s="2">
        <v>0</v>
      </c>
      <c r="AU459" s="2">
        <v>0</v>
      </c>
      <c r="AV459" s="2">
        <v>0</v>
      </c>
      <c r="AW459" s="2">
        <v>0.1</v>
      </c>
      <c r="AX459" s="2">
        <v>0.4</v>
      </c>
      <c r="AY459">
        <v>28</v>
      </c>
      <c r="AZ459">
        <v>659</v>
      </c>
      <c r="BA459">
        <v>12.6</v>
      </c>
      <c r="BB459">
        <v>12.5</v>
      </c>
      <c r="BC459" s="5">
        <v>0.3125</v>
      </c>
    </row>
    <row r="460" spans="2:55">
      <c r="B460" s="2">
        <v>-0.7</v>
      </c>
      <c r="C460" s="2">
        <v>91</v>
      </c>
      <c r="D460" s="2">
        <v>-2</v>
      </c>
      <c r="E460" s="2">
        <v>-0.7</v>
      </c>
      <c r="F460" s="2">
        <v>3.2</v>
      </c>
      <c r="G460" s="2">
        <v>3.2</v>
      </c>
      <c r="H460" s="2">
        <v>1022.2</v>
      </c>
      <c r="I460" s="2">
        <v>0</v>
      </c>
      <c r="J460" s="2">
        <v>0</v>
      </c>
      <c r="K460" s="2">
        <v>0</v>
      </c>
      <c r="L460" s="2">
        <v>0</v>
      </c>
      <c r="M460" s="2">
        <v>4</v>
      </c>
      <c r="N460">
        <v>52.8</v>
      </c>
      <c r="O460">
        <v>683.8</v>
      </c>
      <c r="P460">
        <v>-2.2999999999999998</v>
      </c>
      <c r="Q460">
        <v>-2.2000000000000002</v>
      </c>
      <c r="R460" s="5">
        <v>0.313194444444444</v>
      </c>
      <c r="T460" s="13">
        <f t="shared" si="8"/>
        <v>-2.2000000000000002</v>
      </c>
      <c r="U460" s="13">
        <f t="shared" si="9"/>
        <v>-3.5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13.9</v>
      </c>
      <c r="AN460" s="2">
        <v>86</v>
      </c>
      <c r="AO460" s="2">
        <v>11.6</v>
      </c>
      <c r="AP460" s="2">
        <v>13.9</v>
      </c>
      <c r="AQ460" s="2">
        <v>4</v>
      </c>
      <c r="AR460" s="2">
        <v>5</v>
      </c>
      <c r="AS460" s="2">
        <v>1002</v>
      </c>
      <c r="AT460" s="2">
        <v>0</v>
      </c>
      <c r="AU460" s="2">
        <v>0</v>
      </c>
      <c r="AV460" s="2">
        <v>0</v>
      </c>
      <c r="AW460" s="2">
        <v>0.1</v>
      </c>
      <c r="AX460" s="2">
        <v>0.4</v>
      </c>
      <c r="AY460">
        <v>28</v>
      </c>
      <c r="AZ460">
        <v>659</v>
      </c>
      <c r="BA460">
        <v>12.6</v>
      </c>
      <c r="BB460">
        <v>12.6</v>
      </c>
      <c r="BC460" s="5">
        <v>0.313194444444444</v>
      </c>
    </row>
    <row r="461" spans="2:55">
      <c r="B461" s="2">
        <v>-0.7</v>
      </c>
      <c r="C461" s="2">
        <v>91</v>
      </c>
      <c r="D461" s="2">
        <v>-2</v>
      </c>
      <c r="E461" s="2">
        <v>-0.7</v>
      </c>
      <c r="F461" s="2">
        <v>1.8</v>
      </c>
      <c r="G461" s="2">
        <v>2.2000000000000002</v>
      </c>
      <c r="H461" s="2">
        <v>1022</v>
      </c>
      <c r="I461" s="2">
        <v>0</v>
      </c>
      <c r="J461" s="2">
        <v>0</v>
      </c>
      <c r="K461" s="2">
        <v>0</v>
      </c>
      <c r="L461" s="2">
        <v>0</v>
      </c>
      <c r="M461" s="2">
        <v>4</v>
      </c>
      <c r="N461">
        <v>52.8</v>
      </c>
      <c r="O461">
        <v>683.8</v>
      </c>
      <c r="P461">
        <v>-2.2999999999999998</v>
      </c>
      <c r="Q461">
        <v>-2.2000000000000002</v>
      </c>
      <c r="R461" s="5">
        <v>0.31388888888888899</v>
      </c>
      <c r="T461" s="13">
        <f t="shared" si="8"/>
        <v>-2.2000000000000002</v>
      </c>
      <c r="U461" s="13">
        <f t="shared" si="9"/>
        <v>-3.5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13.9</v>
      </c>
      <c r="AN461" s="2">
        <v>86</v>
      </c>
      <c r="AO461" s="2">
        <v>11.6</v>
      </c>
      <c r="AP461" s="2">
        <v>13.9</v>
      </c>
      <c r="AQ461" s="2">
        <v>2.9</v>
      </c>
      <c r="AR461" s="2">
        <v>5</v>
      </c>
      <c r="AS461" s="2">
        <v>1001.9</v>
      </c>
      <c r="AT461" s="2">
        <v>0</v>
      </c>
      <c r="AU461" s="2">
        <v>0</v>
      </c>
      <c r="AV461" s="2">
        <v>0</v>
      </c>
      <c r="AW461" s="2">
        <v>0.1</v>
      </c>
      <c r="AX461" s="2">
        <v>0.4</v>
      </c>
      <c r="AY461">
        <v>28</v>
      </c>
      <c r="AZ461">
        <v>659</v>
      </c>
      <c r="BA461">
        <v>12.6</v>
      </c>
      <c r="BB461">
        <v>12.6</v>
      </c>
      <c r="BC461" s="5">
        <v>0.31388888888888899</v>
      </c>
    </row>
    <row r="462" spans="2:55">
      <c r="B462" s="2">
        <v>-0.6</v>
      </c>
      <c r="C462" s="2">
        <v>91</v>
      </c>
      <c r="D462" s="2">
        <v>-1.9</v>
      </c>
      <c r="E462" s="2">
        <v>-0.6</v>
      </c>
      <c r="F462" s="2">
        <v>0</v>
      </c>
      <c r="G462" s="2">
        <v>2.2000000000000002</v>
      </c>
      <c r="H462" s="2">
        <v>1022.1</v>
      </c>
      <c r="I462" s="2">
        <v>0</v>
      </c>
      <c r="J462" s="2">
        <v>0</v>
      </c>
      <c r="K462" s="2">
        <v>0</v>
      </c>
      <c r="L462" s="2">
        <v>0</v>
      </c>
      <c r="M462" s="2">
        <v>4</v>
      </c>
      <c r="N462">
        <v>52.8</v>
      </c>
      <c r="O462">
        <v>683.8</v>
      </c>
      <c r="P462">
        <v>-2.2000000000000002</v>
      </c>
      <c r="Q462">
        <v>-2.1</v>
      </c>
      <c r="R462" s="5">
        <v>0.31458333333333299</v>
      </c>
      <c r="T462" s="13">
        <f t="shared" si="8"/>
        <v>-2.1</v>
      </c>
      <c r="U462" s="13">
        <f t="shared" si="9"/>
        <v>-3.5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13.9</v>
      </c>
      <c r="AN462" s="2">
        <v>86</v>
      </c>
      <c r="AO462" s="2">
        <v>11.6</v>
      </c>
      <c r="AP462" s="2">
        <v>13.9</v>
      </c>
      <c r="AQ462" s="2">
        <v>3.6</v>
      </c>
      <c r="AR462" s="2">
        <v>4.3</v>
      </c>
      <c r="AS462" s="2">
        <v>1002</v>
      </c>
      <c r="AT462" s="2">
        <v>0</v>
      </c>
      <c r="AU462" s="2">
        <v>0</v>
      </c>
      <c r="AV462" s="2">
        <v>0.1</v>
      </c>
      <c r="AW462" s="2">
        <v>0.2</v>
      </c>
      <c r="AX462" s="2">
        <v>0.5</v>
      </c>
      <c r="AY462">
        <v>28.1</v>
      </c>
      <c r="AZ462">
        <v>659.1</v>
      </c>
      <c r="BA462">
        <v>12.7</v>
      </c>
      <c r="BB462">
        <v>12.6</v>
      </c>
      <c r="BC462" s="5">
        <v>0.31458333333333299</v>
      </c>
    </row>
    <row r="463" spans="2:55">
      <c r="B463" s="2">
        <v>-0.6</v>
      </c>
      <c r="C463" s="2">
        <v>91</v>
      </c>
      <c r="D463" s="2">
        <v>-1.9</v>
      </c>
      <c r="E463" s="2">
        <v>-0.6</v>
      </c>
      <c r="F463" s="2">
        <v>3.2</v>
      </c>
      <c r="G463" s="2">
        <v>3.6</v>
      </c>
      <c r="H463" s="2">
        <v>1022.1</v>
      </c>
      <c r="I463" s="2">
        <v>0</v>
      </c>
      <c r="J463" s="2">
        <v>0</v>
      </c>
      <c r="K463" s="2">
        <v>0</v>
      </c>
      <c r="L463" s="2">
        <v>0</v>
      </c>
      <c r="M463" s="2">
        <v>4</v>
      </c>
      <c r="N463">
        <v>52.8</v>
      </c>
      <c r="O463">
        <v>683.8</v>
      </c>
      <c r="P463">
        <v>-2.2999999999999998</v>
      </c>
      <c r="Q463">
        <v>-2.1</v>
      </c>
      <c r="R463" s="5">
        <v>0.31527777777777799</v>
      </c>
      <c r="T463" s="13">
        <f t="shared" ref="T463:T526" si="13">MAX(P463,Q463)</f>
        <v>-2.1</v>
      </c>
      <c r="U463" s="13">
        <f t="shared" ref="U463:U526" si="14">(T463-B463)-2</f>
        <v>-3.5</v>
      </c>
      <c r="V463" s="12" t="str">
        <f t="shared" si="12"/>
        <v/>
      </c>
      <c r="W463" s="11" t="str">
        <f t="shared" ref="W463:W478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13.9</v>
      </c>
      <c r="AN463" s="2">
        <v>86</v>
      </c>
      <c r="AO463" s="2">
        <v>11.6</v>
      </c>
      <c r="AP463" s="2">
        <v>13.9</v>
      </c>
      <c r="AQ463" s="2">
        <v>4.7</v>
      </c>
      <c r="AR463" s="2">
        <v>10.1</v>
      </c>
      <c r="AS463" s="2">
        <v>1001.9</v>
      </c>
      <c r="AT463" s="2">
        <v>0</v>
      </c>
      <c r="AU463" s="2">
        <v>0</v>
      </c>
      <c r="AV463" s="2">
        <v>0.1</v>
      </c>
      <c r="AW463" s="2">
        <v>0.2</v>
      </c>
      <c r="AX463" s="2">
        <v>0.5</v>
      </c>
      <c r="AY463">
        <v>28.1</v>
      </c>
      <c r="AZ463">
        <v>659.1</v>
      </c>
      <c r="BA463">
        <v>12.7</v>
      </c>
      <c r="BB463">
        <v>12.7</v>
      </c>
      <c r="BC463" s="5">
        <v>0.31527777777777799</v>
      </c>
    </row>
    <row r="464" spans="2:55">
      <c r="B464" s="2">
        <v>-0.5</v>
      </c>
      <c r="C464" s="2">
        <v>91</v>
      </c>
      <c r="D464" s="2">
        <v>-1.8</v>
      </c>
      <c r="E464" s="2">
        <v>-0.5</v>
      </c>
      <c r="F464" s="2">
        <v>3.2</v>
      </c>
      <c r="G464" s="2">
        <v>3.6</v>
      </c>
      <c r="H464" s="2">
        <v>1022.2</v>
      </c>
      <c r="I464" s="2">
        <v>0</v>
      </c>
      <c r="J464" s="2">
        <v>0</v>
      </c>
      <c r="K464" s="2">
        <v>0</v>
      </c>
      <c r="L464" s="2">
        <v>0</v>
      </c>
      <c r="M464" s="2">
        <v>4</v>
      </c>
      <c r="N464">
        <v>52.8</v>
      </c>
      <c r="O464">
        <v>683.8</v>
      </c>
      <c r="P464">
        <v>-2.2999999999999998</v>
      </c>
      <c r="Q464">
        <v>-2.1</v>
      </c>
      <c r="R464" s="5">
        <v>0.31597222222222199</v>
      </c>
      <c r="T464" s="13">
        <f t="shared" si="13"/>
        <v>-2.1</v>
      </c>
      <c r="U464" s="13">
        <f t="shared" si="14"/>
        <v>-3.6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13.9</v>
      </c>
      <c r="AN464" s="2">
        <v>85</v>
      </c>
      <c r="AO464" s="2">
        <v>11.4</v>
      </c>
      <c r="AP464" s="2">
        <v>13.9</v>
      </c>
      <c r="AQ464" s="2">
        <v>6.5</v>
      </c>
      <c r="AR464" s="2">
        <v>6.5</v>
      </c>
      <c r="AS464" s="2">
        <v>1001.7</v>
      </c>
      <c r="AT464" s="2">
        <v>0</v>
      </c>
      <c r="AU464" s="2">
        <v>0</v>
      </c>
      <c r="AV464" s="2">
        <v>0.1</v>
      </c>
      <c r="AW464" s="2">
        <v>0.2</v>
      </c>
      <c r="AX464" s="2">
        <v>0.5</v>
      </c>
      <c r="AY464">
        <v>28.1</v>
      </c>
      <c r="AZ464">
        <v>659.1</v>
      </c>
      <c r="BA464">
        <v>12.7</v>
      </c>
      <c r="BB464">
        <v>12.7</v>
      </c>
      <c r="BC464" s="5">
        <v>0.31597222222222199</v>
      </c>
    </row>
    <row r="465" spans="2:55">
      <c r="B465" s="2">
        <v>-0.5</v>
      </c>
      <c r="C465" s="2">
        <v>91</v>
      </c>
      <c r="D465" s="2">
        <v>-1.8</v>
      </c>
      <c r="E465" s="2">
        <v>-0.5</v>
      </c>
      <c r="F465" s="2">
        <v>4</v>
      </c>
      <c r="G465" s="2">
        <v>4</v>
      </c>
      <c r="H465" s="2">
        <v>1022.1</v>
      </c>
      <c r="I465" s="2">
        <v>0</v>
      </c>
      <c r="J465" s="2">
        <v>0</v>
      </c>
      <c r="K465" s="2">
        <v>0</v>
      </c>
      <c r="L465" s="2">
        <v>0</v>
      </c>
      <c r="M465" s="2">
        <v>4</v>
      </c>
      <c r="N465">
        <v>52.8</v>
      </c>
      <c r="O465">
        <v>683.8</v>
      </c>
      <c r="P465">
        <v>-2.2999999999999998</v>
      </c>
      <c r="Q465">
        <v>-2.1</v>
      </c>
      <c r="R465" s="5">
        <v>0.31666666666666698</v>
      </c>
      <c r="T465" s="13">
        <f t="shared" si="13"/>
        <v>-2.1</v>
      </c>
      <c r="U465" s="13">
        <f t="shared" si="14"/>
        <v>-3.6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13.9</v>
      </c>
      <c r="AN465" s="2">
        <v>85</v>
      </c>
      <c r="AO465" s="2">
        <v>11.4</v>
      </c>
      <c r="AP465" s="2">
        <v>13.9</v>
      </c>
      <c r="AQ465" s="2">
        <v>9</v>
      </c>
      <c r="AR465" s="2">
        <v>9</v>
      </c>
      <c r="AS465" s="2">
        <v>1001.9</v>
      </c>
      <c r="AT465" s="2">
        <v>0</v>
      </c>
      <c r="AU465" s="2">
        <v>0</v>
      </c>
      <c r="AV465" s="2">
        <v>0.1</v>
      </c>
      <c r="AW465" s="2">
        <v>0.2</v>
      </c>
      <c r="AX465" s="2">
        <v>0.5</v>
      </c>
      <c r="AY465">
        <v>28.1</v>
      </c>
      <c r="AZ465">
        <v>659.1</v>
      </c>
      <c r="BA465">
        <v>12.8</v>
      </c>
      <c r="BB465">
        <v>12.7</v>
      </c>
      <c r="BC465" s="5">
        <v>0.31666666666666698</v>
      </c>
    </row>
    <row r="466" spans="2:55">
      <c r="B466" s="2">
        <v>-0.5</v>
      </c>
      <c r="C466" s="2">
        <v>91</v>
      </c>
      <c r="D466" s="2">
        <v>-1.8</v>
      </c>
      <c r="E466" s="2">
        <v>-0.5</v>
      </c>
      <c r="F466" s="2">
        <v>3.2</v>
      </c>
      <c r="G466" s="2">
        <v>4.7</v>
      </c>
      <c r="H466" s="2">
        <v>1022</v>
      </c>
      <c r="I466" s="2">
        <v>0</v>
      </c>
      <c r="J466" s="2">
        <v>0</v>
      </c>
      <c r="K466" s="2">
        <v>0</v>
      </c>
      <c r="L466" s="2">
        <v>0</v>
      </c>
      <c r="M466" s="2">
        <v>4</v>
      </c>
      <c r="N466">
        <v>52.8</v>
      </c>
      <c r="O466">
        <v>683.8</v>
      </c>
      <c r="P466">
        <v>-2.2000000000000002</v>
      </c>
      <c r="Q466">
        <v>-2</v>
      </c>
      <c r="R466" s="5">
        <v>0.31736111111111098</v>
      </c>
      <c r="T466" s="13">
        <f t="shared" si="13"/>
        <v>-2</v>
      </c>
      <c r="U466" s="13">
        <f t="shared" si="14"/>
        <v>-3.5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14</v>
      </c>
      <c r="AN466" s="2">
        <v>85</v>
      </c>
      <c r="AO466" s="2">
        <v>11.5</v>
      </c>
      <c r="AP466" s="2">
        <v>14</v>
      </c>
      <c r="AQ466" s="2">
        <v>5</v>
      </c>
      <c r="AR466" s="2">
        <v>9.4</v>
      </c>
      <c r="AS466" s="2">
        <v>1002</v>
      </c>
      <c r="AT466" s="2">
        <v>0</v>
      </c>
      <c r="AU466" s="2">
        <v>0</v>
      </c>
      <c r="AV466" s="2">
        <v>0.1</v>
      </c>
      <c r="AW466" s="2">
        <v>0.2</v>
      </c>
      <c r="AX466" s="2">
        <v>0.5</v>
      </c>
      <c r="AY466">
        <v>28.1</v>
      </c>
      <c r="AZ466">
        <v>659.1</v>
      </c>
      <c r="BA466">
        <v>12.8</v>
      </c>
      <c r="BB466">
        <v>12.8</v>
      </c>
      <c r="BC466" s="5">
        <v>0.31736111111111098</v>
      </c>
    </row>
    <row r="467" spans="2:55">
      <c r="B467" s="2">
        <v>-0.4</v>
      </c>
      <c r="C467" s="2">
        <v>91</v>
      </c>
      <c r="D467" s="2">
        <v>-1.7</v>
      </c>
      <c r="E467" s="2">
        <v>-0.4</v>
      </c>
      <c r="F467" s="2">
        <v>3.6</v>
      </c>
      <c r="G467" s="2">
        <v>3.6</v>
      </c>
      <c r="H467" s="2">
        <v>1022.2</v>
      </c>
      <c r="I467" s="2">
        <v>0</v>
      </c>
      <c r="J467" s="2">
        <v>0</v>
      </c>
      <c r="K467" s="2">
        <v>0</v>
      </c>
      <c r="L467" s="2">
        <v>0</v>
      </c>
      <c r="M467" s="2">
        <v>4</v>
      </c>
      <c r="N467">
        <v>52.8</v>
      </c>
      <c r="O467">
        <v>683.8</v>
      </c>
      <c r="P467">
        <v>-2.2000000000000002</v>
      </c>
      <c r="Q467">
        <v>-2</v>
      </c>
      <c r="R467" s="5">
        <v>0.31805555555555598</v>
      </c>
      <c r="T467" s="13">
        <f t="shared" si="13"/>
        <v>-2</v>
      </c>
      <c r="U467" s="13">
        <f t="shared" si="14"/>
        <v>-3.6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14</v>
      </c>
      <c r="AN467" s="2">
        <v>85</v>
      </c>
      <c r="AO467" s="2">
        <v>11.5</v>
      </c>
      <c r="AP467" s="2">
        <v>14</v>
      </c>
      <c r="AQ467" s="2">
        <v>5.4</v>
      </c>
      <c r="AR467" s="2">
        <v>6.5</v>
      </c>
      <c r="AS467" s="2">
        <v>1001.8</v>
      </c>
      <c r="AT467" s="2">
        <v>0</v>
      </c>
      <c r="AU467" s="2">
        <v>0</v>
      </c>
      <c r="AV467" s="2">
        <v>0.1</v>
      </c>
      <c r="AW467" s="2">
        <v>0.2</v>
      </c>
      <c r="AX467" s="2">
        <v>0.5</v>
      </c>
      <c r="AY467">
        <v>28.1</v>
      </c>
      <c r="AZ467">
        <v>659.1</v>
      </c>
      <c r="BA467">
        <v>12.8</v>
      </c>
      <c r="BB467">
        <v>12.8</v>
      </c>
      <c r="BC467" s="5">
        <v>0.31805555555555598</v>
      </c>
    </row>
    <row r="468" spans="2:55">
      <c r="B468" s="2">
        <v>-0.3</v>
      </c>
      <c r="C468" s="2">
        <v>91</v>
      </c>
      <c r="D468" s="2">
        <v>-1.6</v>
      </c>
      <c r="E468" s="2">
        <v>-0.3</v>
      </c>
      <c r="F468" s="2">
        <v>2.9</v>
      </c>
      <c r="G468" s="2">
        <v>4.3</v>
      </c>
      <c r="H468" s="2">
        <v>1022.4</v>
      </c>
      <c r="I468" s="2">
        <v>0</v>
      </c>
      <c r="J468" s="2">
        <v>0</v>
      </c>
      <c r="K468" s="2">
        <v>0</v>
      </c>
      <c r="L468" s="2">
        <v>0</v>
      </c>
      <c r="M468" s="2">
        <v>4</v>
      </c>
      <c r="N468">
        <v>52.8</v>
      </c>
      <c r="O468">
        <v>683.8</v>
      </c>
      <c r="P468">
        <v>-2.2000000000000002</v>
      </c>
      <c r="Q468">
        <v>-2</v>
      </c>
      <c r="R468" s="5">
        <v>0.31874999999999998</v>
      </c>
      <c r="T468" s="13">
        <f t="shared" si="13"/>
        <v>-2</v>
      </c>
      <c r="U468" s="13">
        <f t="shared" si="14"/>
        <v>-3.7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14</v>
      </c>
      <c r="AN468" s="2">
        <v>84</v>
      </c>
      <c r="AO468" s="2">
        <v>11.3</v>
      </c>
      <c r="AP468" s="2">
        <v>14</v>
      </c>
      <c r="AQ468" s="2">
        <v>6.5</v>
      </c>
      <c r="AR468" s="2">
        <v>6.8</v>
      </c>
      <c r="AS468" s="2">
        <v>1002</v>
      </c>
      <c r="AT468" s="2">
        <v>0</v>
      </c>
      <c r="AU468" s="2">
        <v>0</v>
      </c>
      <c r="AV468" s="2">
        <v>0.1</v>
      </c>
      <c r="AW468" s="2">
        <v>0.2</v>
      </c>
      <c r="AX468" s="2">
        <v>0.5</v>
      </c>
      <c r="AY468">
        <v>28.1</v>
      </c>
      <c r="AZ468">
        <v>659.1</v>
      </c>
      <c r="BA468">
        <v>12.8</v>
      </c>
      <c r="BB468">
        <v>12.8</v>
      </c>
      <c r="BC468" s="5">
        <v>0.31874999999999998</v>
      </c>
    </row>
    <row r="469" spans="2:55">
      <c r="B469" s="2">
        <v>-0.3</v>
      </c>
      <c r="C469" s="2">
        <v>91</v>
      </c>
      <c r="D469" s="2">
        <v>-1.6</v>
      </c>
      <c r="E469" s="2">
        <v>-0.3</v>
      </c>
      <c r="F469" s="2">
        <v>4</v>
      </c>
      <c r="G469" s="2">
        <v>5.8</v>
      </c>
      <c r="H469" s="2">
        <v>1022.4</v>
      </c>
      <c r="I469" s="2">
        <v>0</v>
      </c>
      <c r="J469" s="2">
        <v>0</v>
      </c>
      <c r="K469" s="2">
        <v>0</v>
      </c>
      <c r="L469" s="2">
        <v>0</v>
      </c>
      <c r="M469" s="2">
        <v>4</v>
      </c>
      <c r="N469">
        <v>52.8</v>
      </c>
      <c r="O469">
        <v>683.8</v>
      </c>
      <c r="P469">
        <v>-2.2000000000000002</v>
      </c>
      <c r="Q469">
        <v>-2</v>
      </c>
      <c r="R469" s="5">
        <v>0.31944444444444398</v>
      </c>
      <c r="T469" s="13">
        <f t="shared" si="13"/>
        <v>-2</v>
      </c>
      <c r="U469" s="13">
        <f t="shared" si="14"/>
        <v>-3.7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14</v>
      </c>
      <c r="AN469" s="2">
        <v>84</v>
      </c>
      <c r="AO469" s="2">
        <v>11.3</v>
      </c>
      <c r="AP469" s="2">
        <v>14</v>
      </c>
      <c r="AQ469" s="2">
        <v>6.8</v>
      </c>
      <c r="AR469" s="2">
        <v>13.7</v>
      </c>
      <c r="AS469" s="2">
        <v>1001.7</v>
      </c>
      <c r="AT469" s="2">
        <v>0</v>
      </c>
      <c r="AU469" s="2">
        <v>0</v>
      </c>
      <c r="AV469" s="2">
        <v>0.1</v>
      </c>
      <c r="AW469" s="2">
        <v>0.2</v>
      </c>
      <c r="AX469" s="2">
        <v>0.5</v>
      </c>
      <c r="AY469">
        <v>28.1</v>
      </c>
      <c r="AZ469">
        <v>659.1</v>
      </c>
      <c r="BA469">
        <v>12.9</v>
      </c>
      <c r="BB469">
        <v>12.8</v>
      </c>
      <c r="BC469" s="5">
        <v>0.31944444444444398</v>
      </c>
    </row>
    <row r="470" spans="2:55">
      <c r="B470" s="2">
        <v>-0.3</v>
      </c>
      <c r="C470" s="2">
        <v>91</v>
      </c>
      <c r="D470" s="2">
        <v>-1.6</v>
      </c>
      <c r="E470" s="2">
        <v>-0.3</v>
      </c>
      <c r="F470" s="2">
        <v>3.2</v>
      </c>
      <c r="G470" s="2">
        <v>3.6</v>
      </c>
      <c r="H470" s="2">
        <v>1022.3</v>
      </c>
      <c r="I470" s="2">
        <v>0</v>
      </c>
      <c r="J470" s="2">
        <v>0</v>
      </c>
      <c r="K470" s="2">
        <v>0</v>
      </c>
      <c r="L470" s="2">
        <v>0</v>
      </c>
      <c r="M470" s="2">
        <v>4</v>
      </c>
      <c r="N470">
        <v>52.8</v>
      </c>
      <c r="O470">
        <v>683.8</v>
      </c>
      <c r="P470">
        <v>-2.2000000000000002</v>
      </c>
      <c r="Q470">
        <v>-2</v>
      </c>
      <c r="R470" s="5">
        <v>0.32013888888888897</v>
      </c>
      <c r="T470" s="13">
        <f t="shared" si="13"/>
        <v>-2</v>
      </c>
      <c r="U470" s="13">
        <f t="shared" si="14"/>
        <v>-3.7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14</v>
      </c>
      <c r="AN470" s="2">
        <v>84</v>
      </c>
      <c r="AO470" s="2">
        <v>11.3</v>
      </c>
      <c r="AP470" s="2">
        <v>14</v>
      </c>
      <c r="AQ470" s="2">
        <v>3.6</v>
      </c>
      <c r="AR470" s="2">
        <v>6.5</v>
      </c>
      <c r="AS470" s="2">
        <v>1001.9</v>
      </c>
      <c r="AT470" s="2">
        <v>0</v>
      </c>
      <c r="AU470" s="2">
        <v>0</v>
      </c>
      <c r="AV470" s="2">
        <v>0.1</v>
      </c>
      <c r="AW470" s="2">
        <v>0.2</v>
      </c>
      <c r="AX470" s="2">
        <v>0.5</v>
      </c>
      <c r="AY470">
        <v>28.1</v>
      </c>
      <c r="AZ470">
        <v>659.1</v>
      </c>
      <c r="BA470">
        <v>12.9</v>
      </c>
      <c r="BB470">
        <v>12.9</v>
      </c>
      <c r="BC470" s="5">
        <v>0.32013888888888897</v>
      </c>
    </row>
    <row r="471" spans="2:55">
      <c r="B471" s="2">
        <v>-0.4</v>
      </c>
      <c r="C471" s="2">
        <v>91</v>
      </c>
      <c r="D471" s="2">
        <v>-1.7</v>
      </c>
      <c r="E471" s="2">
        <v>-0.4</v>
      </c>
      <c r="F471" s="2">
        <v>2.2000000000000002</v>
      </c>
      <c r="G471" s="2">
        <v>4</v>
      </c>
      <c r="H471" s="2">
        <v>1022.5</v>
      </c>
      <c r="I471" s="2">
        <v>0</v>
      </c>
      <c r="J471" s="2">
        <v>0</v>
      </c>
      <c r="K471" s="2">
        <v>0</v>
      </c>
      <c r="L471" s="2">
        <v>0</v>
      </c>
      <c r="M471" s="2">
        <v>4</v>
      </c>
      <c r="N471">
        <v>52.8</v>
      </c>
      <c r="O471">
        <v>683.8</v>
      </c>
      <c r="P471">
        <v>-2.2000000000000002</v>
      </c>
      <c r="Q471">
        <v>-1.9</v>
      </c>
      <c r="R471" s="5">
        <v>0.32083333333333303</v>
      </c>
      <c r="T471" s="13">
        <f t="shared" si="13"/>
        <v>-1.9</v>
      </c>
      <c r="U471" s="13">
        <f t="shared" si="14"/>
        <v>-3.5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14</v>
      </c>
      <c r="AN471" s="2">
        <v>83</v>
      </c>
      <c r="AO471" s="2">
        <v>11.2</v>
      </c>
      <c r="AP471" s="2">
        <v>14</v>
      </c>
      <c r="AQ471" s="2">
        <v>7.9</v>
      </c>
      <c r="AR471" s="2">
        <v>10.1</v>
      </c>
      <c r="AS471" s="2">
        <v>1002.1</v>
      </c>
      <c r="AT471" s="2">
        <v>0</v>
      </c>
      <c r="AU471" s="2">
        <v>0</v>
      </c>
      <c r="AV471" s="2">
        <v>0.1</v>
      </c>
      <c r="AW471" s="2">
        <v>0.2</v>
      </c>
      <c r="AX471" s="2">
        <v>0.5</v>
      </c>
      <c r="AY471">
        <v>28.1</v>
      </c>
      <c r="AZ471">
        <v>659.1</v>
      </c>
      <c r="BA471">
        <v>12.9</v>
      </c>
      <c r="BB471">
        <v>12.9</v>
      </c>
      <c r="BC471" s="5">
        <v>0.32083333333333303</v>
      </c>
    </row>
    <row r="472" spans="2:55">
      <c r="B472" s="2">
        <v>-0.4</v>
      </c>
      <c r="C472" s="2">
        <v>91</v>
      </c>
      <c r="D472" s="2">
        <v>-1.7</v>
      </c>
      <c r="E472" s="2">
        <v>-0.4</v>
      </c>
      <c r="F472" s="2">
        <v>2.2000000000000002</v>
      </c>
      <c r="G472" s="2">
        <v>4.7</v>
      </c>
      <c r="H472" s="2">
        <v>1022.3</v>
      </c>
      <c r="I472" s="2">
        <v>0</v>
      </c>
      <c r="J472" s="2">
        <v>0</v>
      </c>
      <c r="K472" s="2">
        <v>0</v>
      </c>
      <c r="L472" s="2">
        <v>0</v>
      </c>
      <c r="M472" s="2">
        <v>4</v>
      </c>
      <c r="N472">
        <v>52.8</v>
      </c>
      <c r="O472">
        <v>683.8</v>
      </c>
      <c r="P472">
        <v>-2.1</v>
      </c>
      <c r="Q472">
        <v>-1.9</v>
      </c>
      <c r="R472" s="5">
        <v>0.32152777777777802</v>
      </c>
      <c r="T472" s="13">
        <f t="shared" si="13"/>
        <v>-1.9</v>
      </c>
      <c r="U472" s="13">
        <f t="shared" si="14"/>
        <v>-3.5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14</v>
      </c>
      <c r="AN472" s="2">
        <v>83</v>
      </c>
      <c r="AO472" s="2">
        <v>11.2</v>
      </c>
      <c r="AP472" s="2">
        <v>14</v>
      </c>
      <c r="AQ472" s="2">
        <v>2.9</v>
      </c>
      <c r="AR472" s="2">
        <v>12.6</v>
      </c>
      <c r="AS472" s="2">
        <v>1001.8</v>
      </c>
      <c r="AT472" s="2">
        <v>0</v>
      </c>
      <c r="AU472" s="2">
        <v>0</v>
      </c>
      <c r="AV472" s="2">
        <v>0.1</v>
      </c>
      <c r="AW472" s="2">
        <v>0.2</v>
      </c>
      <c r="AX472" s="2">
        <v>0.5</v>
      </c>
      <c r="AY472">
        <v>28.1</v>
      </c>
      <c r="AZ472">
        <v>659.1</v>
      </c>
      <c r="BA472">
        <v>12.9</v>
      </c>
      <c r="BB472">
        <v>12.9</v>
      </c>
      <c r="BC472" s="5">
        <v>0.32152777777777802</v>
      </c>
    </row>
    <row r="473" spans="2:55">
      <c r="B473" s="2">
        <v>-0.3</v>
      </c>
      <c r="C473" s="2">
        <v>91</v>
      </c>
      <c r="D473" s="2">
        <v>-1.6</v>
      </c>
      <c r="E473" s="2">
        <v>-0.3</v>
      </c>
      <c r="F473" s="2">
        <v>0</v>
      </c>
      <c r="G473" s="2">
        <v>3.6</v>
      </c>
      <c r="H473" s="2">
        <v>1022.4</v>
      </c>
      <c r="I473" s="2">
        <v>0</v>
      </c>
      <c r="J473" s="2">
        <v>0</v>
      </c>
      <c r="K473" s="2">
        <v>0</v>
      </c>
      <c r="L473" s="2">
        <v>0</v>
      </c>
      <c r="M473" s="2">
        <v>4</v>
      </c>
      <c r="N473">
        <v>52.8</v>
      </c>
      <c r="O473">
        <v>683.8</v>
      </c>
      <c r="P473">
        <v>-2.1</v>
      </c>
      <c r="Q473">
        <v>-1.9</v>
      </c>
      <c r="R473" s="5">
        <v>0.32222222222222202</v>
      </c>
      <c r="T473" s="13">
        <f t="shared" si="13"/>
        <v>-1.9</v>
      </c>
      <c r="U473" s="13">
        <f t="shared" si="14"/>
        <v>-3.5999999999999996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14</v>
      </c>
      <c r="AN473" s="2">
        <v>83</v>
      </c>
      <c r="AO473" s="2">
        <v>11.2</v>
      </c>
      <c r="AP473" s="2">
        <v>14</v>
      </c>
      <c r="AQ473" s="2">
        <v>5.8</v>
      </c>
      <c r="AR473" s="2">
        <v>8.3000000000000007</v>
      </c>
      <c r="AS473" s="2">
        <v>1002.1</v>
      </c>
      <c r="AT473" s="2">
        <v>0</v>
      </c>
      <c r="AU473" s="2">
        <v>0</v>
      </c>
      <c r="AV473" s="2">
        <v>0.1</v>
      </c>
      <c r="AW473" s="2">
        <v>0.2</v>
      </c>
      <c r="AX473" s="2">
        <v>0.5</v>
      </c>
      <c r="AY473">
        <v>28.1</v>
      </c>
      <c r="AZ473">
        <v>659.1</v>
      </c>
      <c r="BA473">
        <v>12.9</v>
      </c>
      <c r="BB473">
        <v>12.9</v>
      </c>
      <c r="BC473" s="5">
        <v>0.32222222222222202</v>
      </c>
    </row>
    <row r="474" spans="2:55">
      <c r="B474" s="2">
        <v>-0.4</v>
      </c>
      <c r="C474" s="2">
        <v>91</v>
      </c>
      <c r="D474" s="2">
        <v>-1.7</v>
      </c>
      <c r="E474" s="2">
        <v>-0.4</v>
      </c>
      <c r="F474" s="2">
        <v>2.2000000000000002</v>
      </c>
      <c r="G474" s="2">
        <v>4</v>
      </c>
      <c r="H474" s="2">
        <v>1022.5</v>
      </c>
      <c r="I474" s="2">
        <v>0</v>
      </c>
      <c r="J474" s="2">
        <v>0</v>
      </c>
      <c r="K474" s="2">
        <v>0</v>
      </c>
      <c r="L474" s="2">
        <v>0</v>
      </c>
      <c r="M474" s="2">
        <v>4</v>
      </c>
      <c r="N474">
        <v>52.8</v>
      </c>
      <c r="O474">
        <v>683.8</v>
      </c>
      <c r="P474">
        <v>-2.1</v>
      </c>
      <c r="Q474">
        <v>-1.9</v>
      </c>
      <c r="R474" s="5">
        <v>0.32291666666666702</v>
      </c>
      <c r="T474" s="13">
        <f t="shared" si="13"/>
        <v>-1.9</v>
      </c>
      <c r="U474" s="13">
        <f t="shared" si="14"/>
        <v>-3.5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14</v>
      </c>
      <c r="AN474" s="2">
        <v>83</v>
      </c>
      <c r="AO474" s="2">
        <v>11.2</v>
      </c>
      <c r="AP474" s="2">
        <v>14</v>
      </c>
      <c r="AQ474" s="2">
        <v>4</v>
      </c>
      <c r="AR474" s="2">
        <v>7.6</v>
      </c>
      <c r="AS474" s="2">
        <v>1001.9</v>
      </c>
      <c r="AT474" s="2">
        <v>0</v>
      </c>
      <c r="AU474" s="2">
        <v>0</v>
      </c>
      <c r="AV474" s="2">
        <v>0.1</v>
      </c>
      <c r="AW474" s="2">
        <v>0.2</v>
      </c>
      <c r="AX474" s="2">
        <v>0.5</v>
      </c>
      <c r="AY474">
        <v>28.1</v>
      </c>
      <c r="AZ474">
        <v>659.1</v>
      </c>
      <c r="BA474">
        <v>12.9</v>
      </c>
      <c r="BB474">
        <v>12.9</v>
      </c>
      <c r="BC474" s="5">
        <v>0.32291666666666702</v>
      </c>
    </row>
    <row r="475" spans="2:55">
      <c r="B475" s="2">
        <v>-0.4</v>
      </c>
      <c r="C475" s="2">
        <v>91</v>
      </c>
      <c r="D475" s="2">
        <v>-1.7</v>
      </c>
      <c r="E475" s="2">
        <v>-0.4</v>
      </c>
      <c r="F475" s="2">
        <v>4.7</v>
      </c>
      <c r="G475" s="2">
        <v>4.7</v>
      </c>
      <c r="H475" s="2">
        <v>1022.4</v>
      </c>
      <c r="I475" s="2">
        <v>0</v>
      </c>
      <c r="J475" s="2">
        <v>0</v>
      </c>
      <c r="K475" s="2">
        <v>0</v>
      </c>
      <c r="L475" s="2">
        <v>0</v>
      </c>
      <c r="M475" s="2">
        <v>4</v>
      </c>
      <c r="N475">
        <v>52.8</v>
      </c>
      <c r="O475">
        <v>683.8</v>
      </c>
      <c r="P475">
        <v>-2.1</v>
      </c>
      <c r="Q475">
        <v>-1.8</v>
      </c>
      <c r="R475" s="5">
        <v>0.32361111111111102</v>
      </c>
      <c r="T475" s="13">
        <f t="shared" si="13"/>
        <v>-1.8</v>
      </c>
      <c r="U475" s="13">
        <f t="shared" si="14"/>
        <v>-3.4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14</v>
      </c>
      <c r="AN475" s="2">
        <v>82</v>
      </c>
      <c r="AO475" s="2">
        <v>11</v>
      </c>
      <c r="AP475" s="2">
        <v>14</v>
      </c>
      <c r="AQ475" s="2">
        <v>4</v>
      </c>
      <c r="AR475" s="2">
        <v>10.1</v>
      </c>
      <c r="AS475" s="2">
        <v>1001.8</v>
      </c>
      <c r="AT475" s="2">
        <v>0</v>
      </c>
      <c r="AU475" s="2">
        <v>0</v>
      </c>
      <c r="AV475" s="2">
        <v>0.1</v>
      </c>
      <c r="AW475" s="2">
        <v>0.2</v>
      </c>
      <c r="AX475" s="2">
        <v>0.5</v>
      </c>
      <c r="AY475">
        <v>28.1</v>
      </c>
      <c r="AZ475">
        <v>659.1</v>
      </c>
      <c r="BA475">
        <v>12.9</v>
      </c>
      <c r="BB475">
        <v>13</v>
      </c>
      <c r="BC475" s="5">
        <v>0.32361111111111102</v>
      </c>
    </row>
    <row r="476" spans="2:55">
      <c r="B476" s="2">
        <v>-0.4</v>
      </c>
      <c r="C476" s="2">
        <v>91</v>
      </c>
      <c r="D476" s="2">
        <v>-1.7</v>
      </c>
      <c r="E476" s="2">
        <v>-0.4</v>
      </c>
      <c r="F476" s="2">
        <v>3.6</v>
      </c>
      <c r="G476" s="2">
        <v>4.3</v>
      </c>
      <c r="H476" s="2">
        <v>1022.8</v>
      </c>
      <c r="I476" s="2">
        <v>0</v>
      </c>
      <c r="J476" s="2">
        <v>0</v>
      </c>
      <c r="K476" s="2">
        <v>0</v>
      </c>
      <c r="L476" s="2">
        <v>0</v>
      </c>
      <c r="M476" s="2">
        <v>4</v>
      </c>
      <c r="N476">
        <v>52.8</v>
      </c>
      <c r="O476">
        <v>683.8</v>
      </c>
      <c r="P476">
        <v>-2</v>
      </c>
      <c r="Q476">
        <v>-1.8</v>
      </c>
      <c r="R476" s="5">
        <v>0.32430555555555601</v>
      </c>
      <c r="T476" s="13">
        <f t="shared" si="13"/>
        <v>-1.8</v>
      </c>
      <c r="U476" s="13">
        <f t="shared" si="14"/>
        <v>-3.4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14</v>
      </c>
      <c r="AN476" s="2">
        <v>82</v>
      </c>
      <c r="AO476" s="2">
        <v>11</v>
      </c>
      <c r="AP476" s="2">
        <v>14</v>
      </c>
      <c r="AQ476" s="2">
        <v>5.8</v>
      </c>
      <c r="AR476" s="2">
        <v>11.2</v>
      </c>
      <c r="AS476" s="2">
        <v>1002</v>
      </c>
      <c r="AT476" s="2">
        <v>10</v>
      </c>
      <c r="AU476" s="2">
        <v>0</v>
      </c>
      <c r="AV476" s="2">
        <v>0.1</v>
      </c>
      <c r="AW476" s="2">
        <v>0.2</v>
      </c>
      <c r="AX476" s="2">
        <v>0.5</v>
      </c>
      <c r="AY476">
        <v>28.1</v>
      </c>
      <c r="AZ476">
        <v>659.1</v>
      </c>
      <c r="BA476">
        <v>12.9</v>
      </c>
      <c r="BB476">
        <v>13</v>
      </c>
      <c r="BC476" s="5">
        <v>0.32430555555555601</v>
      </c>
    </row>
    <row r="477" spans="2:55">
      <c r="B477" s="2">
        <v>-0.4</v>
      </c>
      <c r="C477" s="2">
        <v>91</v>
      </c>
      <c r="D477" s="2">
        <v>-1.7</v>
      </c>
      <c r="E477" s="2">
        <v>-0.4</v>
      </c>
      <c r="F477" s="2">
        <v>4.3</v>
      </c>
      <c r="G477" s="2">
        <v>4.7</v>
      </c>
      <c r="H477" s="2">
        <v>1022.5</v>
      </c>
      <c r="I477" s="2">
        <v>0</v>
      </c>
      <c r="J477" s="2">
        <v>0</v>
      </c>
      <c r="K477" s="2">
        <v>0</v>
      </c>
      <c r="L477" s="2">
        <v>0</v>
      </c>
      <c r="M477" s="2">
        <v>4</v>
      </c>
      <c r="N477">
        <v>52.8</v>
      </c>
      <c r="O477">
        <v>683.8</v>
      </c>
      <c r="P477">
        <v>-2</v>
      </c>
      <c r="Q477">
        <v>-1.8</v>
      </c>
      <c r="R477" s="5">
        <v>0.32500000000000001</v>
      </c>
      <c r="T477" s="13">
        <f t="shared" si="13"/>
        <v>-1.8</v>
      </c>
      <c r="U477" s="13">
        <f t="shared" si="14"/>
        <v>-3.4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13.9</v>
      </c>
      <c r="AN477" s="2">
        <v>82</v>
      </c>
      <c r="AO477" s="2">
        <v>10.9</v>
      </c>
      <c r="AP477" s="2">
        <v>13.9</v>
      </c>
      <c r="AQ477" s="2">
        <v>3.6</v>
      </c>
      <c r="AR477" s="2">
        <v>9.6999999999999993</v>
      </c>
      <c r="AS477" s="2">
        <v>1001.8</v>
      </c>
      <c r="AT477" s="2">
        <v>10</v>
      </c>
      <c r="AU477" s="2">
        <v>0</v>
      </c>
      <c r="AV477" s="2">
        <v>0.2</v>
      </c>
      <c r="AW477" s="2">
        <v>0.3</v>
      </c>
      <c r="AX477" s="2">
        <v>0.6</v>
      </c>
      <c r="AY477">
        <v>28.2</v>
      </c>
      <c r="AZ477">
        <v>659.2</v>
      </c>
      <c r="BA477">
        <v>12.9</v>
      </c>
      <c r="BB477">
        <v>13</v>
      </c>
      <c r="BC477" s="5">
        <v>0.32500000000000001</v>
      </c>
    </row>
    <row r="478" spans="2:55">
      <c r="B478" s="2">
        <v>-0.4</v>
      </c>
      <c r="C478" s="2">
        <v>91</v>
      </c>
      <c r="D478" s="2">
        <v>-1.7</v>
      </c>
      <c r="E478" s="2">
        <v>-0.4</v>
      </c>
      <c r="F478" s="2">
        <v>3.6</v>
      </c>
      <c r="G478" s="2">
        <v>5.8</v>
      </c>
      <c r="H478" s="2">
        <v>1022.5</v>
      </c>
      <c r="I478" s="2">
        <v>0</v>
      </c>
      <c r="J478" s="2">
        <v>0</v>
      </c>
      <c r="K478" s="2">
        <v>0</v>
      </c>
      <c r="L478" s="2">
        <v>0</v>
      </c>
      <c r="M478" s="2">
        <v>4</v>
      </c>
      <c r="N478">
        <v>52.8</v>
      </c>
      <c r="O478">
        <v>683.8</v>
      </c>
      <c r="P478">
        <v>-2</v>
      </c>
      <c r="Q478">
        <v>-1.8</v>
      </c>
      <c r="R478" s="5">
        <v>0.32569444444444401</v>
      </c>
      <c r="T478" s="13">
        <f t="shared" si="13"/>
        <v>-1.8</v>
      </c>
      <c r="U478" s="13">
        <f t="shared" si="14"/>
        <v>-3.4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14</v>
      </c>
      <c r="AN478" s="2">
        <v>82</v>
      </c>
      <c r="AO478" s="2">
        <v>11</v>
      </c>
      <c r="AP478" s="2">
        <v>14</v>
      </c>
      <c r="AQ478" s="2">
        <v>10.1</v>
      </c>
      <c r="AR478" s="2">
        <v>10.1</v>
      </c>
      <c r="AS478" s="2">
        <v>1001.8</v>
      </c>
      <c r="AT478" s="2">
        <v>10</v>
      </c>
      <c r="AU478" s="2">
        <v>0</v>
      </c>
      <c r="AV478" s="2">
        <v>0.2</v>
      </c>
      <c r="AW478" s="2">
        <v>0.3</v>
      </c>
      <c r="AX478" s="2">
        <v>0.6</v>
      </c>
      <c r="AY478">
        <v>28.2</v>
      </c>
      <c r="AZ478">
        <v>659.2</v>
      </c>
      <c r="BA478">
        <v>12.9</v>
      </c>
      <c r="BB478">
        <v>12.9</v>
      </c>
      <c r="BC478" s="5">
        <v>0.32569444444444401</v>
      </c>
    </row>
    <row r="479" spans="2:55">
      <c r="B479" s="2">
        <v>-0.4</v>
      </c>
      <c r="C479" s="2">
        <v>91</v>
      </c>
      <c r="D479" s="2">
        <v>-1.7</v>
      </c>
      <c r="E479" s="2">
        <v>-0.4</v>
      </c>
      <c r="F479" s="2">
        <v>4</v>
      </c>
      <c r="G479" s="2">
        <v>4.3</v>
      </c>
      <c r="H479" s="2">
        <v>1022.6</v>
      </c>
      <c r="I479" s="2">
        <v>0</v>
      </c>
      <c r="J479" s="2">
        <v>0</v>
      </c>
      <c r="K479" s="2">
        <v>0</v>
      </c>
      <c r="L479" s="2">
        <v>0</v>
      </c>
      <c r="M479" s="2">
        <v>4</v>
      </c>
      <c r="N479">
        <v>52.8</v>
      </c>
      <c r="O479">
        <v>683.8</v>
      </c>
      <c r="P479">
        <v>-2</v>
      </c>
      <c r="Q479">
        <v>-1.8</v>
      </c>
      <c r="R479" s="5">
        <v>0.32638888888888901</v>
      </c>
      <c r="T479" s="13">
        <f t="shared" si="13"/>
        <v>-1.8</v>
      </c>
      <c r="U479" s="13">
        <f t="shared" si="14"/>
        <v>-3.4</v>
      </c>
      <c r="V479" s="12" t="str">
        <f t="shared" si="12"/>
        <v/>
      </c>
      <c r="W479" s="11"/>
      <c r="X479" s="13"/>
      <c r="Z479" s="2"/>
      <c r="AA479"/>
      <c r="AC479" s="9"/>
      <c r="AD479" s="5">
        <v>0.32638888888888901</v>
      </c>
      <c r="AM479" s="2">
        <v>13.9</v>
      </c>
      <c r="AN479" s="2">
        <v>82</v>
      </c>
      <c r="AO479" s="2">
        <v>10.9</v>
      </c>
      <c r="AP479" s="2">
        <v>13.9</v>
      </c>
      <c r="AQ479" s="2">
        <v>6.5</v>
      </c>
      <c r="AR479" s="2">
        <v>8.6</v>
      </c>
      <c r="AS479" s="2">
        <v>1002</v>
      </c>
      <c r="AT479" s="2">
        <v>10</v>
      </c>
      <c r="AU479" s="2">
        <v>0</v>
      </c>
      <c r="AV479" s="2">
        <v>0.2</v>
      </c>
      <c r="AW479" s="2">
        <v>0.3</v>
      </c>
      <c r="AX479" s="2">
        <v>0.6</v>
      </c>
      <c r="AY479">
        <v>28.2</v>
      </c>
      <c r="AZ479">
        <v>659.2</v>
      </c>
      <c r="BA479">
        <v>12.8</v>
      </c>
      <c r="BB479">
        <v>12.9</v>
      </c>
      <c r="BC479" s="5">
        <v>0.32638888888888901</v>
      </c>
    </row>
    <row r="480" spans="2:55">
      <c r="B480" s="2">
        <v>-0.4</v>
      </c>
      <c r="C480" s="2">
        <v>91</v>
      </c>
      <c r="D480" s="2">
        <v>-1.7</v>
      </c>
      <c r="E480" s="2">
        <v>-0.4</v>
      </c>
      <c r="F480" s="2">
        <v>3.6</v>
      </c>
      <c r="G480" s="2">
        <v>7.6</v>
      </c>
      <c r="H480" s="2">
        <v>1022.3</v>
      </c>
      <c r="I480" s="2">
        <v>0</v>
      </c>
      <c r="J480" s="2">
        <v>0</v>
      </c>
      <c r="K480" s="2">
        <v>0</v>
      </c>
      <c r="L480" s="2">
        <v>0</v>
      </c>
      <c r="M480" s="2">
        <v>4</v>
      </c>
      <c r="N480">
        <v>52.8</v>
      </c>
      <c r="O480">
        <v>683.8</v>
      </c>
      <c r="P480">
        <v>-2</v>
      </c>
      <c r="Q480">
        <v>-1.8</v>
      </c>
      <c r="R480" s="5">
        <v>0.327083333333333</v>
      </c>
      <c r="T480" s="13">
        <f t="shared" si="13"/>
        <v>-1.8</v>
      </c>
      <c r="U480" s="13">
        <f t="shared" si="14"/>
        <v>-3.4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13.9</v>
      </c>
      <c r="AN480" s="2">
        <v>82</v>
      </c>
      <c r="AO480" s="2">
        <v>10.9</v>
      </c>
      <c r="AP480" s="2">
        <v>13.9</v>
      </c>
      <c r="AQ480" s="2">
        <v>4</v>
      </c>
      <c r="AR480" s="2">
        <v>8.3000000000000007</v>
      </c>
      <c r="AS480" s="2">
        <v>1001.9</v>
      </c>
      <c r="AT480" s="2">
        <v>20</v>
      </c>
      <c r="AU480" s="2">
        <v>0</v>
      </c>
      <c r="AV480" s="2">
        <v>0.2</v>
      </c>
      <c r="AW480" s="2">
        <v>0.3</v>
      </c>
      <c r="AX480" s="2">
        <v>0.6</v>
      </c>
      <c r="AY480">
        <v>28.2</v>
      </c>
      <c r="AZ480">
        <v>659.2</v>
      </c>
      <c r="BA480">
        <v>12.8</v>
      </c>
      <c r="BB480">
        <v>12.9</v>
      </c>
      <c r="BC480" s="5">
        <v>0.327083333333333</v>
      </c>
    </row>
    <row r="481" spans="2:55">
      <c r="B481" s="2">
        <v>-0.3</v>
      </c>
      <c r="C481" s="2">
        <v>91</v>
      </c>
      <c r="D481" s="2">
        <v>-1.6</v>
      </c>
      <c r="E481" s="2">
        <v>-0.3</v>
      </c>
      <c r="F481" s="2">
        <v>2.2000000000000002</v>
      </c>
      <c r="G481" s="2">
        <v>5</v>
      </c>
      <c r="H481" s="2">
        <v>1022.6</v>
      </c>
      <c r="I481" s="2">
        <v>10</v>
      </c>
      <c r="J481" s="2">
        <v>0</v>
      </c>
      <c r="K481" s="2">
        <v>0</v>
      </c>
      <c r="L481" s="2">
        <v>0</v>
      </c>
      <c r="M481" s="2">
        <v>4</v>
      </c>
      <c r="N481">
        <v>52.8</v>
      </c>
      <c r="O481">
        <v>683.8</v>
      </c>
      <c r="P481">
        <v>-2</v>
      </c>
      <c r="Q481">
        <v>-1.8</v>
      </c>
      <c r="R481" s="5">
        <v>0.327777777777778</v>
      </c>
      <c r="T481" s="13">
        <f t="shared" si="13"/>
        <v>-1.8</v>
      </c>
      <c r="U481" s="13">
        <f t="shared" si="14"/>
        <v>-3.5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13.9</v>
      </c>
      <c r="AN481" s="2">
        <v>82</v>
      </c>
      <c r="AO481" s="2">
        <v>10.9</v>
      </c>
      <c r="AP481" s="2">
        <v>13.9</v>
      </c>
      <c r="AQ481" s="2">
        <v>5.8</v>
      </c>
      <c r="AR481" s="2">
        <v>8.3000000000000007</v>
      </c>
      <c r="AS481" s="2">
        <v>1001.9</v>
      </c>
      <c r="AT481" s="2">
        <v>20</v>
      </c>
      <c r="AU481" s="2">
        <v>0</v>
      </c>
      <c r="AV481" s="2">
        <v>0.2</v>
      </c>
      <c r="AW481" s="2">
        <v>0.3</v>
      </c>
      <c r="AX481" s="2">
        <v>0.6</v>
      </c>
      <c r="AY481">
        <v>28.2</v>
      </c>
      <c r="AZ481">
        <v>659.2</v>
      </c>
      <c r="BA481">
        <v>12.8</v>
      </c>
      <c r="BB481">
        <v>12.9</v>
      </c>
      <c r="BC481" s="5">
        <v>0.32708333333333334</v>
      </c>
    </row>
    <row r="482" spans="2:55">
      <c r="B482" s="2">
        <v>-0.3</v>
      </c>
      <c r="C482" s="2">
        <v>90</v>
      </c>
      <c r="D482" s="2">
        <v>-1.7</v>
      </c>
      <c r="E482" s="2">
        <v>-0.3</v>
      </c>
      <c r="F482" s="2">
        <v>1.8</v>
      </c>
      <c r="G482" s="2">
        <v>2.5</v>
      </c>
      <c r="H482" s="2">
        <v>1022.5</v>
      </c>
      <c r="I482" s="2">
        <v>10</v>
      </c>
      <c r="J482" s="2">
        <v>0</v>
      </c>
      <c r="K482" s="2">
        <v>0</v>
      </c>
      <c r="L482" s="2">
        <v>0</v>
      </c>
      <c r="M482" s="2">
        <v>4</v>
      </c>
      <c r="N482">
        <v>52.8</v>
      </c>
      <c r="O482">
        <v>683.8</v>
      </c>
      <c r="P482">
        <v>-2</v>
      </c>
      <c r="Q482">
        <v>-1.8</v>
      </c>
      <c r="R482" s="5">
        <v>0.328472222222222</v>
      </c>
      <c r="T482" s="13">
        <f t="shared" si="13"/>
        <v>-1.8</v>
      </c>
      <c r="U482" s="13">
        <f t="shared" si="14"/>
        <v>-3.5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13.9</v>
      </c>
      <c r="AN482" s="2">
        <v>82</v>
      </c>
      <c r="AO482" s="2">
        <v>10.9</v>
      </c>
      <c r="AP482" s="2">
        <v>13.9</v>
      </c>
      <c r="AQ482" s="2">
        <v>0</v>
      </c>
      <c r="AR482" s="2">
        <v>5.8</v>
      </c>
      <c r="AS482" s="2">
        <v>1001.9</v>
      </c>
      <c r="AT482" s="2">
        <v>30</v>
      </c>
      <c r="AU482" s="2">
        <v>0</v>
      </c>
      <c r="AV482" s="2">
        <v>0.2</v>
      </c>
      <c r="AW482" s="2">
        <v>0.3</v>
      </c>
      <c r="AX482" s="2">
        <v>0.6</v>
      </c>
      <c r="AY482">
        <v>28.2</v>
      </c>
      <c r="AZ482">
        <v>659.2</v>
      </c>
      <c r="BA482">
        <v>12.8</v>
      </c>
      <c r="BB482">
        <v>12.9</v>
      </c>
      <c r="BC482" s="5">
        <v>0.32777777777777778</v>
      </c>
    </row>
    <row r="483" spans="2:55">
      <c r="B483" s="2">
        <v>-0.3</v>
      </c>
      <c r="C483" s="2">
        <v>90</v>
      </c>
      <c r="D483" s="2">
        <v>-1.7</v>
      </c>
      <c r="E483" s="2">
        <v>-0.3</v>
      </c>
      <c r="F483" s="2">
        <v>1.8</v>
      </c>
      <c r="G483" s="2">
        <v>3.6</v>
      </c>
      <c r="H483" s="2">
        <v>1022.8</v>
      </c>
      <c r="I483" s="2">
        <v>10</v>
      </c>
      <c r="J483" s="2">
        <v>0</v>
      </c>
      <c r="K483" s="2">
        <v>0</v>
      </c>
      <c r="L483" s="2">
        <v>0</v>
      </c>
      <c r="M483" s="2">
        <v>4</v>
      </c>
      <c r="N483">
        <v>52.8</v>
      </c>
      <c r="O483">
        <v>683.8</v>
      </c>
      <c r="P483">
        <v>-2</v>
      </c>
      <c r="Q483">
        <v>-1.7</v>
      </c>
      <c r="R483" s="5">
        <v>0.329166666666667</v>
      </c>
      <c r="T483" s="13">
        <f t="shared" si="13"/>
        <v>-1.7</v>
      </c>
      <c r="U483" s="13">
        <f t="shared" si="14"/>
        <v>-3.4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13.9</v>
      </c>
      <c r="AN483" s="2">
        <v>82</v>
      </c>
      <c r="AO483" s="2">
        <v>10.9</v>
      </c>
      <c r="AP483" s="2">
        <v>13.9</v>
      </c>
      <c r="AQ483" s="2">
        <v>7.9</v>
      </c>
      <c r="AR483" s="2">
        <v>8.6</v>
      </c>
      <c r="AS483" s="2">
        <v>1002.1</v>
      </c>
      <c r="AT483" s="2">
        <v>40</v>
      </c>
      <c r="AU483" s="2">
        <v>0</v>
      </c>
      <c r="AV483" s="2">
        <v>0.2</v>
      </c>
      <c r="AW483" s="2">
        <v>0.3</v>
      </c>
      <c r="AX483" s="2">
        <v>0.6</v>
      </c>
      <c r="AY483">
        <v>28.2</v>
      </c>
      <c r="AZ483">
        <v>659.2</v>
      </c>
      <c r="BA483">
        <v>12.8</v>
      </c>
      <c r="BB483">
        <v>12.9</v>
      </c>
      <c r="BC483" s="5">
        <v>0.32847222222222222</v>
      </c>
    </row>
    <row r="484" spans="2:55">
      <c r="B484" s="2">
        <v>-0.3</v>
      </c>
      <c r="C484" s="2">
        <v>91</v>
      </c>
      <c r="D484" s="2">
        <v>-1.6</v>
      </c>
      <c r="E484" s="2">
        <v>-0.3</v>
      </c>
      <c r="F484" s="2">
        <v>2.5</v>
      </c>
      <c r="G484" s="2">
        <v>4.7</v>
      </c>
      <c r="H484" s="2">
        <v>1022.8</v>
      </c>
      <c r="I484" s="2">
        <v>20</v>
      </c>
      <c r="J484" s="2">
        <v>0</v>
      </c>
      <c r="K484" s="2">
        <v>0</v>
      </c>
      <c r="L484" s="2">
        <v>0</v>
      </c>
      <c r="M484" s="2">
        <v>4</v>
      </c>
      <c r="N484">
        <v>52.8</v>
      </c>
      <c r="O484">
        <v>683.8</v>
      </c>
      <c r="P484">
        <v>-1.9</v>
      </c>
      <c r="Q484">
        <v>-1.7</v>
      </c>
      <c r="R484" s="5">
        <v>0.32986111111111099</v>
      </c>
      <c r="T484" s="13">
        <f t="shared" si="13"/>
        <v>-1.7</v>
      </c>
      <c r="U484" s="13">
        <f t="shared" si="14"/>
        <v>-3.4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13.9</v>
      </c>
      <c r="AN484" s="2">
        <v>82</v>
      </c>
      <c r="AO484" s="2">
        <v>10.9</v>
      </c>
      <c r="AP484" s="2">
        <v>13.9</v>
      </c>
      <c r="AQ484" s="2">
        <v>4.3</v>
      </c>
      <c r="AR484" s="2">
        <v>6.5</v>
      </c>
      <c r="AS484" s="2">
        <v>1001.8</v>
      </c>
      <c r="AT484" s="2">
        <v>50</v>
      </c>
      <c r="AU484" s="2">
        <v>0</v>
      </c>
      <c r="AV484" s="2">
        <v>0.2</v>
      </c>
      <c r="AW484" s="2">
        <v>0.3</v>
      </c>
      <c r="AX484" s="2">
        <v>0.6</v>
      </c>
      <c r="AY484">
        <v>28.2</v>
      </c>
      <c r="AZ484">
        <v>659.2</v>
      </c>
      <c r="BA484">
        <v>12.8</v>
      </c>
      <c r="BB484">
        <v>12.9</v>
      </c>
      <c r="BC484" s="5">
        <v>0.32916666666666666</v>
      </c>
    </row>
    <row r="485" spans="2:55">
      <c r="B485" s="2">
        <v>-0.3</v>
      </c>
      <c r="C485" s="2">
        <v>90</v>
      </c>
      <c r="D485" s="2">
        <v>-1.7</v>
      </c>
      <c r="E485" s="2">
        <v>-0.3</v>
      </c>
      <c r="F485" s="2">
        <v>4</v>
      </c>
      <c r="G485" s="2">
        <v>4</v>
      </c>
      <c r="H485" s="2">
        <v>1022.6</v>
      </c>
      <c r="I485" s="2">
        <v>20</v>
      </c>
      <c r="J485" s="2">
        <v>0</v>
      </c>
      <c r="K485" s="2">
        <v>0</v>
      </c>
      <c r="L485" s="2">
        <v>0</v>
      </c>
      <c r="M485" s="2">
        <v>4</v>
      </c>
      <c r="N485">
        <v>52.8</v>
      </c>
      <c r="O485">
        <v>683.8</v>
      </c>
      <c r="P485">
        <v>-1.9</v>
      </c>
      <c r="Q485">
        <v>-1.7</v>
      </c>
      <c r="R485" s="5">
        <v>0.33055555555555599</v>
      </c>
      <c r="T485" s="13">
        <f t="shared" si="13"/>
        <v>-1.7</v>
      </c>
      <c r="U485" s="13">
        <f t="shared" si="14"/>
        <v>-3.4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13.9</v>
      </c>
      <c r="AN485" s="2">
        <v>82</v>
      </c>
      <c r="AO485" s="2">
        <v>10.9</v>
      </c>
      <c r="AP485" s="2">
        <v>13.9</v>
      </c>
      <c r="AQ485" s="2">
        <v>4.7</v>
      </c>
      <c r="AR485" s="2">
        <v>5.8</v>
      </c>
      <c r="AS485" s="2">
        <v>1002</v>
      </c>
      <c r="AT485" s="2">
        <v>60</v>
      </c>
      <c r="AU485" s="2">
        <v>0</v>
      </c>
      <c r="AV485" s="2">
        <v>0.2</v>
      </c>
      <c r="AW485" s="2">
        <v>0.3</v>
      </c>
      <c r="AX485" s="2">
        <v>0.6</v>
      </c>
      <c r="AY485">
        <v>28.2</v>
      </c>
      <c r="AZ485">
        <v>659.2</v>
      </c>
      <c r="BA485">
        <v>12.8</v>
      </c>
      <c r="BB485">
        <v>12.9</v>
      </c>
      <c r="BC485" s="5">
        <v>0.3298611111111111</v>
      </c>
    </row>
    <row r="486" spans="2:55">
      <c r="B486" s="2">
        <v>-0.3</v>
      </c>
      <c r="C486" s="2">
        <v>90</v>
      </c>
      <c r="D486" s="2">
        <v>-1.7</v>
      </c>
      <c r="E486" s="2">
        <v>-0.3</v>
      </c>
      <c r="F486" s="2">
        <v>2.2000000000000002</v>
      </c>
      <c r="G486" s="2">
        <v>3.2</v>
      </c>
      <c r="H486" s="2">
        <v>1022.3</v>
      </c>
      <c r="I486" s="2">
        <v>20</v>
      </c>
      <c r="J486" s="2">
        <v>0</v>
      </c>
      <c r="K486" s="2">
        <v>0</v>
      </c>
      <c r="L486" s="2">
        <v>0</v>
      </c>
      <c r="M486" s="2">
        <v>4</v>
      </c>
      <c r="N486">
        <v>52.8</v>
      </c>
      <c r="O486">
        <v>683.8</v>
      </c>
      <c r="P486">
        <v>-1.9</v>
      </c>
      <c r="Q486">
        <v>-1.7</v>
      </c>
      <c r="R486" s="5">
        <v>0.33124999999999999</v>
      </c>
      <c r="T486" s="13">
        <f t="shared" si="13"/>
        <v>-1.7</v>
      </c>
      <c r="U486" s="13">
        <f t="shared" si="14"/>
        <v>-3.4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13.9</v>
      </c>
      <c r="AN486" s="2">
        <v>82</v>
      </c>
      <c r="AO486" s="2">
        <v>10.9</v>
      </c>
      <c r="AP486" s="2">
        <v>13.9</v>
      </c>
      <c r="AQ486" s="2">
        <v>4.7</v>
      </c>
      <c r="AR486" s="2">
        <v>7.2</v>
      </c>
      <c r="AS486" s="2">
        <v>1002.1</v>
      </c>
      <c r="AT486" s="2">
        <v>70</v>
      </c>
      <c r="AU486" s="2">
        <v>0</v>
      </c>
      <c r="AV486" s="2">
        <v>0.2</v>
      </c>
      <c r="AW486" s="2">
        <v>0.3</v>
      </c>
      <c r="AX486" s="2">
        <v>0.6</v>
      </c>
      <c r="AY486">
        <v>28.2</v>
      </c>
      <c r="AZ486">
        <v>659.2</v>
      </c>
      <c r="BA486">
        <v>12.7</v>
      </c>
      <c r="BB486">
        <v>12.9</v>
      </c>
      <c r="BC486" s="5">
        <v>0.33055555555555555</v>
      </c>
    </row>
    <row r="487" spans="2:55">
      <c r="B487" s="2">
        <v>-0.3</v>
      </c>
      <c r="C487" s="2">
        <v>91</v>
      </c>
      <c r="D487" s="2">
        <v>-1.6</v>
      </c>
      <c r="E487" s="2">
        <v>-2.6</v>
      </c>
      <c r="F487" s="2">
        <v>6.5</v>
      </c>
      <c r="G487" s="2">
        <v>8.3000000000000007</v>
      </c>
      <c r="H487" s="2">
        <v>1022.7</v>
      </c>
      <c r="I487" s="2">
        <v>30</v>
      </c>
      <c r="J487" s="2">
        <v>0</v>
      </c>
      <c r="K487" s="2">
        <v>0</v>
      </c>
      <c r="L487" s="2">
        <v>0</v>
      </c>
      <c r="M487" s="2">
        <v>4</v>
      </c>
      <c r="N487">
        <v>52.8</v>
      </c>
      <c r="O487">
        <v>683.8</v>
      </c>
      <c r="P487">
        <v>-1.9</v>
      </c>
      <c r="Q487">
        <v>-1.7</v>
      </c>
      <c r="R487" s="5">
        <v>0.33194444444444399</v>
      </c>
      <c r="T487" s="13">
        <f t="shared" si="13"/>
        <v>-1.7</v>
      </c>
      <c r="U487" s="13">
        <f t="shared" si="14"/>
        <v>-3.4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13.9</v>
      </c>
      <c r="AN487" s="2">
        <v>82</v>
      </c>
      <c r="AO487" s="2">
        <v>10.9</v>
      </c>
      <c r="AP487" s="2">
        <v>13.9</v>
      </c>
      <c r="AQ487" s="2">
        <v>6.8</v>
      </c>
      <c r="AR487" s="2">
        <v>7.6</v>
      </c>
      <c r="AS487" s="2">
        <v>1002</v>
      </c>
      <c r="AT487" s="2">
        <v>70</v>
      </c>
      <c r="AU487" s="2">
        <v>0</v>
      </c>
      <c r="AV487" s="2">
        <v>0.2</v>
      </c>
      <c r="AW487" s="2">
        <v>0.3</v>
      </c>
      <c r="AX487" s="2">
        <v>0.6</v>
      </c>
      <c r="AY487">
        <v>28.2</v>
      </c>
      <c r="AZ487">
        <v>659.2</v>
      </c>
      <c r="BA487">
        <v>12.8</v>
      </c>
      <c r="BB487">
        <v>12.9</v>
      </c>
      <c r="BC487" s="5">
        <v>0.33124999999999999</v>
      </c>
    </row>
    <row r="488" spans="2:55">
      <c r="B488" s="2">
        <v>-0.3</v>
      </c>
      <c r="C488" s="2">
        <v>90</v>
      </c>
      <c r="D488" s="2">
        <v>-1.7</v>
      </c>
      <c r="E488" s="2">
        <v>-0.3</v>
      </c>
      <c r="F488" s="2">
        <v>4.7</v>
      </c>
      <c r="G488" s="2">
        <v>5</v>
      </c>
      <c r="H488" s="2">
        <v>1022.6</v>
      </c>
      <c r="I488" s="2">
        <v>40</v>
      </c>
      <c r="J488" s="2">
        <v>0</v>
      </c>
      <c r="K488" s="2">
        <v>0</v>
      </c>
      <c r="L488" s="2">
        <v>0</v>
      </c>
      <c r="M488" s="2">
        <v>4</v>
      </c>
      <c r="N488">
        <v>52.8</v>
      </c>
      <c r="O488">
        <v>683.8</v>
      </c>
      <c r="P488">
        <v>-1.8</v>
      </c>
      <c r="Q488">
        <v>-1.6</v>
      </c>
      <c r="R488" s="5">
        <v>0.33263888888888898</v>
      </c>
      <c r="T488" s="13">
        <f t="shared" si="13"/>
        <v>-1.6</v>
      </c>
      <c r="U488" s="13">
        <f t="shared" si="14"/>
        <v>-3.3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13.9</v>
      </c>
      <c r="AN488" s="2">
        <v>82</v>
      </c>
      <c r="AO488" s="2">
        <v>10.9</v>
      </c>
      <c r="AP488" s="2">
        <v>13.9</v>
      </c>
      <c r="AQ488" s="2">
        <v>4.7</v>
      </c>
      <c r="AR488" s="2">
        <v>5.8</v>
      </c>
      <c r="AS488" s="2">
        <v>1002</v>
      </c>
      <c r="AT488" s="2">
        <v>80</v>
      </c>
      <c r="AU488" s="2">
        <v>0</v>
      </c>
      <c r="AV488" s="2">
        <v>0.2</v>
      </c>
      <c r="AW488" s="2">
        <v>0.3</v>
      </c>
      <c r="AX488" s="2">
        <v>0.6</v>
      </c>
      <c r="AY488">
        <v>28.2</v>
      </c>
      <c r="AZ488">
        <v>659.2</v>
      </c>
      <c r="BA488">
        <v>12.7</v>
      </c>
      <c r="BB488">
        <v>12.9</v>
      </c>
      <c r="BC488" s="5">
        <v>0.33194444444444443</v>
      </c>
    </row>
    <row r="489" spans="2:55">
      <c r="B489" s="2">
        <v>-0.2</v>
      </c>
      <c r="C489" s="2">
        <v>90</v>
      </c>
      <c r="D489" s="2">
        <v>-1.6</v>
      </c>
      <c r="E489" s="2">
        <v>-0.2</v>
      </c>
      <c r="F489" s="2">
        <v>4.3</v>
      </c>
      <c r="G489" s="2">
        <v>5.8</v>
      </c>
      <c r="H489" s="2">
        <v>1022.6</v>
      </c>
      <c r="I489" s="2">
        <v>40</v>
      </c>
      <c r="J489" s="2">
        <v>0</v>
      </c>
      <c r="K489" s="2">
        <v>0</v>
      </c>
      <c r="L489" s="2">
        <v>0</v>
      </c>
      <c r="M489" s="2">
        <v>4</v>
      </c>
      <c r="N489">
        <v>52.8</v>
      </c>
      <c r="O489">
        <v>683.8</v>
      </c>
      <c r="P489">
        <v>-1.8</v>
      </c>
      <c r="Q489">
        <v>-1.6</v>
      </c>
      <c r="R489" s="5">
        <v>0.33333333333333298</v>
      </c>
      <c r="T489" s="13">
        <f t="shared" si="13"/>
        <v>-1.6</v>
      </c>
      <c r="U489" s="13">
        <f t="shared" si="14"/>
        <v>-3.4000000000000004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13.9</v>
      </c>
      <c r="AN489" s="2">
        <v>82</v>
      </c>
      <c r="AO489" s="2">
        <v>10.9</v>
      </c>
      <c r="AP489" s="2">
        <v>13.9</v>
      </c>
      <c r="AQ489" s="2">
        <v>2.5</v>
      </c>
      <c r="AR489" s="2">
        <v>5.4</v>
      </c>
      <c r="AS489" s="2">
        <v>1002.2</v>
      </c>
      <c r="AT489" s="2">
        <v>100</v>
      </c>
      <c r="AU489" s="2">
        <v>0</v>
      </c>
      <c r="AV489" s="2">
        <v>0.2</v>
      </c>
      <c r="AW489" s="2">
        <v>0.3</v>
      </c>
      <c r="AX489" s="2">
        <v>0.6</v>
      </c>
      <c r="AY489">
        <v>28.2</v>
      </c>
      <c r="AZ489">
        <v>659.2</v>
      </c>
      <c r="BA489">
        <v>12.7</v>
      </c>
      <c r="BB489">
        <v>12.9</v>
      </c>
      <c r="BC489" s="5">
        <v>0.33263888888888887</v>
      </c>
    </row>
    <row r="490" spans="2:55">
      <c r="B490" s="2">
        <v>-0.2</v>
      </c>
      <c r="C490" s="2">
        <v>90</v>
      </c>
      <c r="D490" s="2">
        <v>-1.6</v>
      </c>
      <c r="E490" s="2">
        <v>-0.2</v>
      </c>
      <c r="F490" s="2">
        <v>4.3</v>
      </c>
      <c r="G490" s="2">
        <v>5.4</v>
      </c>
      <c r="H490" s="2">
        <v>1022.5</v>
      </c>
      <c r="I490" s="2">
        <v>50</v>
      </c>
      <c r="J490" s="2">
        <v>0</v>
      </c>
      <c r="K490" s="2">
        <v>0</v>
      </c>
      <c r="L490" s="2">
        <v>0</v>
      </c>
      <c r="M490" s="2">
        <v>4</v>
      </c>
      <c r="N490">
        <v>52.8</v>
      </c>
      <c r="O490">
        <v>683.8</v>
      </c>
      <c r="P490">
        <v>-1.8</v>
      </c>
      <c r="Q490">
        <v>-1.6</v>
      </c>
      <c r="R490" s="5">
        <v>0.33402777777777798</v>
      </c>
      <c r="T490" s="13">
        <f t="shared" si="13"/>
        <v>-1.6</v>
      </c>
      <c r="U490" s="13">
        <f t="shared" si="14"/>
        <v>-3.4000000000000004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13.9</v>
      </c>
      <c r="AN490" s="2">
        <v>82</v>
      </c>
      <c r="AO490" s="2">
        <v>10.9</v>
      </c>
      <c r="AP490" s="2">
        <v>13.9</v>
      </c>
      <c r="AQ490" s="2">
        <v>4.3</v>
      </c>
      <c r="AR490" s="2">
        <v>8.6</v>
      </c>
      <c r="AS490" s="2">
        <v>1002.1</v>
      </c>
      <c r="AT490" s="2">
        <v>110</v>
      </c>
      <c r="AU490" s="2">
        <v>0</v>
      </c>
      <c r="AV490" s="2">
        <v>0.2</v>
      </c>
      <c r="AW490" s="2">
        <v>0.3</v>
      </c>
      <c r="AX490" s="2">
        <v>0.6</v>
      </c>
      <c r="AY490">
        <v>28.2</v>
      </c>
      <c r="AZ490">
        <v>659.2</v>
      </c>
      <c r="BA490">
        <v>12.7</v>
      </c>
      <c r="BB490">
        <v>12.9</v>
      </c>
      <c r="BC490" s="5">
        <v>0.33333333333333331</v>
      </c>
    </row>
    <row r="491" spans="2:55">
      <c r="B491" s="2">
        <v>-0.2</v>
      </c>
      <c r="C491" s="2">
        <v>90</v>
      </c>
      <c r="D491" s="2">
        <v>-1.6</v>
      </c>
      <c r="E491" s="2">
        <v>-0.2</v>
      </c>
      <c r="F491" s="2">
        <v>1.8</v>
      </c>
      <c r="G491" s="2">
        <v>4.7</v>
      </c>
      <c r="H491" s="2">
        <v>1022.7</v>
      </c>
      <c r="I491" s="2">
        <v>60</v>
      </c>
      <c r="J491" s="2">
        <v>0</v>
      </c>
      <c r="K491" s="2">
        <v>0</v>
      </c>
      <c r="L491" s="2">
        <v>0</v>
      </c>
      <c r="M491" s="2">
        <v>4</v>
      </c>
      <c r="N491">
        <v>52.8</v>
      </c>
      <c r="O491">
        <v>683.8</v>
      </c>
      <c r="P491">
        <v>-1.8</v>
      </c>
      <c r="Q491">
        <v>-1.6</v>
      </c>
      <c r="R491" s="5">
        <v>0.33472222222222198</v>
      </c>
      <c r="T491" s="13">
        <f t="shared" si="13"/>
        <v>-1.6</v>
      </c>
      <c r="U491" s="13">
        <f t="shared" si="14"/>
        <v>-3.4000000000000004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13.9</v>
      </c>
      <c r="AN491" s="2">
        <v>83</v>
      </c>
      <c r="AO491" s="2">
        <v>11.1</v>
      </c>
      <c r="AP491" s="2">
        <v>13.9</v>
      </c>
      <c r="AQ491" s="2">
        <v>5.4</v>
      </c>
      <c r="AR491" s="2">
        <v>6.1</v>
      </c>
      <c r="AS491" s="2">
        <v>1001.9</v>
      </c>
      <c r="AT491" s="2">
        <v>120</v>
      </c>
      <c r="AU491" s="2">
        <v>0</v>
      </c>
      <c r="AV491" s="2">
        <v>0.2</v>
      </c>
      <c r="AW491" s="2">
        <v>0.3</v>
      </c>
      <c r="AX491" s="2">
        <v>0.6</v>
      </c>
      <c r="AY491">
        <v>28.2</v>
      </c>
      <c r="AZ491">
        <v>659.2</v>
      </c>
      <c r="BA491">
        <v>12.7</v>
      </c>
      <c r="BB491">
        <v>12.9</v>
      </c>
      <c r="BC491" s="5">
        <v>0.33402777777777776</v>
      </c>
    </row>
    <row r="492" spans="2:55">
      <c r="B492" s="2">
        <v>-0.2</v>
      </c>
      <c r="C492" s="2">
        <v>90</v>
      </c>
      <c r="D492" s="2">
        <v>-1.6</v>
      </c>
      <c r="E492" s="2">
        <v>-0.2</v>
      </c>
      <c r="F492" s="2">
        <v>3.2</v>
      </c>
      <c r="G492" s="2">
        <v>6.1</v>
      </c>
      <c r="H492" s="2">
        <v>1022.8</v>
      </c>
      <c r="I492" s="2">
        <v>80</v>
      </c>
      <c r="J492" s="2">
        <v>0</v>
      </c>
      <c r="K492" s="2">
        <v>0</v>
      </c>
      <c r="L492" s="2">
        <v>0</v>
      </c>
      <c r="M492" s="2">
        <v>4</v>
      </c>
      <c r="N492">
        <v>52.8</v>
      </c>
      <c r="O492">
        <v>683.8</v>
      </c>
      <c r="P492">
        <v>-1.8</v>
      </c>
      <c r="Q492">
        <v>-1.6</v>
      </c>
      <c r="R492" s="5">
        <v>0.33541666666666697</v>
      </c>
      <c r="T492" s="13">
        <f t="shared" si="13"/>
        <v>-1.6</v>
      </c>
      <c r="U492" s="13">
        <f t="shared" si="14"/>
        <v>-3.4000000000000004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14</v>
      </c>
      <c r="AN492" s="2">
        <v>83</v>
      </c>
      <c r="AO492" s="2">
        <v>11.2</v>
      </c>
      <c r="AP492" s="2">
        <v>14</v>
      </c>
      <c r="AQ492" s="2">
        <v>9.4</v>
      </c>
      <c r="AR492" s="2">
        <v>11.5</v>
      </c>
      <c r="AS492" s="2">
        <v>1002.2</v>
      </c>
      <c r="AT492" s="2">
        <v>150</v>
      </c>
      <c r="AU492" s="2">
        <v>0</v>
      </c>
      <c r="AV492" s="2">
        <v>0.2</v>
      </c>
      <c r="AW492" s="2">
        <v>0.3</v>
      </c>
      <c r="AX492" s="2">
        <v>0.6</v>
      </c>
      <c r="AY492">
        <v>28.2</v>
      </c>
      <c r="AZ492">
        <v>659.2</v>
      </c>
      <c r="BA492">
        <v>12.7</v>
      </c>
      <c r="BB492">
        <v>12.9</v>
      </c>
      <c r="BC492" s="5">
        <v>0.3347222222222222</v>
      </c>
    </row>
    <row r="493" spans="2:55">
      <c r="B493" s="2">
        <v>-0.2</v>
      </c>
      <c r="C493" s="2">
        <v>90</v>
      </c>
      <c r="D493" s="2">
        <v>-1.6</v>
      </c>
      <c r="E493" s="2">
        <v>-0.2</v>
      </c>
      <c r="F493" s="2">
        <v>1.8</v>
      </c>
      <c r="G493" s="2">
        <v>5.4</v>
      </c>
      <c r="H493" s="2">
        <v>1022.8</v>
      </c>
      <c r="I493" s="2">
        <v>90</v>
      </c>
      <c r="J493" s="2">
        <v>0</v>
      </c>
      <c r="K493" s="2">
        <v>0</v>
      </c>
      <c r="L493" s="2">
        <v>0</v>
      </c>
      <c r="M493" s="2">
        <v>4</v>
      </c>
      <c r="N493">
        <v>52.8</v>
      </c>
      <c r="O493">
        <v>683.8</v>
      </c>
      <c r="P493">
        <v>-1.8</v>
      </c>
      <c r="Q493">
        <v>-1.6</v>
      </c>
      <c r="R493" s="5">
        <v>0.33611111111111103</v>
      </c>
      <c r="T493" s="13">
        <f t="shared" si="13"/>
        <v>-1.6</v>
      </c>
      <c r="U493" s="13">
        <f t="shared" si="14"/>
        <v>-3.4000000000000004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14</v>
      </c>
      <c r="AN493" s="2">
        <v>83</v>
      </c>
      <c r="AO493" s="2">
        <v>11.2</v>
      </c>
      <c r="AP493" s="2">
        <v>14</v>
      </c>
      <c r="AQ493" s="2">
        <v>8.3000000000000007</v>
      </c>
      <c r="AR493" s="2">
        <v>8.3000000000000007</v>
      </c>
      <c r="AS493" s="2">
        <v>1002.3</v>
      </c>
      <c r="AT493" s="2">
        <v>190</v>
      </c>
      <c r="AU493" s="2">
        <v>0</v>
      </c>
      <c r="AV493" s="2">
        <v>0.2</v>
      </c>
      <c r="AW493" s="2">
        <v>0.3</v>
      </c>
      <c r="AX493" s="2">
        <v>0.6</v>
      </c>
      <c r="AY493">
        <v>28.2</v>
      </c>
      <c r="AZ493">
        <v>659.2</v>
      </c>
      <c r="BA493">
        <v>12.7</v>
      </c>
      <c r="BB493">
        <v>12.9</v>
      </c>
      <c r="BC493" s="5">
        <v>0.33541666666666664</v>
      </c>
    </row>
    <row r="494" spans="2:55">
      <c r="B494" s="2">
        <v>-0.2</v>
      </c>
      <c r="C494" s="2">
        <v>90</v>
      </c>
      <c r="D494" s="2">
        <v>-1.6</v>
      </c>
      <c r="E494" s="2">
        <v>-2.5</v>
      </c>
      <c r="F494" s="2">
        <v>6.5</v>
      </c>
      <c r="G494" s="2">
        <v>7.6</v>
      </c>
      <c r="H494" s="2">
        <v>1022.8</v>
      </c>
      <c r="I494" s="2">
        <v>110</v>
      </c>
      <c r="J494" s="2">
        <v>0</v>
      </c>
      <c r="K494" s="2">
        <v>0</v>
      </c>
      <c r="L494" s="2">
        <v>0</v>
      </c>
      <c r="M494" s="2">
        <v>4</v>
      </c>
      <c r="N494">
        <v>52.8</v>
      </c>
      <c r="O494">
        <v>683.8</v>
      </c>
      <c r="P494">
        <v>-1.7</v>
      </c>
      <c r="Q494">
        <v>-1.6</v>
      </c>
      <c r="R494" s="5">
        <v>0.33680555555555602</v>
      </c>
      <c r="T494" s="13">
        <f t="shared" si="13"/>
        <v>-1.6</v>
      </c>
      <c r="U494" s="13">
        <f t="shared" si="14"/>
        <v>-3.4000000000000004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14</v>
      </c>
      <c r="AN494" s="2">
        <v>83</v>
      </c>
      <c r="AO494" s="2">
        <v>11.2</v>
      </c>
      <c r="AP494" s="2">
        <v>14</v>
      </c>
      <c r="AQ494" s="2">
        <v>6.1</v>
      </c>
      <c r="AR494" s="2">
        <v>6.1</v>
      </c>
      <c r="AS494" s="2">
        <v>1002.2</v>
      </c>
      <c r="AT494" s="2">
        <v>210</v>
      </c>
      <c r="AU494" s="2">
        <v>0</v>
      </c>
      <c r="AV494" s="2">
        <v>0.2</v>
      </c>
      <c r="AW494" s="2">
        <v>0.3</v>
      </c>
      <c r="AX494" s="2">
        <v>0.6</v>
      </c>
      <c r="AY494">
        <v>28.2</v>
      </c>
      <c r="AZ494">
        <v>659.2</v>
      </c>
      <c r="BA494">
        <v>12.8</v>
      </c>
      <c r="BB494">
        <v>12.9</v>
      </c>
      <c r="BC494" s="5">
        <v>0.33611111111111114</v>
      </c>
    </row>
    <row r="495" spans="2:55">
      <c r="B495" s="2">
        <v>-0.2</v>
      </c>
      <c r="C495" s="2">
        <v>90</v>
      </c>
      <c r="D495" s="2">
        <v>-1.6</v>
      </c>
      <c r="E495" s="2">
        <v>-0.2</v>
      </c>
      <c r="F495" s="2">
        <v>3.6</v>
      </c>
      <c r="G495" s="2">
        <v>6.8</v>
      </c>
      <c r="H495" s="2">
        <v>1022.6</v>
      </c>
      <c r="I495" s="2">
        <v>120</v>
      </c>
      <c r="J495" s="2">
        <v>0</v>
      </c>
      <c r="K495" s="2">
        <v>0</v>
      </c>
      <c r="L495" s="2">
        <v>0</v>
      </c>
      <c r="M495" s="2">
        <v>4</v>
      </c>
      <c r="N495">
        <v>52.8</v>
      </c>
      <c r="O495">
        <v>683.8</v>
      </c>
      <c r="P495">
        <v>-1.7</v>
      </c>
      <c r="Q495">
        <v>-1.5</v>
      </c>
      <c r="R495" s="5">
        <v>0.33750000000000002</v>
      </c>
      <c r="T495" s="13">
        <f t="shared" si="13"/>
        <v>-1.5</v>
      </c>
      <c r="U495" s="13">
        <f t="shared" si="14"/>
        <v>-3.3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14</v>
      </c>
      <c r="AN495" s="2">
        <v>83</v>
      </c>
      <c r="AO495" s="2">
        <v>11.2</v>
      </c>
      <c r="AP495" s="2">
        <v>14</v>
      </c>
      <c r="AQ495" s="2">
        <v>8.3000000000000007</v>
      </c>
      <c r="AR495" s="2">
        <v>8.3000000000000007</v>
      </c>
      <c r="AS495" s="2">
        <v>1002.1</v>
      </c>
      <c r="AT495" s="2">
        <v>210</v>
      </c>
      <c r="AU495" s="2">
        <v>0</v>
      </c>
      <c r="AV495" s="2">
        <v>0.2</v>
      </c>
      <c r="AW495" s="2">
        <v>0.3</v>
      </c>
      <c r="AX495" s="2">
        <v>0.6</v>
      </c>
      <c r="AY495">
        <v>28.2</v>
      </c>
      <c r="AZ495">
        <v>659.2</v>
      </c>
      <c r="BA495">
        <v>12.7</v>
      </c>
      <c r="BB495">
        <v>12.9</v>
      </c>
      <c r="BC495" s="5">
        <v>0.33680555555555558</v>
      </c>
    </row>
    <row r="496" spans="2:55">
      <c r="B496" s="2">
        <v>-0.2</v>
      </c>
      <c r="C496" s="2">
        <v>90</v>
      </c>
      <c r="D496" s="2">
        <v>-1.6</v>
      </c>
      <c r="E496" s="2">
        <v>-0.2</v>
      </c>
      <c r="F496" s="2">
        <v>2.9</v>
      </c>
      <c r="G496" s="2">
        <v>4</v>
      </c>
      <c r="H496" s="2">
        <v>1022.9</v>
      </c>
      <c r="I496" s="2">
        <v>140</v>
      </c>
      <c r="J496" s="2">
        <v>0</v>
      </c>
      <c r="K496" s="2">
        <v>0</v>
      </c>
      <c r="L496" s="2">
        <v>0</v>
      </c>
      <c r="M496" s="2">
        <v>4</v>
      </c>
      <c r="N496">
        <v>52.8</v>
      </c>
      <c r="O496">
        <v>683.8</v>
      </c>
      <c r="P496">
        <v>-1.7</v>
      </c>
      <c r="Q496">
        <v>-1.5</v>
      </c>
      <c r="R496" s="5">
        <v>0.33819444444444402</v>
      </c>
      <c r="T496" s="13">
        <f t="shared" si="13"/>
        <v>-1.5</v>
      </c>
      <c r="U496" s="13">
        <f t="shared" si="14"/>
        <v>-3.3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14</v>
      </c>
      <c r="AN496" s="2">
        <v>83</v>
      </c>
      <c r="AO496" s="2">
        <v>11.2</v>
      </c>
      <c r="AP496" s="2">
        <v>14</v>
      </c>
      <c r="AQ496" s="2">
        <v>4</v>
      </c>
      <c r="AR496" s="2">
        <v>5.8</v>
      </c>
      <c r="AS496" s="2">
        <v>1002.3</v>
      </c>
      <c r="AT496" s="2">
        <v>220</v>
      </c>
      <c r="AU496" s="2">
        <v>0</v>
      </c>
      <c r="AV496" s="2">
        <v>0.2</v>
      </c>
      <c r="AW496" s="2">
        <v>0.3</v>
      </c>
      <c r="AX496" s="2">
        <v>0.6</v>
      </c>
      <c r="AY496">
        <v>28.2</v>
      </c>
      <c r="AZ496">
        <v>659.2</v>
      </c>
      <c r="BA496">
        <v>12.8</v>
      </c>
      <c r="BB496">
        <v>12.9</v>
      </c>
      <c r="BC496" s="5">
        <v>0.33750000000000002</v>
      </c>
    </row>
    <row r="497" spans="2:55">
      <c r="B497" s="2">
        <v>-0.1</v>
      </c>
      <c r="C497" s="2">
        <v>90</v>
      </c>
      <c r="D497" s="2">
        <v>-1.5</v>
      </c>
      <c r="E497" s="2">
        <v>-0.1</v>
      </c>
      <c r="F497" s="2">
        <v>0</v>
      </c>
      <c r="G497" s="2">
        <v>5.4</v>
      </c>
      <c r="H497" s="2">
        <v>1022.7</v>
      </c>
      <c r="I497" s="2">
        <v>160</v>
      </c>
      <c r="J497" s="2">
        <v>0</v>
      </c>
      <c r="K497" s="2">
        <v>0</v>
      </c>
      <c r="L497" s="2">
        <v>0</v>
      </c>
      <c r="M497" s="2">
        <v>4</v>
      </c>
      <c r="N497">
        <v>52.8</v>
      </c>
      <c r="O497">
        <v>683.8</v>
      </c>
      <c r="P497">
        <v>-1.7</v>
      </c>
      <c r="Q497">
        <v>-1.5</v>
      </c>
      <c r="R497" s="5">
        <v>0.33888888888888902</v>
      </c>
      <c r="T497" s="13">
        <f t="shared" si="13"/>
        <v>-1.5</v>
      </c>
      <c r="U497" s="13">
        <f t="shared" si="14"/>
        <v>-3.4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14</v>
      </c>
      <c r="AN497" s="2">
        <v>83</v>
      </c>
      <c r="AO497" s="2">
        <v>11.2</v>
      </c>
      <c r="AP497" s="2">
        <v>14</v>
      </c>
      <c r="AQ497" s="2">
        <v>3.2</v>
      </c>
      <c r="AR497" s="2">
        <v>5.8</v>
      </c>
      <c r="AS497" s="2">
        <v>1002.2</v>
      </c>
      <c r="AT497" s="2">
        <v>230</v>
      </c>
      <c r="AU497" s="2">
        <v>0</v>
      </c>
      <c r="AV497" s="2">
        <v>0.2</v>
      </c>
      <c r="AW497" s="2">
        <v>0.3</v>
      </c>
      <c r="AX497" s="2">
        <v>0.6</v>
      </c>
      <c r="AY497">
        <v>28.2</v>
      </c>
      <c r="AZ497">
        <v>659.2</v>
      </c>
      <c r="BA497">
        <v>12.8</v>
      </c>
      <c r="BB497">
        <v>12.9</v>
      </c>
      <c r="BC497" s="5">
        <v>0.33819444444444446</v>
      </c>
    </row>
    <row r="498" spans="2:55">
      <c r="B498" s="2">
        <v>-0.1</v>
      </c>
      <c r="C498" s="2">
        <v>90</v>
      </c>
      <c r="D498" s="2">
        <v>-1.5</v>
      </c>
      <c r="E498" s="2">
        <v>-2.5</v>
      </c>
      <c r="F498" s="2">
        <v>6.8</v>
      </c>
      <c r="G498" s="2">
        <v>8.3000000000000007</v>
      </c>
      <c r="H498" s="2">
        <v>1022.7</v>
      </c>
      <c r="I498" s="2">
        <v>180</v>
      </c>
      <c r="J498" s="2">
        <v>0</v>
      </c>
      <c r="K498" s="2">
        <v>0</v>
      </c>
      <c r="L498" s="2">
        <v>0</v>
      </c>
      <c r="M498" s="2">
        <v>4</v>
      </c>
      <c r="N498">
        <v>52.8</v>
      </c>
      <c r="O498">
        <v>683.8</v>
      </c>
      <c r="P498">
        <v>-1.6</v>
      </c>
      <c r="Q498">
        <v>-1.4</v>
      </c>
      <c r="R498" s="5">
        <v>0.33958333333333302</v>
      </c>
      <c r="T498" s="13">
        <f t="shared" si="13"/>
        <v>-1.4</v>
      </c>
      <c r="U498" s="13">
        <f t="shared" si="14"/>
        <v>-3.3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14.1</v>
      </c>
      <c r="AN498" s="2">
        <v>83</v>
      </c>
      <c r="AO498" s="2">
        <v>11.3</v>
      </c>
      <c r="AP498" s="2">
        <v>14.1</v>
      </c>
      <c r="AQ498" s="2">
        <v>2.5</v>
      </c>
      <c r="AR498" s="2">
        <v>8.6</v>
      </c>
      <c r="AS498" s="2">
        <v>1002.3</v>
      </c>
      <c r="AT498" s="2">
        <v>260</v>
      </c>
      <c r="AU498" s="2">
        <v>0</v>
      </c>
      <c r="AV498" s="2">
        <v>0.2</v>
      </c>
      <c r="AW498" s="2">
        <v>0.3</v>
      </c>
      <c r="AX498" s="2">
        <v>0.6</v>
      </c>
      <c r="AY498">
        <v>28.2</v>
      </c>
      <c r="AZ498">
        <v>659.2</v>
      </c>
      <c r="BA498">
        <v>12.8</v>
      </c>
      <c r="BB498">
        <v>12.9</v>
      </c>
      <c r="BC498" s="5">
        <v>0.33888888888888891</v>
      </c>
    </row>
    <row r="499" spans="2:55">
      <c r="B499" s="2">
        <v>-0.1</v>
      </c>
      <c r="C499" s="2">
        <v>90</v>
      </c>
      <c r="D499" s="2">
        <v>-1.5</v>
      </c>
      <c r="E499" s="2">
        <v>-0.1</v>
      </c>
      <c r="F499" s="2">
        <v>3.2</v>
      </c>
      <c r="G499" s="2">
        <v>5</v>
      </c>
      <c r="H499" s="2">
        <v>1022.9</v>
      </c>
      <c r="I499" s="2">
        <v>210</v>
      </c>
      <c r="J499" s="2">
        <v>0</v>
      </c>
      <c r="K499" s="2">
        <v>0</v>
      </c>
      <c r="L499" s="2">
        <v>0</v>
      </c>
      <c r="M499" s="2">
        <v>4</v>
      </c>
      <c r="N499">
        <v>52.8</v>
      </c>
      <c r="O499">
        <v>683.8</v>
      </c>
      <c r="P499">
        <v>-1.6</v>
      </c>
      <c r="Q499">
        <v>-1.4</v>
      </c>
      <c r="R499" s="5">
        <v>0.34027777777777801</v>
      </c>
      <c r="T499" s="13">
        <f t="shared" si="13"/>
        <v>-1.4</v>
      </c>
      <c r="U499" s="13">
        <f t="shared" si="14"/>
        <v>-3.3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14.1</v>
      </c>
      <c r="AN499" s="2">
        <v>82</v>
      </c>
      <c r="AO499" s="2">
        <v>11.1</v>
      </c>
      <c r="AP499" s="2">
        <v>14.1</v>
      </c>
      <c r="AQ499" s="2">
        <v>5</v>
      </c>
      <c r="AR499" s="2">
        <v>5.8</v>
      </c>
      <c r="AS499" s="2">
        <v>1002.3</v>
      </c>
      <c r="AT499" s="2">
        <v>280</v>
      </c>
      <c r="AU499" s="2">
        <v>0</v>
      </c>
      <c r="AV499" s="2">
        <v>0.2</v>
      </c>
      <c r="AW499" s="2">
        <v>0.3</v>
      </c>
      <c r="AX499" s="2">
        <v>0.6</v>
      </c>
      <c r="AY499">
        <v>28.2</v>
      </c>
      <c r="AZ499">
        <v>659.2</v>
      </c>
      <c r="BA499">
        <v>12.8</v>
      </c>
      <c r="BB499">
        <v>12.9</v>
      </c>
      <c r="BC499" s="5">
        <v>0.33958333333333335</v>
      </c>
    </row>
    <row r="500" spans="2:55">
      <c r="B500" s="2">
        <v>0</v>
      </c>
      <c r="C500" s="2">
        <v>90</v>
      </c>
      <c r="D500" s="2">
        <v>-1.4</v>
      </c>
      <c r="E500" s="2">
        <v>0</v>
      </c>
      <c r="F500" s="2">
        <v>0</v>
      </c>
      <c r="G500" s="2">
        <v>2.9</v>
      </c>
      <c r="H500" s="2">
        <v>1022.8</v>
      </c>
      <c r="I500" s="2">
        <v>240</v>
      </c>
      <c r="J500" s="2">
        <v>0</v>
      </c>
      <c r="K500" s="2">
        <v>0</v>
      </c>
      <c r="L500" s="2">
        <v>0</v>
      </c>
      <c r="M500" s="2">
        <v>4</v>
      </c>
      <c r="N500">
        <v>52.8</v>
      </c>
      <c r="O500">
        <v>683.8</v>
      </c>
      <c r="P500">
        <v>-1.6</v>
      </c>
      <c r="Q500">
        <v>-1.4</v>
      </c>
      <c r="R500" s="5">
        <v>0.34097222222222201</v>
      </c>
      <c r="T500" s="13">
        <f t="shared" si="13"/>
        <v>-1.4</v>
      </c>
      <c r="U500" s="13">
        <f t="shared" si="14"/>
        <v>-3.4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14.1</v>
      </c>
      <c r="AN500" s="2">
        <v>82</v>
      </c>
      <c r="AO500" s="2">
        <v>11.1</v>
      </c>
      <c r="AP500" s="2">
        <v>14.1</v>
      </c>
      <c r="AQ500" s="2">
        <v>8.3000000000000007</v>
      </c>
      <c r="AR500" s="2">
        <v>8.6</v>
      </c>
      <c r="AS500" s="2">
        <v>1002.5</v>
      </c>
      <c r="AT500" s="2">
        <v>290</v>
      </c>
      <c r="AU500" s="2">
        <v>0</v>
      </c>
      <c r="AV500" s="2">
        <v>0.2</v>
      </c>
      <c r="AW500" s="2">
        <v>0.3</v>
      </c>
      <c r="AX500" s="2">
        <v>0.6</v>
      </c>
      <c r="AY500">
        <v>28.2</v>
      </c>
      <c r="AZ500">
        <v>659.2</v>
      </c>
      <c r="BA500">
        <v>12.8</v>
      </c>
      <c r="BB500">
        <v>13</v>
      </c>
      <c r="BC500" s="5">
        <v>0.34027777777777779</v>
      </c>
    </row>
    <row r="501" spans="2:55">
      <c r="B501" s="2">
        <v>0</v>
      </c>
      <c r="C501" s="2">
        <v>90</v>
      </c>
      <c r="D501" s="2">
        <v>-1.4</v>
      </c>
      <c r="E501" s="2">
        <v>-2</v>
      </c>
      <c r="F501" s="2">
        <v>6.1</v>
      </c>
      <c r="G501" s="2">
        <v>7.2</v>
      </c>
      <c r="H501" s="2">
        <v>1023.1</v>
      </c>
      <c r="I501" s="2">
        <v>270</v>
      </c>
      <c r="J501" s="2">
        <v>0</v>
      </c>
      <c r="K501" s="2">
        <v>0</v>
      </c>
      <c r="L501" s="2">
        <v>0</v>
      </c>
      <c r="M501" s="2">
        <v>4</v>
      </c>
      <c r="N501">
        <v>52.8</v>
      </c>
      <c r="O501">
        <v>683.8</v>
      </c>
      <c r="P501">
        <v>-1.6</v>
      </c>
      <c r="Q501">
        <v>-1.4</v>
      </c>
      <c r="R501" s="5">
        <v>0.34166666666666701</v>
      </c>
      <c r="T501" s="13">
        <f t="shared" si="13"/>
        <v>-1.4</v>
      </c>
      <c r="U501" s="13">
        <f t="shared" si="14"/>
        <v>-3.4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14.1</v>
      </c>
      <c r="AN501" s="2">
        <v>82</v>
      </c>
      <c r="AO501" s="2">
        <v>11.1</v>
      </c>
      <c r="AP501" s="2">
        <v>14.1</v>
      </c>
      <c r="AQ501" s="2">
        <v>5.4</v>
      </c>
      <c r="AR501" s="2">
        <v>11.9</v>
      </c>
      <c r="AS501" s="2">
        <v>1002.3</v>
      </c>
      <c r="AT501" s="2">
        <v>270</v>
      </c>
      <c r="AU501" s="2">
        <v>0</v>
      </c>
      <c r="AV501" s="2">
        <v>0.2</v>
      </c>
      <c r="AW501" s="2">
        <v>0.3</v>
      </c>
      <c r="AX501" s="2">
        <v>0.6</v>
      </c>
      <c r="AY501">
        <v>28.2</v>
      </c>
      <c r="AZ501">
        <v>659.2</v>
      </c>
      <c r="BA501">
        <v>12.8</v>
      </c>
      <c r="BB501">
        <v>13</v>
      </c>
      <c r="BC501" s="5">
        <v>0.34097222222222223</v>
      </c>
    </row>
    <row r="502" spans="2:55">
      <c r="B502" s="2">
        <v>0</v>
      </c>
      <c r="C502" s="2">
        <v>90</v>
      </c>
      <c r="D502" s="2">
        <v>-1.4</v>
      </c>
      <c r="E502" s="2">
        <v>0</v>
      </c>
      <c r="F502" s="2">
        <v>4.3</v>
      </c>
      <c r="G502" s="2">
        <v>5.4</v>
      </c>
      <c r="H502" s="2">
        <v>1022.8</v>
      </c>
      <c r="I502" s="2">
        <v>300</v>
      </c>
      <c r="J502" s="2">
        <v>0</v>
      </c>
      <c r="K502" s="2">
        <v>0</v>
      </c>
      <c r="L502" s="2">
        <v>0</v>
      </c>
      <c r="M502" s="2">
        <v>4</v>
      </c>
      <c r="N502">
        <v>52.8</v>
      </c>
      <c r="O502">
        <v>683.8</v>
      </c>
      <c r="P502">
        <v>-1.6</v>
      </c>
      <c r="Q502">
        <v>-1.4</v>
      </c>
      <c r="R502" s="5">
        <v>0.34236111111111101</v>
      </c>
      <c r="T502" s="13">
        <f t="shared" si="13"/>
        <v>-1.4</v>
      </c>
      <c r="U502" s="13">
        <f t="shared" si="14"/>
        <v>-3.4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14</v>
      </c>
      <c r="AN502" s="2">
        <v>82</v>
      </c>
      <c r="AO502" s="2">
        <v>11</v>
      </c>
      <c r="AP502" s="2">
        <v>14</v>
      </c>
      <c r="AQ502" s="2">
        <v>6.5</v>
      </c>
      <c r="AR502" s="2">
        <v>7.9</v>
      </c>
      <c r="AS502" s="2">
        <v>1002.4</v>
      </c>
      <c r="AT502" s="2">
        <v>280</v>
      </c>
      <c r="AU502" s="2">
        <v>0</v>
      </c>
      <c r="AV502" s="2">
        <v>0.2</v>
      </c>
      <c r="AW502" s="2">
        <v>0.3</v>
      </c>
      <c r="AX502" s="2">
        <v>0.6</v>
      </c>
      <c r="AY502">
        <v>28.2</v>
      </c>
      <c r="AZ502">
        <v>659.2</v>
      </c>
      <c r="BA502">
        <v>12.9</v>
      </c>
      <c r="BB502">
        <v>13</v>
      </c>
      <c r="BC502" s="5">
        <v>0.34166666666666667</v>
      </c>
    </row>
    <row r="503" spans="2:55">
      <c r="B503" s="2">
        <v>0.1</v>
      </c>
      <c r="C503" s="2">
        <v>90</v>
      </c>
      <c r="D503" s="2">
        <v>-1.3</v>
      </c>
      <c r="E503" s="2">
        <v>-2.5</v>
      </c>
      <c r="F503" s="2">
        <v>7.6</v>
      </c>
      <c r="G503" s="2">
        <v>9.6999999999999993</v>
      </c>
      <c r="H503" s="2">
        <v>1022.8</v>
      </c>
      <c r="I503" s="2">
        <v>330</v>
      </c>
      <c r="J503" s="2">
        <v>0</v>
      </c>
      <c r="K503" s="2">
        <v>0</v>
      </c>
      <c r="L503" s="2">
        <v>0</v>
      </c>
      <c r="M503" s="2">
        <v>4</v>
      </c>
      <c r="N503">
        <v>52.8</v>
      </c>
      <c r="O503">
        <v>683.8</v>
      </c>
      <c r="P503">
        <v>-1.5</v>
      </c>
      <c r="Q503">
        <v>-1.3</v>
      </c>
      <c r="R503" s="5">
        <v>0.343055555555556</v>
      </c>
      <c r="T503" s="13">
        <f t="shared" si="13"/>
        <v>-1.3</v>
      </c>
      <c r="U503" s="13">
        <f t="shared" si="14"/>
        <v>-3.4000000000000004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14</v>
      </c>
      <c r="AN503" s="2">
        <v>82</v>
      </c>
      <c r="AO503" s="2">
        <v>11</v>
      </c>
      <c r="AP503" s="2">
        <v>14</v>
      </c>
      <c r="AQ503" s="2">
        <v>7.9</v>
      </c>
      <c r="AR503" s="2">
        <v>10.4</v>
      </c>
      <c r="AS503" s="2">
        <v>1002.4</v>
      </c>
      <c r="AT503" s="2">
        <v>320</v>
      </c>
      <c r="AU503" s="2">
        <v>0</v>
      </c>
      <c r="AV503" s="2">
        <v>0.2</v>
      </c>
      <c r="AW503" s="2">
        <v>0.3</v>
      </c>
      <c r="AX503" s="2">
        <v>0.6</v>
      </c>
      <c r="AY503">
        <v>28.2</v>
      </c>
      <c r="AZ503">
        <v>659.2</v>
      </c>
      <c r="BA503">
        <v>12.9</v>
      </c>
      <c r="BB503">
        <v>13</v>
      </c>
      <c r="BC503" s="5">
        <v>0.34236111111111112</v>
      </c>
    </row>
    <row r="504" spans="2:55">
      <c r="B504" s="2">
        <v>0.1</v>
      </c>
      <c r="C504" s="2">
        <v>90</v>
      </c>
      <c r="D504" s="2">
        <v>-1.3</v>
      </c>
      <c r="E504" s="2">
        <v>-2.5</v>
      </c>
      <c r="F504" s="2">
        <v>7.6</v>
      </c>
      <c r="G504" s="2">
        <v>7.6</v>
      </c>
      <c r="H504" s="2">
        <v>1023</v>
      </c>
      <c r="I504" s="2">
        <v>370</v>
      </c>
      <c r="J504" s="2">
        <v>0</v>
      </c>
      <c r="K504" s="2">
        <v>0</v>
      </c>
      <c r="L504" s="2">
        <v>0</v>
      </c>
      <c r="M504" s="2">
        <v>4</v>
      </c>
      <c r="N504">
        <v>52.8</v>
      </c>
      <c r="O504">
        <v>683.8</v>
      </c>
      <c r="P504">
        <v>-1.5</v>
      </c>
      <c r="Q504">
        <v>-1.3</v>
      </c>
      <c r="R504" s="5">
        <v>0.34375</v>
      </c>
      <c r="T504" s="13">
        <f t="shared" si="13"/>
        <v>-1.3</v>
      </c>
      <c r="U504" s="13">
        <f t="shared" si="14"/>
        <v>-3.4000000000000004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13.9</v>
      </c>
      <c r="AN504" s="2">
        <v>81</v>
      </c>
      <c r="AO504" s="2">
        <v>10.7</v>
      </c>
      <c r="AP504" s="2">
        <v>13.9</v>
      </c>
      <c r="AQ504" s="2">
        <v>3.2</v>
      </c>
      <c r="AR504" s="3">
        <v>8.3000000000000007</v>
      </c>
      <c r="AS504" s="2">
        <v>1002.2</v>
      </c>
      <c r="AT504" s="2">
        <v>350</v>
      </c>
      <c r="AU504" s="2">
        <v>0</v>
      </c>
      <c r="AV504" s="2">
        <v>0.2</v>
      </c>
      <c r="AW504" s="2">
        <v>0.3</v>
      </c>
      <c r="AX504" s="2">
        <v>0.6</v>
      </c>
      <c r="AY504">
        <v>28.2</v>
      </c>
      <c r="AZ504">
        <v>659.2</v>
      </c>
      <c r="BA504">
        <v>13</v>
      </c>
      <c r="BB504">
        <v>13</v>
      </c>
      <c r="BC504" s="5">
        <v>0.343055555555556</v>
      </c>
    </row>
    <row r="505" spans="2:55">
      <c r="B505" s="2">
        <v>0.2</v>
      </c>
      <c r="C505" s="2">
        <v>90</v>
      </c>
      <c r="D505" s="2">
        <v>-1.2</v>
      </c>
      <c r="E505" s="2">
        <v>0.2</v>
      </c>
      <c r="F505" s="2">
        <v>2.9</v>
      </c>
      <c r="G505" s="2">
        <v>4</v>
      </c>
      <c r="H505" s="2">
        <v>1022.9</v>
      </c>
      <c r="I505" s="2">
        <v>410</v>
      </c>
      <c r="J505" s="2">
        <v>0</v>
      </c>
      <c r="K505" s="2">
        <v>0</v>
      </c>
      <c r="L505" s="2">
        <v>0</v>
      </c>
      <c r="M505" s="2">
        <v>4</v>
      </c>
      <c r="N505">
        <v>52.8</v>
      </c>
      <c r="O505">
        <v>683.8</v>
      </c>
      <c r="P505">
        <v>-1.5</v>
      </c>
      <c r="Q505">
        <v>-1.3</v>
      </c>
      <c r="R505" s="5">
        <v>0.344444444444444</v>
      </c>
      <c r="T505" s="13">
        <f t="shared" si="13"/>
        <v>-1.3</v>
      </c>
      <c r="U505" s="13">
        <f t="shared" si="14"/>
        <v>-3.5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13.8</v>
      </c>
      <c r="AN505" s="2">
        <v>81</v>
      </c>
      <c r="AO505" s="2">
        <v>10.6</v>
      </c>
      <c r="AP505" s="2">
        <v>13.8</v>
      </c>
      <c r="AQ505" s="2">
        <v>2.5</v>
      </c>
      <c r="AR505" s="3">
        <v>5.4</v>
      </c>
      <c r="AS505" s="2">
        <v>1002.2</v>
      </c>
      <c r="AT505" s="2">
        <v>360</v>
      </c>
      <c r="AU505" s="2">
        <v>0</v>
      </c>
      <c r="AV505" s="2">
        <v>0.2</v>
      </c>
      <c r="AW505" s="2">
        <v>0.3</v>
      </c>
      <c r="AX505" s="2">
        <v>0.6</v>
      </c>
      <c r="AY505">
        <v>28.2</v>
      </c>
      <c r="AZ505">
        <v>659.2</v>
      </c>
      <c r="BA505">
        <v>13</v>
      </c>
      <c r="BB505">
        <v>13</v>
      </c>
      <c r="BC505" s="5">
        <v>0.34375</v>
      </c>
    </row>
    <row r="506" spans="2:55">
      <c r="B506" s="2">
        <v>0.3</v>
      </c>
      <c r="C506" s="2">
        <v>90</v>
      </c>
      <c r="D506" s="2">
        <v>-1.1000000000000001</v>
      </c>
      <c r="E506" s="2">
        <v>0.3</v>
      </c>
      <c r="F506" s="2">
        <v>3.2</v>
      </c>
      <c r="G506" s="2">
        <v>9.6999999999999993</v>
      </c>
      <c r="H506" s="2">
        <v>1022.9</v>
      </c>
      <c r="I506" s="2">
        <v>450</v>
      </c>
      <c r="J506" s="2">
        <v>0</v>
      </c>
      <c r="K506" s="2">
        <v>0</v>
      </c>
      <c r="L506" s="2">
        <v>0</v>
      </c>
      <c r="M506" s="2">
        <v>4</v>
      </c>
      <c r="N506">
        <v>52.8</v>
      </c>
      <c r="O506">
        <v>683.8</v>
      </c>
      <c r="P506">
        <v>-1.5</v>
      </c>
      <c r="Q506">
        <v>-1.2</v>
      </c>
      <c r="R506" s="5">
        <v>0.34513888888888899</v>
      </c>
      <c r="T506" s="13">
        <f t="shared" si="13"/>
        <v>-1.2</v>
      </c>
      <c r="U506" s="13">
        <f t="shared" si="14"/>
        <v>-3.5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13.7</v>
      </c>
      <c r="AN506" s="2">
        <v>80</v>
      </c>
      <c r="AO506" s="2">
        <v>10.3</v>
      </c>
      <c r="AP506" s="2">
        <v>13.7</v>
      </c>
      <c r="AQ506" s="2">
        <v>2.9</v>
      </c>
      <c r="AR506" s="3">
        <v>4.3</v>
      </c>
      <c r="AS506" s="2">
        <v>1002.2</v>
      </c>
      <c r="AT506" s="2">
        <v>390</v>
      </c>
      <c r="AU506" s="2">
        <v>0</v>
      </c>
      <c r="AV506" s="2">
        <v>0.2</v>
      </c>
      <c r="AW506" s="2">
        <v>0.3</v>
      </c>
      <c r="AX506" s="2">
        <v>0.6</v>
      </c>
      <c r="AY506">
        <v>28.2</v>
      </c>
      <c r="AZ506">
        <v>659.2</v>
      </c>
      <c r="BA506">
        <v>13</v>
      </c>
      <c r="BB506">
        <v>13</v>
      </c>
      <c r="BC506" s="5">
        <v>0.344444444444444</v>
      </c>
    </row>
    <row r="507" spans="2:55">
      <c r="B507" s="2">
        <v>0.3</v>
      </c>
      <c r="C507" s="2">
        <v>90</v>
      </c>
      <c r="D507" s="2">
        <v>-1.1000000000000001</v>
      </c>
      <c r="E507" s="2">
        <v>-2.8</v>
      </c>
      <c r="F507" s="2">
        <v>9.4</v>
      </c>
      <c r="G507" s="2">
        <v>11.2</v>
      </c>
      <c r="H507" s="2">
        <v>1022.8</v>
      </c>
      <c r="I507" s="2">
        <v>490</v>
      </c>
      <c r="J507" s="2">
        <v>0</v>
      </c>
      <c r="K507" s="2">
        <v>0</v>
      </c>
      <c r="L507" s="2">
        <v>0</v>
      </c>
      <c r="M507" s="2">
        <v>4</v>
      </c>
      <c r="N507">
        <v>52.8</v>
      </c>
      <c r="O507">
        <v>683.8</v>
      </c>
      <c r="P507">
        <v>-1.4</v>
      </c>
      <c r="Q507">
        <v>-1.2</v>
      </c>
      <c r="R507" s="5">
        <v>0.34583333333333299</v>
      </c>
      <c r="T507" s="13">
        <f t="shared" si="13"/>
        <v>-1.2</v>
      </c>
      <c r="U507" s="13">
        <f t="shared" si="14"/>
        <v>-3.5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13.6</v>
      </c>
      <c r="AN507" s="2">
        <v>80</v>
      </c>
      <c r="AO507" s="2">
        <v>10.199999999999999</v>
      </c>
      <c r="AP507" s="2">
        <v>13.6</v>
      </c>
      <c r="AQ507" s="2">
        <v>4</v>
      </c>
      <c r="AR507" s="2">
        <v>6.1</v>
      </c>
      <c r="AS507" s="2">
        <v>1002.5</v>
      </c>
      <c r="AT507" s="2">
        <v>440</v>
      </c>
      <c r="AU507" s="2">
        <v>0</v>
      </c>
      <c r="AV507" s="2">
        <v>0.2</v>
      </c>
      <c r="AW507" s="2">
        <v>0.3</v>
      </c>
      <c r="AX507" s="2">
        <v>0.6</v>
      </c>
      <c r="AY507">
        <v>28.2</v>
      </c>
      <c r="AZ507">
        <v>659.2</v>
      </c>
      <c r="BA507">
        <v>13</v>
      </c>
      <c r="BB507">
        <v>13</v>
      </c>
      <c r="BC507" s="5">
        <v>0.34513888888888888</v>
      </c>
    </row>
    <row r="508" spans="2:55">
      <c r="B508" s="2">
        <v>0.4</v>
      </c>
      <c r="C508" s="2">
        <v>89</v>
      </c>
      <c r="D508" s="2">
        <v>-1.2</v>
      </c>
      <c r="E508" s="2">
        <v>-1.1000000000000001</v>
      </c>
      <c r="F508" s="2">
        <v>5</v>
      </c>
      <c r="G508" s="2">
        <v>8.6</v>
      </c>
      <c r="H508" s="2">
        <v>1023</v>
      </c>
      <c r="I508" s="2">
        <v>540</v>
      </c>
      <c r="J508" s="2">
        <v>0</v>
      </c>
      <c r="K508" s="2">
        <v>0</v>
      </c>
      <c r="L508" s="2">
        <v>0</v>
      </c>
      <c r="M508" s="2">
        <v>4</v>
      </c>
      <c r="N508">
        <v>52.8</v>
      </c>
      <c r="O508">
        <v>683.8</v>
      </c>
      <c r="P508">
        <v>-1.4</v>
      </c>
      <c r="Q508">
        <v>-1.2</v>
      </c>
      <c r="R508" s="5">
        <v>0.34652777777777799</v>
      </c>
      <c r="T508" s="13">
        <f t="shared" si="13"/>
        <v>-1.2</v>
      </c>
      <c r="U508" s="13">
        <f t="shared" si="14"/>
        <v>-3.6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13.6</v>
      </c>
      <c r="AN508" s="2">
        <v>80</v>
      </c>
      <c r="AO508" s="2">
        <v>10.199999999999999</v>
      </c>
      <c r="AP508" s="2">
        <v>13.6</v>
      </c>
      <c r="AQ508" s="2">
        <v>3.6</v>
      </c>
      <c r="AR508" s="2">
        <v>3.6</v>
      </c>
      <c r="AS508" s="2">
        <v>1002.4</v>
      </c>
      <c r="AT508" s="2">
        <v>490</v>
      </c>
      <c r="AU508" s="2">
        <v>0</v>
      </c>
      <c r="AV508" s="2">
        <v>0.2</v>
      </c>
      <c r="AW508" s="2">
        <v>0.3</v>
      </c>
      <c r="AX508" s="2">
        <v>0.6</v>
      </c>
      <c r="AY508">
        <v>28.2</v>
      </c>
      <c r="AZ508">
        <v>659.2</v>
      </c>
      <c r="BA508">
        <v>12.9</v>
      </c>
      <c r="BB508">
        <v>13</v>
      </c>
      <c r="BC508" s="5">
        <v>0.34583333333333333</v>
      </c>
    </row>
    <row r="509" spans="2:55">
      <c r="B509" s="2">
        <v>0.4</v>
      </c>
      <c r="C509" s="2">
        <v>89</v>
      </c>
      <c r="D509" s="2">
        <v>-1.2</v>
      </c>
      <c r="E509" s="2">
        <v>0.4</v>
      </c>
      <c r="F509" s="2">
        <v>2.9</v>
      </c>
      <c r="G509" s="2">
        <v>5.4</v>
      </c>
      <c r="H509" s="2">
        <v>1022.8</v>
      </c>
      <c r="I509" s="2">
        <v>590</v>
      </c>
      <c r="J509" s="2">
        <v>0</v>
      </c>
      <c r="K509" s="2">
        <v>0</v>
      </c>
      <c r="L509" s="2">
        <v>0</v>
      </c>
      <c r="M509" s="2">
        <v>4</v>
      </c>
      <c r="N509">
        <v>52.8</v>
      </c>
      <c r="O509">
        <v>683.8</v>
      </c>
      <c r="P509">
        <v>-1.3</v>
      </c>
      <c r="Q509">
        <v>-1.1000000000000001</v>
      </c>
      <c r="R509" s="5">
        <v>0.34722222222222199</v>
      </c>
      <c r="T509" s="13">
        <f t="shared" si="13"/>
        <v>-1.1000000000000001</v>
      </c>
      <c r="U509" s="13">
        <f t="shared" si="14"/>
        <v>-3.5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13.6</v>
      </c>
      <c r="AN509" s="2">
        <v>80</v>
      </c>
      <c r="AO509" s="2">
        <v>10.199999999999999</v>
      </c>
      <c r="AP509" s="2">
        <v>13.6</v>
      </c>
      <c r="AQ509" s="2">
        <v>6.1</v>
      </c>
      <c r="AR509" s="2">
        <v>9.6999999999999993</v>
      </c>
      <c r="AS509" s="2">
        <v>1002.4</v>
      </c>
      <c r="AT509" s="2">
        <v>550</v>
      </c>
      <c r="AU509" s="2">
        <v>0</v>
      </c>
      <c r="AV509" s="2">
        <v>0.2</v>
      </c>
      <c r="AW509" s="2">
        <v>0.3</v>
      </c>
      <c r="AX509" s="2">
        <v>0.6</v>
      </c>
      <c r="AY509">
        <v>28.2</v>
      </c>
      <c r="AZ509">
        <v>659.2</v>
      </c>
      <c r="BA509">
        <v>12.9</v>
      </c>
      <c r="BB509">
        <v>13</v>
      </c>
      <c r="BC509" s="5">
        <v>0.34652777777777777</v>
      </c>
    </row>
    <row r="510" spans="2:55">
      <c r="B510" s="2">
        <v>0.4</v>
      </c>
      <c r="C510" s="2">
        <v>89</v>
      </c>
      <c r="D510" s="2">
        <v>-1.2</v>
      </c>
      <c r="E510" s="2">
        <v>-2.8</v>
      </c>
      <c r="F510" s="2">
        <v>10.1</v>
      </c>
      <c r="G510" s="2">
        <v>10.4</v>
      </c>
      <c r="H510" s="2">
        <v>1023.1</v>
      </c>
      <c r="I510" s="2">
        <v>640</v>
      </c>
      <c r="J510" s="2">
        <v>0</v>
      </c>
      <c r="K510" s="2">
        <v>0</v>
      </c>
      <c r="L510" s="2">
        <v>0</v>
      </c>
      <c r="M510" s="2">
        <v>4</v>
      </c>
      <c r="N510">
        <v>52.8</v>
      </c>
      <c r="O510">
        <v>683.8</v>
      </c>
      <c r="P510">
        <v>-1.3</v>
      </c>
      <c r="Q510">
        <v>-1.1000000000000001</v>
      </c>
      <c r="R510" s="5">
        <v>0.34791666666666698</v>
      </c>
      <c r="T510" s="13">
        <f t="shared" si="13"/>
        <v>-1.1000000000000001</v>
      </c>
      <c r="U510" s="13">
        <f t="shared" si="14"/>
        <v>-3.5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13.7</v>
      </c>
      <c r="AN510" s="2">
        <v>80</v>
      </c>
      <c r="AO510" s="2">
        <v>10.3</v>
      </c>
      <c r="AP510" s="2">
        <v>13.7</v>
      </c>
      <c r="AQ510" s="2">
        <v>6.5</v>
      </c>
      <c r="AR510" s="2">
        <v>6.8</v>
      </c>
      <c r="AS510" s="2">
        <v>1002.4</v>
      </c>
      <c r="AT510" s="2">
        <v>600</v>
      </c>
      <c r="AU510" s="2">
        <v>0</v>
      </c>
      <c r="AV510" s="2">
        <v>0.2</v>
      </c>
      <c r="AW510" s="2">
        <v>0.3</v>
      </c>
      <c r="AX510" s="2">
        <v>0.6</v>
      </c>
      <c r="AY510">
        <v>28.2</v>
      </c>
      <c r="AZ510">
        <v>659.2</v>
      </c>
      <c r="BA510">
        <v>12.9</v>
      </c>
      <c r="BB510">
        <v>13</v>
      </c>
      <c r="BC510" s="5">
        <v>0.34722222222222221</v>
      </c>
    </row>
    <row r="511" spans="2:55">
      <c r="B511" s="2">
        <v>0.5</v>
      </c>
      <c r="C511" s="2">
        <v>89</v>
      </c>
      <c r="D511" s="2">
        <v>-1.1000000000000001</v>
      </c>
      <c r="E511" s="2">
        <v>0.5</v>
      </c>
      <c r="F511" s="2">
        <v>2.2000000000000002</v>
      </c>
      <c r="G511" s="2">
        <v>4</v>
      </c>
      <c r="H511" s="2">
        <v>1022.9</v>
      </c>
      <c r="I511" s="2">
        <v>690</v>
      </c>
      <c r="J511" s="2">
        <v>0</v>
      </c>
      <c r="K511" s="2">
        <v>0</v>
      </c>
      <c r="L511" s="2">
        <v>0</v>
      </c>
      <c r="M511" s="2">
        <v>4</v>
      </c>
      <c r="N511">
        <v>52.8</v>
      </c>
      <c r="O511">
        <v>683.8</v>
      </c>
      <c r="P511">
        <v>-1.2</v>
      </c>
      <c r="Q511">
        <v>-1</v>
      </c>
      <c r="R511" s="5">
        <v>0.34861111111111098</v>
      </c>
      <c r="T511" s="13">
        <f t="shared" si="13"/>
        <v>-1</v>
      </c>
      <c r="U511" s="13">
        <f t="shared" si="14"/>
        <v>-3.5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13.8</v>
      </c>
      <c r="AN511" s="2">
        <v>80</v>
      </c>
      <c r="AO511" s="2">
        <v>10.4</v>
      </c>
      <c r="AP511" s="2">
        <v>13.8</v>
      </c>
      <c r="AQ511" s="2">
        <v>3.2</v>
      </c>
      <c r="AR511" s="2">
        <v>9</v>
      </c>
      <c r="AS511" s="2">
        <v>1002.4</v>
      </c>
      <c r="AT511" s="2">
        <v>630</v>
      </c>
      <c r="AU511" s="2">
        <v>0</v>
      </c>
      <c r="AV511" s="2">
        <v>0.2</v>
      </c>
      <c r="AW511" s="2">
        <v>0.3</v>
      </c>
      <c r="AX511" s="2">
        <v>0.6</v>
      </c>
      <c r="AY511">
        <v>28.2</v>
      </c>
      <c r="AZ511">
        <v>659.2</v>
      </c>
      <c r="BA511">
        <v>12.9</v>
      </c>
      <c r="BB511">
        <v>13</v>
      </c>
      <c r="BC511" s="5">
        <v>0.34791666666666665</v>
      </c>
    </row>
    <row r="512" spans="2:55">
      <c r="B512" s="2">
        <v>0.5</v>
      </c>
      <c r="C512" s="2">
        <v>89</v>
      </c>
      <c r="D512" s="2">
        <v>-1.1000000000000001</v>
      </c>
      <c r="E512" s="2">
        <v>0.5</v>
      </c>
      <c r="F512" s="2">
        <v>4.7</v>
      </c>
      <c r="G512" s="2">
        <v>7.6</v>
      </c>
      <c r="H512" s="2">
        <v>1023.1</v>
      </c>
      <c r="I512" s="2">
        <v>740</v>
      </c>
      <c r="J512" s="2">
        <v>0</v>
      </c>
      <c r="K512" s="2">
        <v>0</v>
      </c>
      <c r="L512" s="2">
        <v>0</v>
      </c>
      <c r="M512" s="2">
        <v>4</v>
      </c>
      <c r="N512">
        <v>52.8</v>
      </c>
      <c r="O512">
        <v>683.8</v>
      </c>
      <c r="P512">
        <v>-1.2</v>
      </c>
      <c r="Q512">
        <v>-1</v>
      </c>
      <c r="R512" s="5">
        <v>0.34930555555555598</v>
      </c>
      <c r="T512" s="13">
        <f t="shared" si="13"/>
        <v>-1</v>
      </c>
      <c r="U512" s="13">
        <f t="shared" si="14"/>
        <v>-3.5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13.8</v>
      </c>
      <c r="AN512" s="2">
        <v>80</v>
      </c>
      <c r="AO512" s="2">
        <v>10.4</v>
      </c>
      <c r="AP512" s="2">
        <v>13.8</v>
      </c>
      <c r="AQ512" s="2">
        <v>4.3</v>
      </c>
      <c r="AR512" s="2">
        <v>8.3000000000000007</v>
      </c>
      <c r="AS512" s="2">
        <v>1002.3</v>
      </c>
      <c r="AT512" s="2">
        <v>640</v>
      </c>
      <c r="AU512" s="2">
        <v>0</v>
      </c>
      <c r="AV512" s="2">
        <v>0.2</v>
      </c>
      <c r="AW512" s="2">
        <v>0.3</v>
      </c>
      <c r="AX512" s="2">
        <v>0.6</v>
      </c>
      <c r="AY512">
        <v>28.2</v>
      </c>
      <c r="AZ512">
        <v>659.2</v>
      </c>
      <c r="BA512">
        <v>12.9</v>
      </c>
      <c r="BB512">
        <v>12.9</v>
      </c>
      <c r="BC512" s="5">
        <v>0.34861111111111109</v>
      </c>
    </row>
    <row r="513" spans="2:55">
      <c r="B513" s="2">
        <v>0.6</v>
      </c>
      <c r="C513" s="2">
        <v>89</v>
      </c>
      <c r="D513" s="2">
        <v>-1</v>
      </c>
      <c r="E513" s="2">
        <v>-1.4</v>
      </c>
      <c r="F513" s="2">
        <v>6.1</v>
      </c>
      <c r="G513" s="2">
        <v>6.5</v>
      </c>
      <c r="H513" s="2">
        <v>1023.1</v>
      </c>
      <c r="I513" s="2">
        <v>800</v>
      </c>
      <c r="J513" s="2">
        <v>0</v>
      </c>
      <c r="K513" s="2">
        <v>0</v>
      </c>
      <c r="L513" s="2">
        <v>0</v>
      </c>
      <c r="M513" s="2">
        <v>4</v>
      </c>
      <c r="N513">
        <v>52.8</v>
      </c>
      <c r="O513">
        <v>683.8</v>
      </c>
      <c r="P513">
        <v>-1.2</v>
      </c>
      <c r="Q513">
        <v>-1</v>
      </c>
      <c r="R513" s="5">
        <v>0.35</v>
      </c>
      <c r="T513" s="13">
        <f t="shared" si="13"/>
        <v>-1</v>
      </c>
      <c r="U513" s="13">
        <f t="shared" si="14"/>
        <v>-3.6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13.9</v>
      </c>
      <c r="AN513" s="2">
        <v>80</v>
      </c>
      <c r="AO513" s="2">
        <v>10.5</v>
      </c>
      <c r="AP513" s="2">
        <v>13.9</v>
      </c>
      <c r="AQ513" s="2">
        <v>5.8</v>
      </c>
      <c r="AR513" s="2">
        <v>5.8</v>
      </c>
      <c r="AS513" s="2">
        <v>1002.4</v>
      </c>
      <c r="AT513" s="2">
        <v>640</v>
      </c>
      <c r="AU513" s="2">
        <v>0</v>
      </c>
      <c r="AV513" s="2">
        <v>0.2</v>
      </c>
      <c r="AW513" s="2">
        <v>0.3</v>
      </c>
      <c r="AX513" s="2">
        <v>0.6</v>
      </c>
      <c r="AY513">
        <v>28.2</v>
      </c>
      <c r="AZ513">
        <v>659.2</v>
      </c>
      <c r="BA513">
        <v>12.9</v>
      </c>
      <c r="BB513">
        <v>12.9</v>
      </c>
      <c r="BC513" s="5">
        <v>0.34930555555555554</v>
      </c>
    </row>
    <row r="514" spans="2:55">
      <c r="B514" s="2">
        <v>0.6</v>
      </c>
      <c r="C514" s="2">
        <v>89</v>
      </c>
      <c r="D514" s="2">
        <v>-1</v>
      </c>
      <c r="E514" s="2">
        <v>0.6</v>
      </c>
      <c r="F514" s="2">
        <v>2.2000000000000002</v>
      </c>
      <c r="G514" s="2">
        <v>4</v>
      </c>
      <c r="H514" s="2">
        <v>1023</v>
      </c>
      <c r="I514" s="2">
        <v>850</v>
      </c>
      <c r="J514" s="2">
        <v>0</v>
      </c>
      <c r="K514" s="2">
        <v>0</v>
      </c>
      <c r="L514" s="2">
        <v>0</v>
      </c>
      <c r="M514" s="2">
        <v>4</v>
      </c>
      <c r="N514">
        <v>52.8</v>
      </c>
      <c r="O514">
        <v>683.8</v>
      </c>
      <c r="P514">
        <v>-1.1000000000000001</v>
      </c>
      <c r="Q514">
        <v>-0.9</v>
      </c>
      <c r="R514" s="5">
        <v>0.35069444444444398</v>
      </c>
      <c r="T514" s="13">
        <f t="shared" si="13"/>
        <v>-0.9</v>
      </c>
      <c r="U514" s="13">
        <f t="shared" si="14"/>
        <v>-3.5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13.9</v>
      </c>
      <c r="AN514" s="2">
        <v>80</v>
      </c>
      <c r="AO514" s="2">
        <v>10.5</v>
      </c>
      <c r="AP514" s="2">
        <v>13.9</v>
      </c>
      <c r="AQ514" s="2">
        <v>5.4</v>
      </c>
      <c r="AR514" s="2">
        <v>7.9</v>
      </c>
      <c r="AS514" s="2">
        <v>1002.5</v>
      </c>
      <c r="AT514" s="2">
        <v>630</v>
      </c>
      <c r="AU514" s="2">
        <v>0</v>
      </c>
      <c r="AV514" s="2">
        <v>0.2</v>
      </c>
      <c r="AW514" s="2">
        <v>0.3</v>
      </c>
      <c r="AX514" s="2">
        <v>0.6</v>
      </c>
      <c r="AY514">
        <v>28.2</v>
      </c>
      <c r="AZ514">
        <v>659.2</v>
      </c>
      <c r="BA514">
        <v>12.9</v>
      </c>
      <c r="BB514">
        <v>12.9</v>
      </c>
      <c r="BC514" s="5">
        <v>0.35</v>
      </c>
    </row>
    <row r="515" spans="2:55">
      <c r="B515" s="2">
        <v>0.6</v>
      </c>
      <c r="C515" s="2">
        <v>88</v>
      </c>
      <c r="D515" s="2">
        <v>-1.2</v>
      </c>
      <c r="E515" s="2">
        <v>0.6</v>
      </c>
      <c r="F515" s="2">
        <v>2.9</v>
      </c>
      <c r="G515" s="2">
        <v>6.1</v>
      </c>
      <c r="H515" s="2">
        <v>1022.7</v>
      </c>
      <c r="I515" s="2">
        <v>910</v>
      </c>
      <c r="J515" s="2">
        <v>0</v>
      </c>
      <c r="K515" s="2">
        <v>0</v>
      </c>
      <c r="L515" s="2">
        <v>0</v>
      </c>
      <c r="M515" s="2">
        <v>4</v>
      </c>
      <c r="N515">
        <v>52.8</v>
      </c>
      <c r="O515">
        <v>683.8</v>
      </c>
      <c r="P515">
        <v>-1.1000000000000001</v>
      </c>
      <c r="Q515">
        <v>-0.9</v>
      </c>
      <c r="R515" s="5">
        <v>0.35138888888888897</v>
      </c>
      <c r="T515" s="13">
        <f t="shared" si="13"/>
        <v>-0.9</v>
      </c>
      <c r="U515" s="13">
        <f t="shared" si="14"/>
        <v>-3.5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14</v>
      </c>
      <c r="AN515" s="2">
        <v>80</v>
      </c>
      <c r="AO515" s="2">
        <v>10.6</v>
      </c>
      <c r="AP515" s="2">
        <v>14</v>
      </c>
      <c r="AQ515" s="2">
        <v>2.5</v>
      </c>
      <c r="AR515" s="2">
        <v>6.1</v>
      </c>
      <c r="AS515" s="2">
        <v>1002.3</v>
      </c>
      <c r="AT515" s="2">
        <v>640</v>
      </c>
      <c r="AU515" s="2">
        <v>0</v>
      </c>
      <c r="AV515" s="2">
        <v>0.2</v>
      </c>
      <c r="AW515" s="2">
        <v>0.3</v>
      </c>
      <c r="AX515" s="2">
        <v>0.6</v>
      </c>
      <c r="AY515">
        <v>28.2</v>
      </c>
      <c r="AZ515">
        <v>659.2</v>
      </c>
      <c r="BA515">
        <v>12.9</v>
      </c>
      <c r="BB515">
        <v>12.9</v>
      </c>
      <c r="BC515" s="5">
        <v>0.35069444444444442</v>
      </c>
    </row>
    <row r="516" spans="2:55">
      <c r="B516" s="2">
        <v>0.6</v>
      </c>
      <c r="C516" s="2">
        <v>88</v>
      </c>
      <c r="D516" s="2">
        <v>-1.2</v>
      </c>
      <c r="E516" s="2">
        <v>0.6</v>
      </c>
      <c r="F516" s="2">
        <v>2.9</v>
      </c>
      <c r="G516" s="2">
        <v>6.5</v>
      </c>
      <c r="H516" s="2">
        <v>1023.1</v>
      </c>
      <c r="I516" s="2">
        <v>960</v>
      </c>
      <c r="J516" s="2">
        <v>0</v>
      </c>
      <c r="K516" s="2">
        <v>0</v>
      </c>
      <c r="L516" s="2">
        <v>0</v>
      </c>
      <c r="M516" s="2">
        <v>4</v>
      </c>
      <c r="N516">
        <v>52.8</v>
      </c>
      <c r="O516">
        <v>683.8</v>
      </c>
      <c r="P516">
        <v>-1</v>
      </c>
      <c r="Q516">
        <v>-0.8</v>
      </c>
      <c r="R516" s="5">
        <v>0.35208333333333303</v>
      </c>
      <c r="T516" s="13">
        <f t="shared" si="13"/>
        <v>-0.8</v>
      </c>
      <c r="U516" s="13">
        <f t="shared" si="14"/>
        <v>-3.4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14</v>
      </c>
      <c r="AN516" s="2">
        <v>80</v>
      </c>
      <c r="AO516" s="2">
        <v>10.6</v>
      </c>
      <c r="AP516" s="2">
        <v>14</v>
      </c>
      <c r="AQ516" s="2">
        <v>6.1</v>
      </c>
      <c r="AR516" s="2">
        <v>6.1</v>
      </c>
      <c r="AS516" s="2">
        <v>1002.4</v>
      </c>
      <c r="AT516" s="2">
        <v>640</v>
      </c>
      <c r="AU516" s="2">
        <v>0</v>
      </c>
      <c r="AV516" s="2">
        <v>0.2</v>
      </c>
      <c r="AW516" s="2">
        <v>0.3</v>
      </c>
      <c r="AX516" s="2">
        <v>0.6</v>
      </c>
      <c r="AY516">
        <v>28.2</v>
      </c>
      <c r="AZ516">
        <v>659.2</v>
      </c>
      <c r="BA516">
        <v>12.9</v>
      </c>
      <c r="BB516">
        <v>12.9</v>
      </c>
      <c r="BC516" s="5">
        <v>0.35138888888888886</v>
      </c>
    </row>
    <row r="517" spans="2:55">
      <c r="B517" s="2">
        <v>0.7</v>
      </c>
      <c r="C517" s="2">
        <v>88</v>
      </c>
      <c r="D517" s="2">
        <v>-1.1000000000000001</v>
      </c>
      <c r="E517" s="2">
        <v>0.7</v>
      </c>
      <c r="F517" s="2">
        <v>2.2000000000000002</v>
      </c>
      <c r="G517" s="2">
        <v>4</v>
      </c>
      <c r="H517" s="2">
        <v>1023.1</v>
      </c>
      <c r="I517" s="2">
        <v>1020</v>
      </c>
      <c r="J517" s="2">
        <v>0</v>
      </c>
      <c r="K517" s="2">
        <v>0</v>
      </c>
      <c r="L517" s="2">
        <v>0</v>
      </c>
      <c r="M517" s="2">
        <v>4</v>
      </c>
      <c r="N517">
        <v>52.8</v>
      </c>
      <c r="O517">
        <v>683.8</v>
      </c>
      <c r="P517">
        <v>-1</v>
      </c>
      <c r="Q517">
        <v>-0.8</v>
      </c>
      <c r="R517" s="5">
        <v>0.35277777777777802</v>
      </c>
      <c r="T517" s="13">
        <f t="shared" si="13"/>
        <v>-0.8</v>
      </c>
      <c r="U517" s="13">
        <f t="shared" si="14"/>
        <v>-3.5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14</v>
      </c>
      <c r="AN517" s="2">
        <v>80</v>
      </c>
      <c r="AO517" s="2">
        <v>10.6</v>
      </c>
      <c r="AP517" s="2">
        <v>14</v>
      </c>
      <c r="AQ517" s="2">
        <v>4</v>
      </c>
      <c r="AR517" s="2">
        <v>4.7</v>
      </c>
      <c r="AS517" s="2">
        <v>1002.2</v>
      </c>
      <c r="AT517" s="2">
        <v>630</v>
      </c>
      <c r="AU517" s="2">
        <v>0</v>
      </c>
      <c r="AV517" s="2">
        <v>0.2</v>
      </c>
      <c r="AW517" s="2">
        <v>0.3</v>
      </c>
      <c r="AX517" s="2">
        <v>0.6</v>
      </c>
      <c r="AY517">
        <v>28.2</v>
      </c>
      <c r="AZ517">
        <v>659.2</v>
      </c>
      <c r="BA517">
        <v>12.9</v>
      </c>
      <c r="BB517">
        <v>12.9</v>
      </c>
      <c r="BC517" s="5">
        <v>0.35208333333333336</v>
      </c>
    </row>
    <row r="518" spans="2:55">
      <c r="B518" s="2">
        <v>0.7</v>
      </c>
      <c r="C518" s="2">
        <v>88</v>
      </c>
      <c r="D518" s="2">
        <v>-1.1000000000000001</v>
      </c>
      <c r="E518" s="2">
        <v>-1.7</v>
      </c>
      <c r="F518" s="2">
        <v>7.2</v>
      </c>
      <c r="G518" s="2">
        <v>7.2</v>
      </c>
      <c r="H518" s="2">
        <v>1023</v>
      </c>
      <c r="I518" s="2">
        <v>1090</v>
      </c>
      <c r="J518" s="2">
        <v>0</v>
      </c>
      <c r="K518" s="2">
        <v>0</v>
      </c>
      <c r="L518" s="2">
        <v>0</v>
      </c>
      <c r="M518" s="2">
        <v>4</v>
      </c>
      <c r="N518">
        <v>52.8</v>
      </c>
      <c r="O518">
        <v>683.8</v>
      </c>
      <c r="P518">
        <v>-1</v>
      </c>
      <c r="Q518">
        <v>-0.8</v>
      </c>
      <c r="R518" s="5">
        <v>0.35347222222222202</v>
      </c>
      <c r="T518" s="13">
        <f t="shared" si="13"/>
        <v>-0.8</v>
      </c>
      <c r="U518" s="13">
        <f t="shared" si="14"/>
        <v>-3.5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14</v>
      </c>
      <c r="AN518" s="2">
        <v>80</v>
      </c>
      <c r="AO518" s="2">
        <v>10.6</v>
      </c>
      <c r="AP518" s="2">
        <v>14</v>
      </c>
      <c r="AQ518" s="2">
        <v>4.3</v>
      </c>
      <c r="AR518" s="2">
        <v>5.4</v>
      </c>
      <c r="AS518" s="2">
        <v>1002.3</v>
      </c>
      <c r="AT518" s="2">
        <v>620</v>
      </c>
      <c r="AU518" s="2">
        <v>0</v>
      </c>
      <c r="AV518" s="2">
        <v>0.2</v>
      </c>
      <c r="AW518" s="2">
        <v>0.3</v>
      </c>
      <c r="AX518" s="2">
        <v>0.6</v>
      </c>
      <c r="AY518">
        <v>28.2</v>
      </c>
      <c r="AZ518">
        <v>659.2</v>
      </c>
      <c r="BA518">
        <v>12.9</v>
      </c>
      <c r="BB518">
        <v>12.9</v>
      </c>
      <c r="BC518" s="5">
        <v>0.3527777777777778</v>
      </c>
    </row>
    <row r="519" spans="2:55">
      <c r="B519" s="2">
        <v>0.8</v>
      </c>
      <c r="C519" s="2">
        <v>88</v>
      </c>
      <c r="D519" s="2">
        <v>-1</v>
      </c>
      <c r="E519" s="2">
        <v>0.8</v>
      </c>
      <c r="F519" s="2">
        <v>4.3</v>
      </c>
      <c r="G519" s="2">
        <v>6.8</v>
      </c>
      <c r="H519" s="2">
        <v>1023.3</v>
      </c>
      <c r="I519" s="2">
        <v>1140</v>
      </c>
      <c r="J519" s="2">
        <v>0</v>
      </c>
      <c r="K519" s="2">
        <v>0</v>
      </c>
      <c r="L519" s="2">
        <v>0</v>
      </c>
      <c r="M519" s="2">
        <v>4</v>
      </c>
      <c r="N519">
        <v>52.8</v>
      </c>
      <c r="O519">
        <v>683.8</v>
      </c>
      <c r="P519">
        <v>-0.9</v>
      </c>
      <c r="Q519">
        <v>-0.7</v>
      </c>
      <c r="R519" s="5">
        <v>0.35416666666666702</v>
      </c>
      <c r="T519" s="13">
        <f t="shared" si="13"/>
        <v>-0.7</v>
      </c>
      <c r="U519" s="13">
        <f t="shared" si="14"/>
        <v>-3.5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14</v>
      </c>
      <c r="AN519" s="2">
        <v>80</v>
      </c>
      <c r="AO519" s="2">
        <v>10.6</v>
      </c>
      <c r="AP519" s="2">
        <v>14</v>
      </c>
      <c r="AQ519" s="2">
        <v>4.7</v>
      </c>
      <c r="AR519" s="2">
        <v>5.8</v>
      </c>
      <c r="AS519" s="2">
        <v>1002.5</v>
      </c>
      <c r="AT519" s="2">
        <v>620</v>
      </c>
      <c r="AU519" s="2">
        <v>0</v>
      </c>
      <c r="AV519" s="2">
        <v>0.2</v>
      </c>
      <c r="AW519" s="2">
        <v>0.3</v>
      </c>
      <c r="AX519" s="2">
        <v>0.6</v>
      </c>
      <c r="AY519">
        <v>28.2</v>
      </c>
      <c r="AZ519">
        <v>659.2</v>
      </c>
      <c r="BA519">
        <v>12.9</v>
      </c>
      <c r="BB519">
        <v>13</v>
      </c>
      <c r="BC519" s="5">
        <v>0.35347222222222224</v>
      </c>
    </row>
    <row r="520" spans="2:55">
      <c r="B520" s="2">
        <v>0.8</v>
      </c>
      <c r="C520" s="2">
        <v>88</v>
      </c>
      <c r="D520" s="2">
        <v>-1</v>
      </c>
      <c r="E520" s="2">
        <v>0.8</v>
      </c>
      <c r="F520" s="2">
        <v>4.7</v>
      </c>
      <c r="G520" s="2">
        <v>4.7</v>
      </c>
      <c r="H520" s="2">
        <v>1023.2</v>
      </c>
      <c r="I520" s="2">
        <v>820</v>
      </c>
      <c r="J520" s="2">
        <v>0</v>
      </c>
      <c r="K520" s="2">
        <v>0</v>
      </c>
      <c r="L520" s="2">
        <v>0</v>
      </c>
      <c r="M520" s="2">
        <v>4</v>
      </c>
      <c r="N520">
        <v>52.8</v>
      </c>
      <c r="O520">
        <v>683.8</v>
      </c>
      <c r="P520">
        <v>-0.9</v>
      </c>
      <c r="Q520">
        <v>-0.6</v>
      </c>
      <c r="R520" s="5">
        <v>0.35486111111111102</v>
      </c>
      <c r="T520" s="13">
        <f t="shared" si="13"/>
        <v>-0.6</v>
      </c>
      <c r="U520" s="13">
        <f t="shared" si="14"/>
        <v>-3.4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14</v>
      </c>
      <c r="AN520" s="2">
        <v>80</v>
      </c>
      <c r="AO520" s="2">
        <v>10.6</v>
      </c>
      <c r="AP520" s="2">
        <v>14</v>
      </c>
      <c r="AQ520" s="2">
        <v>4.7</v>
      </c>
      <c r="AR520" s="2">
        <v>7.2</v>
      </c>
      <c r="AS520" s="2">
        <v>1002.5</v>
      </c>
      <c r="AT520" s="2">
        <v>620</v>
      </c>
      <c r="AU520" s="2">
        <v>0</v>
      </c>
      <c r="AV520" s="2">
        <v>0.2</v>
      </c>
      <c r="AW520" s="2">
        <v>0.3</v>
      </c>
      <c r="AX520" s="2">
        <v>0.6</v>
      </c>
      <c r="AY520">
        <v>28.2</v>
      </c>
      <c r="AZ520">
        <v>659.2</v>
      </c>
      <c r="BA520">
        <v>12.9</v>
      </c>
      <c r="BB520">
        <v>13</v>
      </c>
      <c r="BC520" s="5">
        <v>0.35416666666666669</v>
      </c>
    </row>
    <row r="521" spans="2:55">
      <c r="B521" s="2">
        <v>0.8</v>
      </c>
      <c r="C521" s="2">
        <v>88</v>
      </c>
      <c r="D521" s="2">
        <v>-1</v>
      </c>
      <c r="E521" s="2">
        <v>0.8</v>
      </c>
      <c r="F521" s="2">
        <v>0</v>
      </c>
      <c r="G521" s="2">
        <v>8.3000000000000007</v>
      </c>
      <c r="H521" s="2">
        <v>1023</v>
      </c>
      <c r="I521" s="2">
        <v>1290</v>
      </c>
      <c r="J521" s="2">
        <v>0</v>
      </c>
      <c r="K521" s="2">
        <v>0</v>
      </c>
      <c r="L521" s="2">
        <v>0</v>
      </c>
      <c r="M521" s="2">
        <v>4</v>
      </c>
      <c r="N521">
        <v>52.8</v>
      </c>
      <c r="O521">
        <v>683.8</v>
      </c>
      <c r="P521">
        <v>-0.9</v>
      </c>
      <c r="Q521">
        <v>-0.6</v>
      </c>
      <c r="R521" s="5">
        <v>0.35555555555555601</v>
      </c>
      <c r="T521" s="13">
        <f t="shared" si="13"/>
        <v>-0.6</v>
      </c>
      <c r="U521" s="13">
        <f t="shared" si="14"/>
        <v>-3.4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14</v>
      </c>
      <c r="AN521" s="2">
        <v>80</v>
      </c>
      <c r="AO521" s="2">
        <v>10.6</v>
      </c>
      <c r="AP521" s="2">
        <v>14</v>
      </c>
      <c r="AQ521" s="2">
        <v>5.8</v>
      </c>
      <c r="AR521" s="2">
        <v>7.2</v>
      </c>
      <c r="AS521" s="2">
        <v>1002.5</v>
      </c>
      <c r="AT521" s="2">
        <v>610</v>
      </c>
      <c r="AU521" s="2">
        <v>0</v>
      </c>
      <c r="AV521" s="2">
        <v>0.2</v>
      </c>
      <c r="AW521" s="2">
        <v>0.3</v>
      </c>
      <c r="AX521" s="2">
        <v>0.6</v>
      </c>
      <c r="AY521">
        <v>28.2</v>
      </c>
      <c r="AZ521">
        <v>659.2</v>
      </c>
      <c r="BA521">
        <v>12.9</v>
      </c>
      <c r="BB521">
        <v>13</v>
      </c>
      <c r="BC521" s="5">
        <v>0.35486111111111113</v>
      </c>
    </row>
    <row r="522" spans="2:55">
      <c r="B522" s="2">
        <v>0.8</v>
      </c>
      <c r="C522" s="2">
        <v>88</v>
      </c>
      <c r="D522" s="2">
        <v>-1</v>
      </c>
      <c r="E522" s="2">
        <v>-0.7</v>
      </c>
      <c r="F522" s="2">
        <v>5</v>
      </c>
      <c r="G522" s="2">
        <v>7.9</v>
      </c>
      <c r="H522" s="2">
        <v>1023.1</v>
      </c>
      <c r="I522" s="2">
        <v>1350</v>
      </c>
      <c r="J522" s="2">
        <v>0</v>
      </c>
      <c r="K522" s="2">
        <v>0</v>
      </c>
      <c r="L522" s="2">
        <v>0</v>
      </c>
      <c r="M522" s="2">
        <v>4</v>
      </c>
      <c r="N522">
        <v>52.8</v>
      </c>
      <c r="O522">
        <v>683.8</v>
      </c>
      <c r="P522">
        <v>-0.8</v>
      </c>
      <c r="Q522">
        <v>-0.6</v>
      </c>
      <c r="R522" s="5">
        <v>0.35625000000000001</v>
      </c>
      <c r="T522" s="13">
        <f t="shared" si="13"/>
        <v>-0.6</v>
      </c>
      <c r="U522" s="13">
        <f t="shared" si="14"/>
        <v>-3.4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14</v>
      </c>
      <c r="AN522" s="2">
        <v>80</v>
      </c>
      <c r="AO522" s="2">
        <v>10.6</v>
      </c>
      <c r="AP522" s="2">
        <v>14</v>
      </c>
      <c r="AQ522" s="2">
        <v>7.2</v>
      </c>
      <c r="AR522" s="2">
        <v>7.6</v>
      </c>
      <c r="AS522" s="2">
        <v>1002.5</v>
      </c>
      <c r="AT522" s="2">
        <v>600</v>
      </c>
      <c r="AU522" s="2">
        <v>0</v>
      </c>
      <c r="AV522" s="2">
        <v>0.1</v>
      </c>
      <c r="AW522" s="2">
        <v>0.3</v>
      </c>
      <c r="AX522" s="2">
        <v>0.6</v>
      </c>
      <c r="AY522">
        <v>28.2</v>
      </c>
      <c r="AZ522">
        <v>659.2</v>
      </c>
      <c r="BA522">
        <v>12.9</v>
      </c>
      <c r="BB522">
        <v>13</v>
      </c>
      <c r="BC522" s="5">
        <v>0.35555555555555557</v>
      </c>
    </row>
    <row r="523" spans="2:55">
      <c r="B523" s="2">
        <v>0.9</v>
      </c>
      <c r="C523" s="2">
        <v>87</v>
      </c>
      <c r="D523" s="2">
        <v>-1</v>
      </c>
      <c r="E523" s="2">
        <v>-0.7</v>
      </c>
      <c r="F523" s="2">
        <v>5.4</v>
      </c>
      <c r="G523" s="2">
        <v>8.3000000000000007</v>
      </c>
      <c r="H523" s="2">
        <v>1023.1</v>
      </c>
      <c r="I523" s="2">
        <v>1420</v>
      </c>
      <c r="J523" s="2">
        <v>0</v>
      </c>
      <c r="K523" s="2">
        <v>0</v>
      </c>
      <c r="L523" s="2">
        <v>0</v>
      </c>
      <c r="M523" s="2">
        <v>4</v>
      </c>
      <c r="N523">
        <v>52.8</v>
      </c>
      <c r="O523">
        <v>683.8</v>
      </c>
      <c r="P523">
        <v>-0.8</v>
      </c>
      <c r="Q523">
        <v>-0.3</v>
      </c>
      <c r="R523" s="5">
        <v>0.35694444444444401</v>
      </c>
      <c r="T523" s="13">
        <f t="shared" si="13"/>
        <v>-0.3</v>
      </c>
      <c r="U523" s="13">
        <f t="shared" si="14"/>
        <v>-3.2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14</v>
      </c>
      <c r="AN523" s="2">
        <v>81</v>
      </c>
      <c r="AO523" s="2">
        <v>10.8</v>
      </c>
      <c r="AP523" s="2">
        <v>14</v>
      </c>
      <c r="AQ523" s="2">
        <v>9.6999999999999993</v>
      </c>
      <c r="AR523" s="2">
        <v>10.4</v>
      </c>
      <c r="AS523" s="2">
        <v>1002.6</v>
      </c>
      <c r="AT523" s="2">
        <v>610</v>
      </c>
      <c r="AU523" s="2">
        <v>0</v>
      </c>
      <c r="AV523" s="2">
        <v>0.1</v>
      </c>
      <c r="AW523" s="2">
        <v>0.3</v>
      </c>
      <c r="AX523" s="2">
        <v>0.6</v>
      </c>
      <c r="AY523">
        <v>28.2</v>
      </c>
      <c r="AZ523">
        <v>659.2</v>
      </c>
      <c r="BA523">
        <v>12.9</v>
      </c>
      <c r="BB523">
        <v>13</v>
      </c>
      <c r="BC523" s="5">
        <v>0.35625000000000001</v>
      </c>
    </row>
    <row r="524" spans="2:55">
      <c r="B524" s="2">
        <v>0.9</v>
      </c>
      <c r="C524" s="2">
        <v>87</v>
      </c>
      <c r="D524" s="2">
        <v>-1</v>
      </c>
      <c r="E524" s="2">
        <v>0.9</v>
      </c>
      <c r="F524" s="2">
        <v>4.3</v>
      </c>
      <c r="G524" s="2">
        <v>6.8</v>
      </c>
      <c r="H524" s="2">
        <v>1023</v>
      </c>
      <c r="I524" s="2">
        <v>1480</v>
      </c>
      <c r="J524" s="2">
        <v>0</v>
      </c>
      <c r="K524" s="2">
        <v>0</v>
      </c>
      <c r="L524" s="2">
        <v>0</v>
      </c>
      <c r="M524" s="2">
        <v>4</v>
      </c>
      <c r="N524">
        <v>52.8</v>
      </c>
      <c r="O524">
        <v>683.8</v>
      </c>
      <c r="P524">
        <v>-0.7</v>
      </c>
      <c r="Q524">
        <v>-0.2</v>
      </c>
      <c r="R524" s="5">
        <v>0.35763888888888901</v>
      </c>
      <c r="T524" s="13">
        <f t="shared" si="13"/>
        <v>-0.2</v>
      </c>
      <c r="U524" s="13">
        <f t="shared" si="14"/>
        <v>-3.1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14.1</v>
      </c>
      <c r="AN524" s="2">
        <v>81</v>
      </c>
      <c r="AO524" s="2">
        <v>10.9</v>
      </c>
      <c r="AP524" s="2">
        <v>14.1</v>
      </c>
      <c r="AQ524" s="2">
        <v>3.2</v>
      </c>
      <c r="AR524" s="2">
        <v>7.2</v>
      </c>
      <c r="AS524" s="2">
        <v>1002.4</v>
      </c>
      <c r="AT524" s="2">
        <v>640</v>
      </c>
      <c r="AU524" s="2">
        <v>0</v>
      </c>
      <c r="AV524" s="2">
        <v>0.1</v>
      </c>
      <c r="AW524" s="2">
        <v>0.3</v>
      </c>
      <c r="AX524" s="2">
        <v>0.6</v>
      </c>
      <c r="AY524">
        <v>28.2</v>
      </c>
      <c r="AZ524">
        <v>659.2</v>
      </c>
      <c r="BA524">
        <v>12.9</v>
      </c>
      <c r="BB524">
        <v>13</v>
      </c>
      <c r="BC524" s="5">
        <v>0.35694444444444445</v>
      </c>
    </row>
    <row r="525" spans="2:55">
      <c r="B525" s="2">
        <v>0.9</v>
      </c>
      <c r="C525" s="2">
        <v>87</v>
      </c>
      <c r="D525" s="2">
        <v>-1</v>
      </c>
      <c r="E525" s="2">
        <v>0.9</v>
      </c>
      <c r="F525" s="2">
        <v>3.6</v>
      </c>
      <c r="G525" s="2">
        <v>8.3000000000000007</v>
      </c>
      <c r="H525" s="2">
        <v>1023</v>
      </c>
      <c r="I525" s="2">
        <v>1540</v>
      </c>
      <c r="J525" s="2">
        <v>0</v>
      </c>
      <c r="K525" s="2">
        <v>0</v>
      </c>
      <c r="L525" s="2">
        <v>0</v>
      </c>
      <c r="M525" s="2">
        <v>4</v>
      </c>
      <c r="N525">
        <v>52.8</v>
      </c>
      <c r="O525">
        <v>683.8</v>
      </c>
      <c r="P525">
        <v>-0.7</v>
      </c>
      <c r="Q525">
        <v>-0.2</v>
      </c>
      <c r="R525" s="5">
        <v>0.358333333333333</v>
      </c>
      <c r="T525" s="13">
        <f t="shared" si="13"/>
        <v>-0.2</v>
      </c>
      <c r="U525" s="13">
        <f t="shared" si="14"/>
        <v>-3.1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14.1</v>
      </c>
      <c r="AN525" s="2">
        <v>81</v>
      </c>
      <c r="AO525" s="2">
        <v>10.9</v>
      </c>
      <c r="AP525" s="2">
        <v>14.1</v>
      </c>
      <c r="AQ525" s="2">
        <v>3.6</v>
      </c>
      <c r="AR525" s="2">
        <v>5.4</v>
      </c>
      <c r="AS525" s="2">
        <v>1002.5</v>
      </c>
      <c r="AT525" s="2">
        <v>680</v>
      </c>
      <c r="AU525" s="2">
        <v>0</v>
      </c>
      <c r="AV525" s="2">
        <v>0.1</v>
      </c>
      <c r="AW525" s="2">
        <v>0.3</v>
      </c>
      <c r="AX525" s="2">
        <v>0.6</v>
      </c>
      <c r="AY525">
        <v>28.2</v>
      </c>
      <c r="AZ525">
        <v>659.2</v>
      </c>
      <c r="BA525">
        <v>12.9</v>
      </c>
      <c r="BB525">
        <v>13.1</v>
      </c>
      <c r="BC525" s="5">
        <v>0.3576388888888889</v>
      </c>
    </row>
    <row r="526" spans="2:55">
      <c r="B526" s="2">
        <v>0.9</v>
      </c>
      <c r="C526" s="2">
        <v>87</v>
      </c>
      <c r="D526" s="2">
        <v>-1</v>
      </c>
      <c r="E526" s="2">
        <v>0.9</v>
      </c>
      <c r="F526" s="2">
        <v>3.6</v>
      </c>
      <c r="G526" s="2">
        <v>5</v>
      </c>
      <c r="H526" s="2">
        <v>1023.1</v>
      </c>
      <c r="I526" s="2">
        <v>1610</v>
      </c>
      <c r="J526" s="2">
        <v>0</v>
      </c>
      <c r="K526" s="2">
        <v>0</v>
      </c>
      <c r="L526" s="2">
        <v>0</v>
      </c>
      <c r="M526" s="2">
        <v>4</v>
      </c>
      <c r="N526">
        <v>52.8</v>
      </c>
      <c r="O526">
        <v>683.8</v>
      </c>
      <c r="P526">
        <v>-0.7</v>
      </c>
      <c r="Q526">
        <v>0.1</v>
      </c>
      <c r="R526" s="5">
        <v>0.359027777777778</v>
      </c>
      <c r="T526" s="13">
        <f t="shared" si="13"/>
        <v>0.1</v>
      </c>
      <c r="U526" s="13">
        <f t="shared" si="14"/>
        <v>-2.8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14.1</v>
      </c>
      <c r="AN526" s="2">
        <v>81</v>
      </c>
      <c r="AO526" s="2">
        <v>10.9</v>
      </c>
      <c r="AP526" s="2">
        <v>14.1</v>
      </c>
      <c r="AQ526" s="2">
        <v>2.9</v>
      </c>
      <c r="AR526" s="2">
        <v>8.3000000000000007</v>
      </c>
      <c r="AS526" s="2">
        <v>1002.6</v>
      </c>
      <c r="AT526" s="2">
        <v>710</v>
      </c>
      <c r="AU526" s="2">
        <v>0</v>
      </c>
      <c r="AV526" s="2">
        <v>0.1</v>
      </c>
      <c r="AW526" s="2">
        <v>0.3</v>
      </c>
      <c r="AX526" s="2">
        <v>0.6</v>
      </c>
      <c r="AY526">
        <v>28.2</v>
      </c>
      <c r="AZ526">
        <v>659.2</v>
      </c>
      <c r="BA526">
        <v>12.9</v>
      </c>
      <c r="BB526">
        <v>13</v>
      </c>
      <c r="BC526" s="5">
        <v>0.35833333333333334</v>
      </c>
    </row>
    <row r="527" spans="2:55">
      <c r="B527" s="2">
        <v>0.9</v>
      </c>
      <c r="C527" s="2">
        <v>87</v>
      </c>
      <c r="D527" s="2">
        <v>-1</v>
      </c>
      <c r="E527" s="2">
        <v>0.9</v>
      </c>
      <c r="F527" s="2">
        <v>0</v>
      </c>
      <c r="G527" s="2">
        <v>5.4</v>
      </c>
      <c r="H527" s="2">
        <v>1023.1</v>
      </c>
      <c r="I527" s="2">
        <v>1680</v>
      </c>
      <c r="J527" s="2">
        <v>0</v>
      </c>
      <c r="K527" s="2">
        <v>0</v>
      </c>
      <c r="L527" s="2">
        <v>0</v>
      </c>
      <c r="M527" s="2">
        <v>4</v>
      </c>
      <c r="N527">
        <v>52.8</v>
      </c>
      <c r="O527">
        <v>683.8</v>
      </c>
      <c r="P527">
        <v>-0.7</v>
      </c>
      <c r="Q527">
        <v>0.3</v>
      </c>
      <c r="R527" s="5">
        <v>0.359722222222222</v>
      </c>
      <c r="T527" s="13">
        <f t="shared" ref="T527:T590" si="18">MAX(P527,Q527)</f>
        <v>0.3</v>
      </c>
      <c r="U527" s="13">
        <f t="shared" ref="U527:U590" si="19">(T527-B527)-2</f>
        <v>-2.6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14.1</v>
      </c>
      <c r="AN527" s="2">
        <v>82</v>
      </c>
      <c r="AO527" s="2">
        <v>11.1</v>
      </c>
      <c r="AP527" s="2">
        <v>14.1</v>
      </c>
      <c r="AQ527" s="2">
        <v>2.2000000000000002</v>
      </c>
      <c r="AR527" s="2">
        <v>5.4</v>
      </c>
      <c r="AS527" s="2">
        <v>1002.4</v>
      </c>
      <c r="AT527" s="2">
        <v>730</v>
      </c>
      <c r="AU527" s="2">
        <v>0</v>
      </c>
      <c r="AV527" s="2">
        <v>0.1</v>
      </c>
      <c r="AW527" s="2">
        <v>0.3</v>
      </c>
      <c r="AX527" s="2">
        <v>0.6</v>
      </c>
      <c r="AY527">
        <v>28.2</v>
      </c>
      <c r="AZ527">
        <v>659.2</v>
      </c>
      <c r="BA527">
        <v>12.9</v>
      </c>
      <c r="BB527">
        <v>13.1</v>
      </c>
      <c r="BC527" s="5">
        <v>0.35902777777777778</v>
      </c>
    </row>
    <row r="528" spans="2:55">
      <c r="B528" s="2">
        <v>0.9</v>
      </c>
      <c r="C528" s="2">
        <v>87</v>
      </c>
      <c r="D528" s="2">
        <v>-1</v>
      </c>
      <c r="E528" s="2">
        <v>0.9</v>
      </c>
      <c r="F528" s="2">
        <v>0</v>
      </c>
      <c r="G528" s="2">
        <v>3.2</v>
      </c>
      <c r="H528" s="2">
        <v>1023.2</v>
      </c>
      <c r="I528" s="2">
        <v>1750</v>
      </c>
      <c r="J528" s="2">
        <v>0</v>
      </c>
      <c r="K528" s="2">
        <v>0</v>
      </c>
      <c r="L528" s="2">
        <v>0</v>
      </c>
      <c r="M528" s="2">
        <v>4</v>
      </c>
      <c r="N528">
        <v>52.8</v>
      </c>
      <c r="O528">
        <v>683.8</v>
      </c>
      <c r="P528">
        <v>-0.7</v>
      </c>
      <c r="Q528">
        <v>0.4</v>
      </c>
      <c r="R528" s="5">
        <v>0.360416666666667</v>
      </c>
      <c r="T528" s="13">
        <f t="shared" si="18"/>
        <v>0.4</v>
      </c>
      <c r="U528" s="13">
        <f t="shared" si="19"/>
        <v>-2.5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14.1</v>
      </c>
      <c r="AN528" s="2">
        <v>82</v>
      </c>
      <c r="AO528" s="2">
        <v>11.1</v>
      </c>
      <c r="AP528" s="2">
        <v>14.1</v>
      </c>
      <c r="AQ528" s="2">
        <v>5</v>
      </c>
      <c r="AR528" s="2">
        <v>7.6</v>
      </c>
      <c r="AS528" s="2">
        <v>1002.6</v>
      </c>
      <c r="AT528" s="2">
        <v>760</v>
      </c>
      <c r="AU528" s="2">
        <v>0</v>
      </c>
      <c r="AV528" s="2">
        <v>0.1</v>
      </c>
      <c r="AW528" s="2">
        <v>0.3</v>
      </c>
      <c r="AX528" s="2">
        <v>0.6</v>
      </c>
      <c r="AY528">
        <v>28.2</v>
      </c>
      <c r="AZ528">
        <v>659.2</v>
      </c>
      <c r="BA528">
        <v>12.9</v>
      </c>
      <c r="BB528">
        <v>13.1</v>
      </c>
      <c r="BC528" s="5">
        <v>0.35972222222222222</v>
      </c>
    </row>
    <row r="529" spans="2:55">
      <c r="B529" s="2">
        <v>0.9</v>
      </c>
      <c r="C529" s="2">
        <v>87</v>
      </c>
      <c r="D529" s="2">
        <v>-1</v>
      </c>
      <c r="E529" s="2">
        <v>0.9</v>
      </c>
      <c r="F529" s="2">
        <v>3.2</v>
      </c>
      <c r="G529" s="2">
        <v>4.7</v>
      </c>
      <c r="H529" s="2">
        <v>1023.3</v>
      </c>
      <c r="I529" s="2">
        <v>1810</v>
      </c>
      <c r="J529" s="2">
        <v>0</v>
      </c>
      <c r="K529" s="2">
        <v>0</v>
      </c>
      <c r="L529" s="2">
        <v>0</v>
      </c>
      <c r="M529" s="2">
        <v>4</v>
      </c>
      <c r="N529">
        <v>52.8</v>
      </c>
      <c r="O529">
        <v>683.8</v>
      </c>
      <c r="P529">
        <v>-0.6</v>
      </c>
      <c r="Q529">
        <v>0.6</v>
      </c>
      <c r="R529" s="5">
        <v>0.36111111111111099</v>
      </c>
      <c r="T529" s="13">
        <f t="shared" si="18"/>
        <v>0.6</v>
      </c>
      <c r="U529" s="13">
        <f t="shared" si="19"/>
        <v>-2.2999999999999998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14.1</v>
      </c>
      <c r="AN529" s="2">
        <v>82</v>
      </c>
      <c r="AO529" s="2">
        <v>11.1</v>
      </c>
      <c r="AP529" s="2">
        <v>14.1</v>
      </c>
      <c r="AQ529" s="2">
        <v>5.4</v>
      </c>
      <c r="AR529" s="2">
        <v>5.4</v>
      </c>
      <c r="AS529" s="2">
        <v>1002.8</v>
      </c>
      <c r="AT529" s="2">
        <v>780</v>
      </c>
      <c r="AU529" s="2">
        <v>0</v>
      </c>
      <c r="AV529" s="2">
        <v>0.1</v>
      </c>
      <c r="AW529" s="2">
        <v>0.3</v>
      </c>
      <c r="AX529" s="2">
        <v>0.6</v>
      </c>
      <c r="AY529">
        <v>28.2</v>
      </c>
      <c r="AZ529">
        <v>659.2</v>
      </c>
      <c r="BA529">
        <v>12.9</v>
      </c>
      <c r="BB529">
        <v>13.1</v>
      </c>
      <c r="BC529" s="5">
        <v>0.36041666666666666</v>
      </c>
    </row>
    <row r="530" spans="2:55">
      <c r="B530" s="2">
        <v>0.9</v>
      </c>
      <c r="C530" s="2">
        <v>87</v>
      </c>
      <c r="D530" s="2">
        <v>-1</v>
      </c>
      <c r="E530" s="2">
        <v>0.9</v>
      </c>
      <c r="F530" s="2">
        <v>0</v>
      </c>
      <c r="G530" s="2">
        <v>4</v>
      </c>
      <c r="H530" s="2">
        <v>1023.3</v>
      </c>
      <c r="I530" s="2">
        <v>1870</v>
      </c>
      <c r="J530" s="2">
        <v>0</v>
      </c>
      <c r="K530" s="2">
        <v>0</v>
      </c>
      <c r="L530" s="2">
        <v>0</v>
      </c>
      <c r="M530" s="2">
        <v>4</v>
      </c>
      <c r="N530">
        <v>52.8</v>
      </c>
      <c r="O530">
        <v>683.8</v>
      </c>
      <c r="P530">
        <v>-0.6</v>
      </c>
      <c r="Q530">
        <v>0.8</v>
      </c>
      <c r="R530" s="5">
        <v>0.36180555555555599</v>
      </c>
      <c r="T530" s="13">
        <f t="shared" si="18"/>
        <v>0.8</v>
      </c>
      <c r="U530" s="13">
        <f t="shared" si="19"/>
        <v>-2.1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14.1</v>
      </c>
      <c r="AN530" s="2">
        <v>82</v>
      </c>
      <c r="AO530" s="2">
        <v>11.1</v>
      </c>
      <c r="AP530" s="2">
        <v>14.1</v>
      </c>
      <c r="AQ530" s="2">
        <v>5.4</v>
      </c>
      <c r="AR530" s="2">
        <v>6.1</v>
      </c>
      <c r="AS530" s="2">
        <v>1002.6</v>
      </c>
      <c r="AT530" s="2">
        <v>800</v>
      </c>
      <c r="AU530" s="2">
        <v>0</v>
      </c>
      <c r="AV530" s="2">
        <v>0.1</v>
      </c>
      <c r="AW530" s="2">
        <v>0.3</v>
      </c>
      <c r="AX530" s="2">
        <v>0.6</v>
      </c>
      <c r="AY530">
        <v>28.2</v>
      </c>
      <c r="AZ530">
        <v>659.2</v>
      </c>
      <c r="BA530">
        <v>12.9</v>
      </c>
      <c r="BB530">
        <v>13.1</v>
      </c>
      <c r="BC530" s="5">
        <v>0.3611111111111111</v>
      </c>
    </row>
    <row r="531" spans="2:55">
      <c r="B531" s="2">
        <v>0.9</v>
      </c>
      <c r="C531" s="2">
        <v>87</v>
      </c>
      <c r="D531" s="2">
        <v>-1</v>
      </c>
      <c r="E531" s="2">
        <v>-0.6</v>
      </c>
      <c r="F531" s="2">
        <v>5</v>
      </c>
      <c r="G531" s="2">
        <v>5.8</v>
      </c>
      <c r="H531" s="2">
        <v>1023.3</v>
      </c>
      <c r="I531" s="2">
        <v>1930</v>
      </c>
      <c r="J531" s="2">
        <v>0</v>
      </c>
      <c r="K531" s="2">
        <v>0</v>
      </c>
      <c r="L531" s="2">
        <v>0</v>
      </c>
      <c r="M531" s="2">
        <v>4</v>
      </c>
      <c r="N531">
        <v>52.8</v>
      </c>
      <c r="O531">
        <v>683.8</v>
      </c>
      <c r="P531">
        <v>-0.6</v>
      </c>
      <c r="Q531">
        <v>1</v>
      </c>
      <c r="R531" s="5">
        <v>0.36249999999999999</v>
      </c>
      <c r="T531" s="13">
        <f t="shared" si="18"/>
        <v>1</v>
      </c>
      <c r="U531" s="13">
        <f t="shared" si="19"/>
        <v>-1.9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14.1</v>
      </c>
      <c r="AN531" s="2">
        <v>82</v>
      </c>
      <c r="AO531" s="2">
        <v>11.1</v>
      </c>
      <c r="AP531" s="2">
        <v>14.1</v>
      </c>
      <c r="AQ531" s="2">
        <v>3.2</v>
      </c>
      <c r="AR531" s="2">
        <v>5.8</v>
      </c>
      <c r="AS531" s="2">
        <v>1002.5</v>
      </c>
      <c r="AT531" s="2">
        <v>830</v>
      </c>
      <c r="AU531" s="2">
        <v>0</v>
      </c>
      <c r="AV531" s="2">
        <v>0.1</v>
      </c>
      <c r="AW531" s="2">
        <v>0.3</v>
      </c>
      <c r="AX531" s="2">
        <v>0.6</v>
      </c>
      <c r="AY531">
        <v>28.2</v>
      </c>
      <c r="AZ531">
        <v>659.2</v>
      </c>
      <c r="BA531">
        <v>12.9</v>
      </c>
      <c r="BB531">
        <v>13.1</v>
      </c>
      <c r="BC531" s="5">
        <v>0.36180555555555555</v>
      </c>
    </row>
    <row r="532" spans="2:55">
      <c r="B532" s="2">
        <v>0.9</v>
      </c>
      <c r="C532" s="2">
        <v>87</v>
      </c>
      <c r="D532" s="2">
        <v>-1</v>
      </c>
      <c r="E532" s="2">
        <v>0.9</v>
      </c>
      <c r="F532" s="2">
        <v>4</v>
      </c>
      <c r="G532" s="2">
        <v>6.8</v>
      </c>
      <c r="H532" s="2">
        <v>1023.5</v>
      </c>
      <c r="I532" s="2">
        <v>2000</v>
      </c>
      <c r="J532" s="2">
        <v>0</v>
      </c>
      <c r="K532" s="2">
        <v>0</v>
      </c>
      <c r="L532" s="2">
        <v>0</v>
      </c>
      <c r="M532" s="2">
        <v>4</v>
      </c>
      <c r="N532">
        <v>52.8</v>
      </c>
      <c r="O532">
        <v>683.8</v>
      </c>
      <c r="P532">
        <v>-0.6</v>
      </c>
      <c r="Q532">
        <v>1.2</v>
      </c>
      <c r="R532" s="5">
        <v>0.36319444444444399</v>
      </c>
      <c r="T532" s="13">
        <f t="shared" si="18"/>
        <v>1.2</v>
      </c>
      <c r="U532" s="13">
        <f t="shared" si="19"/>
        <v>-1.7000000000000002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14.1</v>
      </c>
      <c r="AN532" s="2">
        <v>82</v>
      </c>
      <c r="AO532" s="2">
        <v>11.1</v>
      </c>
      <c r="AP532" s="2">
        <v>14.1</v>
      </c>
      <c r="AQ532" s="2">
        <v>1.8</v>
      </c>
      <c r="AR532" s="2">
        <v>11.2</v>
      </c>
      <c r="AS532" s="2">
        <v>1002.6</v>
      </c>
      <c r="AT532" s="2">
        <v>860</v>
      </c>
      <c r="AU532" s="2">
        <v>0</v>
      </c>
      <c r="AV532" s="2">
        <v>0.1</v>
      </c>
      <c r="AW532" s="2">
        <v>0.3</v>
      </c>
      <c r="AX532" s="2">
        <v>0.6</v>
      </c>
      <c r="AY532">
        <v>28.2</v>
      </c>
      <c r="AZ532">
        <v>659.2</v>
      </c>
      <c r="BA532">
        <v>12.9</v>
      </c>
      <c r="BB532">
        <v>13.1</v>
      </c>
      <c r="BC532" s="5">
        <v>0.36249999999999999</v>
      </c>
    </row>
    <row r="533" spans="2:55">
      <c r="B533" s="2">
        <v>0.9</v>
      </c>
      <c r="C533" s="2">
        <v>87</v>
      </c>
      <c r="D533" s="2">
        <v>-1</v>
      </c>
      <c r="E533" s="2">
        <v>0.9</v>
      </c>
      <c r="F533" s="2">
        <v>1.8</v>
      </c>
      <c r="G533" s="2">
        <v>3.6</v>
      </c>
      <c r="H533" s="2">
        <v>1023.5</v>
      </c>
      <c r="I533" s="2">
        <v>2060</v>
      </c>
      <c r="J533" s="2">
        <v>0</v>
      </c>
      <c r="K533" s="2">
        <v>0</v>
      </c>
      <c r="L533" s="2">
        <v>0</v>
      </c>
      <c r="M533" s="2">
        <v>4</v>
      </c>
      <c r="N533">
        <v>52.8</v>
      </c>
      <c r="O533">
        <v>683.8</v>
      </c>
      <c r="P533">
        <v>-0.5</v>
      </c>
      <c r="Q533">
        <v>1.5</v>
      </c>
      <c r="R533" s="5">
        <v>0.36388888888888898</v>
      </c>
      <c r="T533" s="13">
        <f t="shared" si="18"/>
        <v>1.5</v>
      </c>
      <c r="U533" s="13">
        <f t="shared" si="19"/>
        <v>-1.4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14.2</v>
      </c>
      <c r="AN533" s="2">
        <v>82</v>
      </c>
      <c r="AO533" s="2">
        <v>11.2</v>
      </c>
      <c r="AP533" s="2">
        <v>14.2</v>
      </c>
      <c r="AQ533" s="2">
        <v>5.4</v>
      </c>
      <c r="AR533" s="2">
        <v>6.5</v>
      </c>
      <c r="AS533" s="2">
        <v>1002.7</v>
      </c>
      <c r="AT533" s="2">
        <v>890</v>
      </c>
      <c r="AU533" s="2">
        <v>0</v>
      </c>
      <c r="AV533" s="2">
        <v>0.1</v>
      </c>
      <c r="AW533" s="2">
        <v>0.3</v>
      </c>
      <c r="AX533" s="2">
        <v>0.6</v>
      </c>
      <c r="AY533">
        <v>28.2</v>
      </c>
      <c r="AZ533">
        <v>659.2</v>
      </c>
      <c r="BA533">
        <v>13</v>
      </c>
      <c r="BB533">
        <v>13.1</v>
      </c>
      <c r="BC533" s="5">
        <v>0.36319444444444443</v>
      </c>
    </row>
    <row r="534" spans="2:55">
      <c r="B534" s="2">
        <v>0.8</v>
      </c>
      <c r="C534" s="2">
        <v>87</v>
      </c>
      <c r="D534" s="2">
        <v>-1.1000000000000001</v>
      </c>
      <c r="E534" s="2">
        <v>0.8</v>
      </c>
      <c r="F534" s="2">
        <v>0</v>
      </c>
      <c r="G534" s="2">
        <v>5.4</v>
      </c>
      <c r="H534" s="2">
        <v>1023.4</v>
      </c>
      <c r="I534" s="2">
        <v>2140</v>
      </c>
      <c r="J534" s="2">
        <v>0</v>
      </c>
      <c r="K534" s="2">
        <v>0</v>
      </c>
      <c r="L534" s="2">
        <v>0</v>
      </c>
      <c r="M534" s="2">
        <v>4</v>
      </c>
      <c r="N534">
        <v>52.8</v>
      </c>
      <c r="O534">
        <v>683.8</v>
      </c>
      <c r="P534">
        <v>-0.5</v>
      </c>
      <c r="Q534">
        <v>1.6</v>
      </c>
      <c r="R534" s="5">
        <v>0.36458333333333298</v>
      </c>
      <c r="T534" s="13">
        <f t="shared" si="18"/>
        <v>1.6</v>
      </c>
      <c r="U534" s="13">
        <f t="shared" si="19"/>
        <v>-1.2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14.2</v>
      </c>
      <c r="AN534" s="2">
        <v>81</v>
      </c>
      <c r="AO534" s="2">
        <v>11</v>
      </c>
      <c r="AP534" s="2">
        <v>14.2</v>
      </c>
      <c r="AQ534" s="2">
        <v>9</v>
      </c>
      <c r="AR534" s="2">
        <v>10.8</v>
      </c>
      <c r="AS534" s="2">
        <v>1002.6</v>
      </c>
      <c r="AT534" s="2">
        <v>920</v>
      </c>
      <c r="AU534" s="2">
        <v>0</v>
      </c>
      <c r="AV534" s="2">
        <v>0.1</v>
      </c>
      <c r="AW534" s="2">
        <v>0.3</v>
      </c>
      <c r="AX534" s="2">
        <v>0.6</v>
      </c>
      <c r="AY534">
        <v>28.2</v>
      </c>
      <c r="AZ534">
        <v>659.2</v>
      </c>
      <c r="BA534">
        <v>13</v>
      </c>
      <c r="BB534">
        <v>13.1</v>
      </c>
      <c r="BC534" s="5">
        <v>0.36388888888888887</v>
      </c>
    </row>
    <row r="535" spans="2:55">
      <c r="B535" s="2">
        <v>0.8</v>
      </c>
      <c r="C535" s="2">
        <v>87</v>
      </c>
      <c r="D535" s="2">
        <v>-1.1000000000000001</v>
      </c>
      <c r="E535" s="2">
        <v>0.8</v>
      </c>
      <c r="F535" s="2">
        <v>0</v>
      </c>
      <c r="G535" s="2">
        <v>3.2</v>
      </c>
      <c r="H535" s="2">
        <v>1023.4</v>
      </c>
      <c r="I535" s="2">
        <v>2240</v>
      </c>
      <c r="J535" s="2">
        <v>0</v>
      </c>
      <c r="K535" s="2">
        <v>0</v>
      </c>
      <c r="L535" s="2">
        <v>0</v>
      </c>
      <c r="M535" s="2">
        <v>4</v>
      </c>
      <c r="N535">
        <v>52.8</v>
      </c>
      <c r="O535">
        <v>683.8</v>
      </c>
      <c r="P535">
        <v>-0.5</v>
      </c>
      <c r="Q535">
        <v>1.7</v>
      </c>
      <c r="R535" s="5">
        <v>0.36527777777777798</v>
      </c>
      <c r="T535" s="13">
        <f t="shared" si="18"/>
        <v>1.7</v>
      </c>
      <c r="U535" s="13">
        <f t="shared" si="19"/>
        <v>-1.1000000000000001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14.2</v>
      </c>
      <c r="AN535" s="2">
        <v>81</v>
      </c>
      <c r="AO535" s="2">
        <v>11</v>
      </c>
      <c r="AP535" s="2">
        <v>14.2</v>
      </c>
      <c r="AQ535" s="2">
        <v>4.7</v>
      </c>
      <c r="AR535" s="2">
        <v>7.6</v>
      </c>
      <c r="AS535" s="2">
        <v>1002.6</v>
      </c>
      <c r="AT535" s="2">
        <v>940</v>
      </c>
      <c r="AU535" s="2">
        <v>0</v>
      </c>
      <c r="AV535" s="2">
        <v>0.1</v>
      </c>
      <c r="AW535" s="2">
        <v>0.3</v>
      </c>
      <c r="AX535" s="2">
        <v>0.6</v>
      </c>
      <c r="AY535">
        <v>28.2</v>
      </c>
      <c r="AZ535">
        <v>659.2</v>
      </c>
      <c r="BA535">
        <v>13</v>
      </c>
      <c r="BB535">
        <v>13.2</v>
      </c>
      <c r="BC535" s="5">
        <v>0.36458333333333331</v>
      </c>
    </row>
    <row r="536" spans="2:55">
      <c r="B536" s="2">
        <v>0.8</v>
      </c>
      <c r="C536" s="2">
        <v>87</v>
      </c>
      <c r="D536" s="2">
        <v>-1.1000000000000001</v>
      </c>
      <c r="E536" s="2">
        <v>0.8</v>
      </c>
      <c r="F536" s="2">
        <v>2.5</v>
      </c>
      <c r="G536" s="2">
        <v>2.5</v>
      </c>
      <c r="H536" s="2">
        <v>1023.4</v>
      </c>
      <c r="I536" s="2">
        <v>2350</v>
      </c>
      <c r="J536" s="2">
        <v>0</v>
      </c>
      <c r="K536" s="2">
        <v>0</v>
      </c>
      <c r="L536" s="2">
        <v>0</v>
      </c>
      <c r="M536" s="2">
        <v>4</v>
      </c>
      <c r="N536">
        <v>52.8</v>
      </c>
      <c r="O536">
        <v>683.8</v>
      </c>
      <c r="P536">
        <v>-0.5</v>
      </c>
      <c r="Q536">
        <v>1.8</v>
      </c>
      <c r="R536" s="5">
        <v>0.36597222222222198</v>
      </c>
      <c r="T536" s="13">
        <f t="shared" si="18"/>
        <v>1.8</v>
      </c>
      <c r="U536" s="13">
        <f t="shared" si="19"/>
        <v>-1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14.2</v>
      </c>
      <c r="AN536" s="2">
        <v>81</v>
      </c>
      <c r="AO536" s="2">
        <v>11</v>
      </c>
      <c r="AP536" s="2">
        <v>14.2</v>
      </c>
      <c r="AQ536" s="2">
        <v>3.6</v>
      </c>
      <c r="AR536" s="2">
        <v>5</v>
      </c>
      <c r="AS536" s="2">
        <v>1002.9</v>
      </c>
      <c r="AT536" s="2">
        <v>950</v>
      </c>
      <c r="AU536" s="2">
        <v>0</v>
      </c>
      <c r="AV536" s="2">
        <v>0.1</v>
      </c>
      <c r="AW536" s="2">
        <v>0.3</v>
      </c>
      <c r="AX536" s="2">
        <v>0.6</v>
      </c>
      <c r="AY536">
        <v>28.2</v>
      </c>
      <c r="AZ536">
        <v>659.2</v>
      </c>
      <c r="BA536">
        <v>13</v>
      </c>
      <c r="BB536">
        <v>13.2</v>
      </c>
      <c r="BC536" s="5">
        <v>0.36527777777777776</v>
      </c>
    </row>
    <row r="537" spans="2:55">
      <c r="B537" s="2">
        <v>0.8</v>
      </c>
      <c r="C537" s="2">
        <v>87</v>
      </c>
      <c r="D537" s="2">
        <v>-1.1000000000000001</v>
      </c>
      <c r="E537" s="2">
        <v>0.8</v>
      </c>
      <c r="F537" s="2">
        <v>3.6</v>
      </c>
      <c r="G537" s="2">
        <v>5.8</v>
      </c>
      <c r="H537" s="2">
        <v>1023.6</v>
      </c>
      <c r="I537" s="2">
        <v>2510</v>
      </c>
      <c r="J537" s="2">
        <v>0</v>
      </c>
      <c r="K537" s="2">
        <v>0</v>
      </c>
      <c r="L537" s="2">
        <v>0</v>
      </c>
      <c r="M537" s="2">
        <v>4</v>
      </c>
      <c r="N537">
        <v>52.8</v>
      </c>
      <c r="O537">
        <v>683.8</v>
      </c>
      <c r="P537">
        <v>-0.5</v>
      </c>
      <c r="Q537">
        <v>1.9</v>
      </c>
      <c r="R537" s="5">
        <v>0.36666666666666697</v>
      </c>
      <c r="T537" s="13">
        <f t="shared" si="18"/>
        <v>1.9</v>
      </c>
      <c r="U537" s="13">
        <f t="shared" si="19"/>
        <v>-0.90000000000000013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14.2</v>
      </c>
      <c r="AN537" s="2">
        <v>81</v>
      </c>
      <c r="AO537" s="2">
        <v>11</v>
      </c>
      <c r="AP537" s="2">
        <v>14.2</v>
      </c>
      <c r="AQ537" s="2">
        <v>9.4</v>
      </c>
      <c r="AR537" s="2">
        <v>10.8</v>
      </c>
      <c r="AS537" s="2">
        <v>1002.8</v>
      </c>
      <c r="AT537" s="2">
        <v>940</v>
      </c>
      <c r="AU537" s="2">
        <v>0</v>
      </c>
      <c r="AV537" s="2">
        <v>0</v>
      </c>
      <c r="AW537" s="2">
        <v>0.3</v>
      </c>
      <c r="AX537" s="2">
        <v>0.6</v>
      </c>
      <c r="AY537">
        <v>28.2</v>
      </c>
      <c r="AZ537">
        <v>659.2</v>
      </c>
      <c r="BA537">
        <v>13.1</v>
      </c>
      <c r="BB537">
        <v>13.2</v>
      </c>
      <c r="BC537" s="5">
        <v>0.3659722222222222</v>
      </c>
    </row>
    <row r="538" spans="2:55">
      <c r="B538" s="2">
        <v>0.8</v>
      </c>
      <c r="C538" s="2">
        <v>87</v>
      </c>
      <c r="D538" s="2">
        <v>-1.1000000000000001</v>
      </c>
      <c r="E538" s="2">
        <v>0.8</v>
      </c>
      <c r="F538" s="2">
        <v>0</v>
      </c>
      <c r="G538" s="2">
        <v>3.2</v>
      </c>
      <c r="H538" s="2">
        <v>1023.6</v>
      </c>
      <c r="I538" s="2">
        <v>2790</v>
      </c>
      <c r="J538" s="2">
        <v>0</v>
      </c>
      <c r="K538" s="2">
        <v>0</v>
      </c>
      <c r="L538" s="2">
        <v>0</v>
      </c>
      <c r="M538" s="2">
        <v>4</v>
      </c>
      <c r="N538">
        <v>52.8</v>
      </c>
      <c r="O538">
        <v>683.8</v>
      </c>
      <c r="P538">
        <v>-0.5</v>
      </c>
      <c r="Q538">
        <v>1.9</v>
      </c>
      <c r="R538" s="5">
        <v>0.36736111111111103</v>
      </c>
      <c r="T538" s="13">
        <f t="shared" si="18"/>
        <v>1.9</v>
      </c>
      <c r="U538" s="13">
        <f t="shared" si="19"/>
        <v>-0.90000000000000013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14.2</v>
      </c>
      <c r="AN538" s="2">
        <v>80</v>
      </c>
      <c r="AO538" s="2">
        <v>10.8</v>
      </c>
      <c r="AP538" s="2">
        <v>14.2</v>
      </c>
      <c r="AQ538" s="2">
        <v>5.8</v>
      </c>
      <c r="AR538" s="2">
        <v>11.5</v>
      </c>
      <c r="AS538" s="2">
        <v>1002.7</v>
      </c>
      <c r="AT538" s="2">
        <v>930</v>
      </c>
      <c r="AU538" s="2">
        <v>0</v>
      </c>
      <c r="AV538" s="2">
        <v>0</v>
      </c>
      <c r="AW538" s="2">
        <v>0.3</v>
      </c>
      <c r="AX538" s="2">
        <v>0.6</v>
      </c>
      <c r="AY538">
        <v>28.2</v>
      </c>
      <c r="AZ538">
        <v>659.2</v>
      </c>
      <c r="BA538">
        <v>13.1</v>
      </c>
      <c r="BB538">
        <v>13.2</v>
      </c>
      <c r="BC538" s="5">
        <v>0.36666666666666664</v>
      </c>
    </row>
    <row r="539" spans="2:55">
      <c r="B539" s="2">
        <v>0.8</v>
      </c>
      <c r="C539" s="2">
        <v>87</v>
      </c>
      <c r="D539" s="2">
        <v>-1.1000000000000001</v>
      </c>
      <c r="E539" s="2">
        <v>0.8</v>
      </c>
      <c r="F539" s="2">
        <v>4</v>
      </c>
      <c r="G539" s="2">
        <v>5.8</v>
      </c>
      <c r="H539" s="2">
        <v>1023.6</v>
      </c>
      <c r="I539" s="2">
        <v>3110</v>
      </c>
      <c r="J539" s="2">
        <v>0</v>
      </c>
      <c r="K539" s="2">
        <v>0</v>
      </c>
      <c r="L539" s="2">
        <v>0</v>
      </c>
      <c r="M539" s="2">
        <v>4</v>
      </c>
      <c r="N539">
        <v>52.8</v>
      </c>
      <c r="O539">
        <v>683.8</v>
      </c>
      <c r="P539">
        <v>-0.5</v>
      </c>
      <c r="Q539">
        <v>2.1</v>
      </c>
      <c r="R539" s="5">
        <v>0.36805555555555602</v>
      </c>
      <c r="T539" s="13">
        <f t="shared" si="18"/>
        <v>2.1</v>
      </c>
      <c r="U539" s="13">
        <f t="shared" si="19"/>
        <v>-0.7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14.2</v>
      </c>
      <c r="AN539" s="2">
        <v>80</v>
      </c>
      <c r="AO539" s="2">
        <v>10.8</v>
      </c>
      <c r="AP539" s="2">
        <v>14.2</v>
      </c>
      <c r="AQ539" s="2">
        <v>4.3</v>
      </c>
      <c r="AR539" s="2">
        <v>7.9</v>
      </c>
      <c r="AS539" s="2">
        <v>1002.8</v>
      </c>
      <c r="AT539" s="2">
        <v>940</v>
      </c>
      <c r="AU539" s="2">
        <v>0</v>
      </c>
      <c r="AV539" s="2">
        <v>0</v>
      </c>
      <c r="AW539" s="2">
        <v>0.3</v>
      </c>
      <c r="AX539" s="2">
        <v>0.6</v>
      </c>
      <c r="AY539">
        <v>28.2</v>
      </c>
      <c r="AZ539">
        <v>659.2</v>
      </c>
      <c r="BA539">
        <v>13.2</v>
      </c>
      <c r="BB539">
        <v>13.2</v>
      </c>
      <c r="BC539" s="5">
        <v>0.36736111111111114</v>
      </c>
    </row>
    <row r="540" spans="2:55">
      <c r="B540" s="2">
        <v>0.8</v>
      </c>
      <c r="C540" s="2">
        <v>86</v>
      </c>
      <c r="D540" s="2">
        <v>-1.3</v>
      </c>
      <c r="E540" s="2">
        <v>0.8</v>
      </c>
      <c r="F540" s="2">
        <v>2.9</v>
      </c>
      <c r="G540" s="2">
        <v>5.8</v>
      </c>
      <c r="H540" s="2">
        <v>1023.6</v>
      </c>
      <c r="I540" s="2">
        <v>3320</v>
      </c>
      <c r="J540" s="2">
        <v>0</v>
      </c>
      <c r="K540" s="2">
        <v>0</v>
      </c>
      <c r="L540" s="2">
        <v>0</v>
      </c>
      <c r="M540" s="2">
        <v>4</v>
      </c>
      <c r="N540">
        <v>52.8</v>
      </c>
      <c r="O540">
        <v>683.8</v>
      </c>
      <c r="P540">
        <v>-0.4</v>
      </c>
      <c r="Q540">
        <v>2.2000000000000002</v>
      </c>
      <c r="R540" s="5">
        <v>0.36875000000000002</v>
      </c>
      <c r="T540" s="13">
        <f t="shared" si="18"/>
        <v>2.2000000000000002</v>
      </c>
      <c r="U540" s="13">
        <f t="shared" si="19"/>
        <v>-0.59999999999999987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14.2</v>
      </c>
      <c r="AN540" s="2">
        <v>80</v>
      </c>
      <c r="AO540" s="2">
        <v>10.8</v>
      </c>
      <c r="AP540" s="2">
        <v>14.2</v>
      </c>
      <c r="AQ540" s="2">
        <v>4.3</v>
      </c>
      <c r="AR540" s="2">
        <v>5.4</v>
      </c>
      <c r="AS540" s="2">
        <v>1002.8</v>
      </c>
      <c r="AT540" s="2">
        <v>950</v>
      </c>
      <c r="AU540" s="2">
        <v>0</v>
      </c>
      <c r="AV540" s="2">
        <v>0</v>
      </c>
      <c r="AW540" s="2">
        <v>0.3</v>
      </c>
      <c r="AX540" s="2">
        <v>0.6</v>
      </c>
      <c r="AY540">
        <v>28.2</v>
      </c>
      <c r="AZ540">
        <v>659.2</v>
      </c>
      <c r="BA540">
        <v>13.3</v>
      </c>
      <c r="BB540">
        <v>13.2</v>
      </c>
      <c r="BC540" s="5">
        <v>0.36805555555555558</v>
      </c>
    </row>
    <row r="541" spans="2:55">
      <c r="B541" s="2">
        <v>0.9</v>
      </c>
      <c r="C541" s="2">
        <v>87</v>
      </c>
      <c r="D541" s="2">
        <v>-1</v>
      </c>
      <c r="E541" s="2">
        <v>-1</v>
      </c>
      <c r="F541" s="2">
        <v>6.1</v>
      </c>
      <c r="G541" s="2">
        <v>7.6</v>
      </c>
      <c r="H541" s="2">
        <v>1023.6</v>
      </c>
      <c r="I541" s="2">
        <v>3730</v>
      </c>
      <c r="J541" s="2">
        <v>0</v>
      </c>
      <c r="K541" s="2">
        <v>0</v>
      </c>
      <c r="L541" s="2">
        <v>0</v>
      </c>
      <c r="M541" s="2">
        <v>4</v>
      </c>
      <c r="N541">
        <v>52.8</v>
      </c>
      <c r="O541">
        <v>683.8</v>
      </c>
      <c r="P541">
        <v>-0.4</v>
      </c>
      <c r="Q541">
        <v>2.4</v>
      </c>
      <c r="R541" s="5">
        <v>0.36944444444444402</v>
      </c>
      <c r="T541" s="13">
        <f t="shared" si="18"/>
        <v>2.4</v>
      </c>
      <c r="U541" s="13">
        <f t="shared" si="19"/>
        <v>-0.5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14.3</v>
      </c>
      <c r="AN541" s="2">
        <v>80</v>
      </c>
      <c r="AO541" s="2">
        <v>10.9</v>
      </c>
      <c r="AP541" s="2">
        <v>14.3</v>
      </c>
      <c r="AQ541" s="2">
        <v>4.7</v>
      </c>
      <c r="AR541" s="2">
        <v>4.7</v>
      </c>
      <c r="AS541" s="2">
        <v>1002.8</v>
      </c>
      <c r="AT541" s="2">
        <v>980</v>
      </c>
      <c r="AU541" s="2">
        <v>0</v>
      </c>
      <c r="AV541" s="2">
        <v>0</v>
      </c>
      <c r="AW541" s="2">
        <v>0.3</v>
      </c>
      <c r="AX541" s="2">
        <v>0.6</v>
      </c>
      <c r="AY541">
        <v>28.2</v>
      </c>
      <c r="AZ541">
        <v>659.2</v>
      </c>
      <c r="BA541">
        <v>13.3</v>
      </c>
      <c r="BB541">
        <v>13.2</v>
      </c>
      <c r="BC541" s="5">
        <v>0.36875000000000002</v>
      </c>
    </row>
    <row r="542" spans="2:55">
      <c r="B542" s="2">
        <v>0.9</v>
      </c>
      <c r="C542" s="2">
        <v>86</v>
      </c>
      <c r="D542" s="2">
        <v>-1.2</v>
      </c>
      <c r="E542" s="2">
        <v>0.9</v>
      </c>
      <c r="F542" s="2">
        <v>2.5</v>
      </c>
      <c r="G542" s="2">
        <v>3.6</v>
      </c>
      <c r="H542" s="2">
        <v>1023.5</v>
      </c>
      <c r="I542" s="2">
        <v>3560</v>
      </c>
      <c r="J542" s="2">
        <v>0</v>
      </c>
      <c r="K542" s="2">
        <v>0</v>
      </c>
      <c r="L542" s="2">
        <v>0</v>
      </c>
      <c r="M542" s="2">
        <v>4</v>
      </c>
      <c r="N542">
        <v>52.8</v>
      </c>
      <c r="O542">
        <v>683.8</v>
      </c>
      <c r="P542">
        <v>-0.4</v>
      </c>
      <c r="Q542">
        <v>2.7</v>
      </c>
      <c r="R542" s="5">
        <v>0.37013888888888902</v>
      </c>
      <c r="T542" s="13">
        <f t="shared" si="18"/>
        <v>2.7</v>
      </c>
      <c r="U542" s="13">
        <f t="shared" si="19"/>
        <v>-0.19999999999999973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14.4</v>
      </c>
      <c r="AN542" s="2">
        <v>80</v>
      </c>
      <c r="AO542" s="2">
        <v>11</v>
      </c>
      <c r="AP542" s="2">
        <v>14.4</v>
      </c>
      <c r="AQ542" s="2">
        <v>3.6</v>
      </c>
      <c r="AR542" s="2">
        <v>8.6</v>
      </c>
      <c r="AS542" s="2">
        <v>1002.8</v>
      </c>
      <c r="AT542" s="2">
        <v>1030</v>
      </c>
      <c r="AU542" s="2">
        <v>0</v>
      </c>
      <c r="AV542" s="2">
        <v>0</v>
      </c>
      <c r="AW542" s="2">
        <v>0.3</v>
      </c>
      <c r="AX542" s="2">
        <v>0.6</v>
      </c>
      <c r="AY542">
        <v>28.2</v>
      </c>
      <c r="AZ542">
        <v>659.2</v>
      </c>
      <c r="BA542">
        <v>13.4</v>
      </c>
      <c r="BB542">
        <v>13.3</v>
      </c>
      <c r="BC542" s="5">
        <v>0.36944444444444446</v>
      </c>
    </row>
    <row r="543" spans="2:55">
      <c r="B543" s="2">
        <v>0.9</v>
      </c>
      <c r="C543" s="2">
        <v>86</v>
      </c>
      <c r="D543" s="2">
        <v>-1.2</v>
      </c>
      <c r="E543" s="2">
        <v>0.9</v>
      </c>
      <c r="F543" s="2">
        <v>4</v>
      </c>
      <c r="G543" s="2">
        <v>5</v>
      </c>
      <c r="H543" s="2">
        <v>1023.6</v>
      </c>
      <c r="I543" s="2">
        <v>3640</v>
      </c>
      <c r="J543" s="2">
        <v>0</v>
      </c>
      <c r="K543" s="2">
        <v>0</v>
      </c>
      <c r="L543" s="2">
        <v>0</v>
      </c>
      <c r="M543" s="2">
        <v>4</v>
      </c>
      <c r="N543">
        <v>52.8</v>
      </c>
      <c r="O543">
        <v>683.8</v>
      </c>
      <c r="P543">
        <v>-0.3</v>
      </c>
      <c r="Q543">
        <v>2.7</v>
      </c>
      <c r="R543" s="5">
        <v>0.37083333333333302</v>
      </c>
      <c r="T543" s="13">
        <f t="shared" si="18"/>
        <v>2.7</v>
      </c>
      <c r="U543" s="13">
        <f t="shared" si="19"/>
        <v>-0.19999999999999973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14.4</v>
      </c>
      <c r="AN543" s="2">
        <v>80</v>
      </c>
      <c r="AO543" s="2">
        <v>11</v>
      </c>
      <c r="AP543" s="2">
        <v>14.4</v>
      </c>
      <c r="AQ543" s="2">
        <v>4</v>
      </c>
      <c r="AR543" s="2">
        <v>6.5</v>
      </c>
      <c r="AS543" s="2">
        <v>1003</v>
      </c>
      <c r="AT543" s="2">
        <v>1070</v>
      </c>
      <c r="AU543" s="2">
        <v>0</v>
      </c>
      <c r="AV543" s="2">
        <v>0</v>
      </c>
      <c r="AW543" s="2">
        <v>0.3</v>
      </c>
      <c r="AX543" s="2">
        <v>0.6</v>
      </c>
      <c r="AY543">
        <v>28.2</v>
      </c>
      <c r="AZ543">
        <v>659.2</v>
      </c>
      <c r="BA543">
        <v>13.4</v>
      </c>
      <c r="BB543">
        <v>13.3</v>
      </c>
      <c r="BC543" s="8">
        <v>0.37013888888888891</v>
      </c>
    </row>
    <row r="544" spans="2:55">
      <c r="B544" s="2">
        <v>0.9</v>
      </c>
      <c r="C544" s="2">
        <v>86</v>
      </c>
      <c r="D544" s="2">
        <v>-1.2</v>
      </c>
      <c r="E544" s="2">
        <v>-1.3</v>
      </c>
      <c r="F544" s="2">
        <v>6.8</v>
      </c>
      <c r="G544" s="2">
        <v>6.8</v>
      </c>
      <c r="H544" s="2">
        <v>1023.4</v>
      </c>
      <c r="I544" s="2">
        <v>3930</v>
      </c>
      <c r="J544" s="2">
        <v>0</v>
      </c>
      <c r="K544" s="2">
        <v>0</v>
      </c>
      <c r="L544" s="2">
        <v>0</v>
      </c>
      <c r="M544" s="2">
        <v>4</v>
      </c>
      <c r="N544">
        <v>52.8</v>
      </c>
      <c r="O544">
        <v>683.8</v>
      </c>
      <c r="P544">
        <v>-0.2</v>
      </c>
      <c r="Q544">
        <v>2.7</v>
      </c>
      <c r="R544" s="5">
        <v>0.37152777777777801</v>
      </c>
      <c r="T544" s="13">
        <f t="shared" si="18"/>
        <v>2.7</v>
      </c>
      <c r="U544" s="13">
        <f t="shared" si="19"/>
        <v>-0.19999999999999973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14.4</v>
      </c>
      <c r="AN544" s="2">
        <v>80</v>
      </c>
      <c r="AO544" s="2">
        <v>11</v>
      </c>
      <c r="AP544" s="2">
        <v>14.4</v>
      </c>
      <c r="AQ544" s="2">
        <v>7.2</v>
      </c>
      <c r="AR544" s="2">
        <v>8.3000000000000007</v>
      </c>
      <c r="AS544" s="2">
        <v>1002.8</v>
      </c>
      <c r="AT544" s="2">
        <v>1150</v>
      </c>
      <c r="AU544" s="2">
        <v>0</v>
      </c>
      <c r="AV544" s="2">
        <v>0</v>
      </c>
      <c r="AW544" s="2">
        <v>0.3</v>
      </c>
      <c r="AX544" s="2">
        <v>0.6</v>
      </c>
      <c r="AY544">
        <v>28.2</v>
      </c>
      <c r="AZ544">
        <v>659.2</v>
      </c>
      <c r="BA544">
        <v>13.5</v>
      </c>
      <c r="BB544">
        <v>13.3</v>
      </c>
      <c r="BC544" s="8">
        <v>0.37083333333333335</v>
      </c>
    </row>
    <row r="545" spans="2:55">
      <c r="B545" s="2">
        <v>0.9</v>
      </c>
      <c r="C545" s="2">
        <v>86</v>
      </c>
      <c r="D545" s="2">
        <v>-1.2</v>
      </c>
      <c r="E545" s="2">
        <v>0.9</v>
      </c>
      <c r="F545" s="2">
        <v>2.2000000000000002</v>
      </c>
      <c r="G545" s="2">
        <v>2.5</v>
      </c>
      <c r="H545" s="2">
        <v>1023.4</v>
      </c>
      <c r="I545" s="2">
        <v>3650</v>
      </c>
      <c r="J545" s="2">
        <v>0</v>
      </c>
      <c r="K545" s="2">
        <v>0</v>
      </c>
      <c r="L545" s="2">
        <v>0</v>
      </c>
      <c r="M545" s="2">
        <v>4</v>
      </c>
      <c r="N545">
        <v>52.8</v>
      </c>
      <c r="O545">
        <v>683.8</v>
      </c>
      <c r="P545">
        <v>-0.2</v>
      </c>
      <c r="Q545">
        <v>3.3</v>
      </c>
      <c r="R545" s="5">
        <v>0.37222222222222201</v>
      </c>
      <c r="T545" s="13">
        <f t="shared" si="18"/>
        <v>3.3</v>
      </c>
      <c r="U545" s="13">
        <f t="shared" si="19"/>
        <v>0.39999999999999991</v>
      </c>
      <c r="V545" s="12" t="str">
        <f t="shared" si="17"/>
        <v/>
      </c>
      <c r="W545" s="11">
        <f t="shared" si="20"/>
        <v>1</v>
      </c>
      <c r="X545" s="13"/>
      <c r="Z545" s="2"/>
      <c r="AA545"/>
      <c r="AC545" s="9"/>
      <c r="AD545" s="5">
        <v>0.37222222222222201</v>
      </c>
      <c r="AM545" s="2">
        <v>14.4</v>
      </c>
      <c r="AN545" s="2">
        <v>80</v>
      </c>
      <c r="AO545" s="2">
        <v>11</v>
      </c>
      <c r="AP545" s="2">
        <v>14.4</v>
      </c>
      <c r="AQ545" s="2">
        <v>10.4</v>
      </c>
      <c r="AR545" s="2">
        <v>10.4</v>
      </c>
      <c r="AS545" s="2">
        <v>1002.7</v>
      </c>
      <c r="AT545" s="2">
        <v>1220</v>
      </c>
      <c r="AU545" s="2">
        <v>0</v>
      </c>
      <c r="AV545" s="2">
        <v>0</v>
      </c>
      <c r="AW545" s="2">
        <v>0.3</v>
      </c>
      <c r="AX545" s="2">
        <v>0.6</v>
      </c>
      <c r="AY545">
        <v>28.2</v>
      </c>
      <c r="AZ545">
        <v>659.2</v>
      </c>
      <c r="BA545">
        <v>13.5</v>
      </c>
      <c r="BB545">
        <v>13.3</v>
      </c>
      <c r="BC545" s="8">
        <v>0.37152777777777779</v>
      </c>
    </row>
    <row r="546" spans="2:55">
      <c r="B546" s="2">
        <v>0.9</v>
      </c>
      <c r="C546" s="2">
        <v>86</v>
      </c>
      <c r="D546" s="2">
        <v>-1.2</v>
      </c>
      <c r="E546" s="2">
        <v>0.9</v>
      </c>
      <c r="F546" s="2">
        <v>4.3</v>
      </c>
      <c r="G546" s="2">
        <v>4.7</v>
      </c>
      <c r="H546" s="2">
        <v>1023.4</v>
      </c>
      <c r="I546" s="2">
        <v>3390</v>
      </c>
      <c r="J546" s="2">
        <v>0</v>
      </c>
      <c r="K546" s="2">
        <v>0</v>
      </c>
      <c r="L546" s="2">
        <v>0</v>
      </c>
      <c r="M546" s="2">
        <v>4</v>
      </c>
      <c r="N546">
        <v>52.8</v>
      </c>
      <c r="O546">
        <v>683.8</v>
      </c>
      <c r="P546">
        <v>-0.1</v>
      </c>
      <c r="Q546">
        <v>3.3</v>
      </c>
      <c r="R546" s="5">
        <v>0.37291666666666701</v>
      </c>
      <c r="T546" s="13">
        <f t="shared" si="18"/>
        <v>3.3</v>
      </c>
      <c r="U546" s="13">
        <f t="shared" si="19"/>
        <v>0.39999999999999991</v>
      </c>
      <c r="V546" s="12" t="str">
        <f t="shared" si="17"/>
        <v/>
      </c>
      <c r="W546" s="11">
        <f t="shared" si="20"/>
        <v>1</v>
      </c>
      <c r="X546" s="13"/>
      <c r="Z546" s="2"/>
      <c r="AA546"/>
      <c r="AC546" s="9"/>
      <c r="AD546" s="5">
        <v>0.37291666666666701</v>
      </c>
      <c r="AM546" s="2">
        <v>14.4</v>
      </c>
      <c r="AN546" s="2">
        <v>80</v>
      </c>
      <c r="AO546" s="2">
        <v>11</v>
      </c>
      <c r="AP546" s="2">
        <v>14.4</v>
      </c>
      <c r="AQ546" s="2">
        <v>7.6</v>
      </c>
      <c r="AR546" s="2">
        <v>7.6</v>
      </c>
      <c r="AS546" s="2">
        <v>1002.7</v>
      </c>
      <c r="AT546" s="2">
        <v>1300</v>
      </c>
      <c r="AU546" s="2">
        <v>0</v>
      </c>
      <c r="AV546" s="2">
        <v>0</v>
      </c>
      <c r="AW546" s="2">
        <v>0.3</v>
      </c>
      <c r="AX546" s="2">
        <v>0.6</v>
      </c>
      <c r="AY546">
        <v>28.2</v>
      </c>
      <c r="AZ546">
        <v>659.2</v>
      </c>
      <c r="BA546">
        <v>13.5</v>
      </c>
      <c r="BB546">
        <v>13.3</v>
      </c>
      <c r="BC546" s="8">
        <v>0.37222222222222223</v>
      </c>
    </row>
    <row r="547" spans="2:55">
      <c r="B547" s="2">
        <v>0.9</v>
      </c>
      <c r="C547" s="2">
        <v>86</v>
      </c>
      <c r="D547" s="2">
        <v>-1.2</v>
      </c>
      <c r="E547" s="2">
        <v>-1.6</v>
      </c>
      <c r="F547" s="2">
        <v>7.6</v>
      </c>
      <c r="G547" s="2">
        <v>8.3000000000000007</v>
      </c>
      <c r="H547" s="2">
        <v>1023.5</v>
      </c>
      <c r="I547" s="2">
        <v>3080</v>
      </c>
      <c r="J547" s="2">
        <v>0</v>
      </c>
      <c r="K547" s="2">
        <v>0</v>
      </c>
      <c r="L547" s="2">
        <v>0</v>
      </c>
      <c r="M547" s="2">
        <v>4</v>
      </c>
      <c r="N547">
        <v>52.8</v>
      </c>
      <c r="O547">
        <v>683.8</v>
      </c>
      <c r="P547">
        <v>0</v>
      </c>
      <c r="Q547">
        <v>3.3</v>
      </c>
      <c r="R547" s="5">
        <v>0.37361111111111101</v>
      </c>
      <c r="T547" s="13">
        <f t="shared" si="18"/>
        <v>3.3</v>
      </c>
      <c r="U547" s="13">
        <f t="shared" si="19"/>
        <v>0.39999999999999991</v>
      </c>
      <c r="V547" s="12" t="str">
        <f t="shared" si="17"/>
        <v/>
      </c>
      <c r="W547" s="11">
        <f t="shared" si="20"/>
        <v>1</v>
      </c>
      <c r="X547" s="13"/>
      <c r="Z547" s="2"/>
      <c r="AA547"/>
      <c r="AC547" s="9"/>
      <c r="AD547" s="5">
        <v>0.373611111111112</v>
      </c>
      <c r="AM547" s="2">
        <v>14.4</v>
      </c>
      <c r="AN547" s="2">
        <v>80</v>
      </c>
      <c r="AO547" s="2">
        <v>11</v>
      </c>
      <c r="AP547" s="2">
        <v>14.4</v>
      </c>
      <c r="AQ547" s="2">
        <v>6.1</v>
      </c>
      <c r="AR547" s="2">
        <v>7.6</v>
      </c>
      <c r="AS547" s="2">
        <v>1002.8</v>
      </c>
      <c r="AT547" s="2">
        <v>1370</v>
      </c>
      <c r="AU547" s="2">
        <v>0</v>
      </c>
      <c r="AV547" s="2">
        <v>0</v>
      </c>
      <c r="AW547" s="2">
        <v>0.3</v>
      </c>
      <c r="AX547" s="2">
        <v>0.6</v>
      </c>
      <c r="AY547">
        <v>28.2</v>
      </c>
      <c r="AZ547">
        <v>659.2</v>
      </c>
      <c r="BA547">
        <v>13.5</v>
      </c>
      <c r="BB547">
        <v>13.3</v>
      </c>
      <c r="BC547" s="8">
        <v>0.37291666666666667</v>
      </c>
    </row>
    <row r="548" spans="2:55">
      <c r="B548" s="2">
        <v>1</v>
      </c>
      <c r="C548" s="2">
        <v>86</v>
      </c>
      <c r="D548" s="2">
        <v>-1.1000000000000001</v>
      </c>
      <c r="E548" s="2">
        <v>-1.6</v>
      </c>
      <c r="F548" s="2">
        <v>7.9</v>
      </c>
      <c r="G548" s="2">
        <v>7.9</v>
      </c>
      <c r="H548" s="2">
        <v>1023.5</v>
      </c>
      <c r="I548" s="2">
        <v>2980</v>
      </c>
      <c r="J548" s="2">
        <v>0</v>
      </c>
      <c r="K548" s="2">
        <v>0</v>
      </c>
      <c r="L548" s="2">
        <v>0</v>
      </c>
      <c r="M548" s="2">
        <v>4</v>
      </c>
      <c r="N548">
        <v>52.8</v>
      </c>
      <c r="O548">
        <v>683.8</v>
      </c>
      <c r="P548">
        <v>0.1</v>
      </c>
      <c r="Q548">
        <v>3.5</v>
      </c>
      <c r="R548" s="5">
        <v>0.374305555555556</v>
      </c>
      <c r="T548" s="13">
        <f t="shared" si="18"/>
        <v>3.5</v>
      </c>
      <c r="U548" s="13">
        <f t="shared" si="19"/>
        <v>0.5</v>
      </c>
      <c r="V548" s="12" t="str">
        <f t="shared" si="17"/>
        <v/>
      </c>
      <c r="W548" s="11">
        <f t="shared" si="20"/>
        <v>1</v>
      </c>
      <c r="X548" s="13"/>
      <c r="Z548" s="2"/>
      <c r="AA548"/>
      <c r="AC548" s="9"/>
      <c r="AD548" s="5">
        <v>0.374305555555557</v>
      </c>
      <c r="AM548" s="2">
        <v>14.4</v>
      </c>
      <c r="AN548" s="2">
        <v>80</v>
      </c>
      <c r="AO548" s="2">
        <v>11</v>
      </c>
      <c r="AP548" s="2">
        <v>14.4</v>
      </c>
      <c r="AQ548" s="2">
        <v>4.3</v>
      </c>
      <c r="AR548" s="2">
        <v>6.8</v>
      </c>
      <c r="AS548" s="2">
        <v>1002.9</v>
      </c>
      <c r="AT548" s="2">
        <v>1420</v>
      </c>
      <c r="AU548" s="2">
        <v>0</v>
      </c>
      <c r="AV548" s="2">
        <v>0</v>
      </c>
      <c r="AW548" s="2">
        <v>0.3</v>
      </c>
      <c r="AX548" s="2">
        <v>0.6</v>
      </c>
      <c r="AY548">
        <v>28.2</v>
      </c>
      <c r="AZ548">
        <v>659.2</v>
      </c>
      <c r="BA548">
        <v>13.5</v>
      </c>
      <c r="BB548">
        <v>13.4</v>
      </c>
      <c r="BC548" s="8">
        <v>0.37361111111111112</v>
      </c>
    </row>
    <row r="549" spans="2:55">
      <c r="B549" s="2">
        <v>1</v>
      </c>
      <c r="C549" s="2">
        <v>86</v>
      </c>
      <c r="D549" s="2">
        <v>-1.1000000000000001</v>
      </c>
      <c r="E549" s="2">
        <v>1</v>
      </c>
      <c r="F549" s="2">
        <v>2.5</v>
      </c>
      <c r="G549" s="2">
        <v>2.9</v>
      </c>
      <c r="H549" s="2">
        <v>1023.5</v>
      </c>
      <c r="I549" s="2">
        <v>2980</v>
      </c>
      <c r="J549" s="2">
        <v>0</v>
      </c>
      <c r="K549" s="2">
        <v>0</v>
      </c>
      <c r="L549" s="2">
        <v>0</v>
      </c>
      <c r="M549" s="2">
        <v>4</v>
      </c>
      <c r="N549">
        <v>52.8</v>
      </c>
      <c r="O549">
        <v>683.8</v>
      </c>
      <c r="P549">
        <v>0.2</v>
      </c>
      <c r="Q549">
        <v>3.5</v>
      </c>
      <c r="R549" s="5">
        <v>0.375</v>
      </c>
      <c r="T549" s="13">
        <f t="shared" si="18"/>
        <v>3.5</v>
      </c>
      <c r="U549" s="13">
        <f t="shared" si="19"/>
        <v>0.5</v>
      </c>
      <c r="V549" s="12" t="str">
        <f t="shared" si="17"/>
        <v/>
      </c>
      <c r="W549" s="11">
        <f t="shared" si="20"/>
        <v>1</v>
      </c>
      <c r="X549" s="13"/>
      <c r="Z549" s="2"/>
      <c r="AA549"/>
      <c r="AC549" s="9"/>
      <c r="AD549" s="5">
        <v>0.375000000000002</v>
      </c>
      <c r="AM549" s="2">
        <v>14.4</v>
      </c>
      <c r="AN549" s="2">
        <v>80</v>
      </c>
      <c r="AO549" s="2">
        <v>11</v>
      </c>
      <c r="AP549" s="2">
        <v>14.4</v>
      </c>
      <c r="AQ549" s="2">
        <v>4</v>
      </c>
      <c r="AR549" s="2">
        <v>5.8</v>
      </c>
      <c r="AS549" s="2">
        <v>1002.7</v>
      </c>
      <c r="AT549" s="2">
        <v>1490</v>
      </c>
      <c r="AU549" s="2">
        <v>0</v>
      </c>
      <c r="AV549" s="2">
        <v>0</v>
      </c>
      <c r="AW549" s="2">
        <v>0.3</v>
      </c>
      <c r="AX549" s="2">
        <v>0.6</v>
      </c>
      <c r="AY549">
        <v>28.2</v>
      </c>
      <c r="AZ549">
        <v>659.2</v>
      </c>
      <c r="BA549">
        <v>13.5</v>
      </c>
      <c r="BB549">
        <v>13.4</v>
      </c>
      <c r="BC549" s="8">
        <v>0.37430555555555556</v>
      </c>
    </row>
    <row r="550" spans="2:55">
      <c r="B550" s="2">
        <v>1</v>
      </c>
      <c r="C550" s="2">
        <v>86</v>
      </c>
      <c r="D550" s="2">
        <v>-1.1000000000000001</v>
      </c>
      <c r="E550" s="2">
        <v>1</v>
      </c>
      <c r="F550" s="2">
        <v>3.2</v>
      </c>
      <c r="G550" s="2">
        <v>5.8</v>
      </c>
      <c r="H550" s="2">
        <v>1023.5</v>
      </c>
      <c r="I550" s="2">
        <v>3020</v>
      </c>
      <c r="J550" s="2">
        <v>0</v>
      </c>
      <c r="K550" s="2">
        <v>0</v>
      </c>
      <c r="L550" s="2">
        <v>0</v>
      </c>
      <c r="M550" s="2">
        <v>4</v>
      </c>
      <c r="N550">
        <v>52.8</v>
      </c>
      <c r="O550">
        <v>683.8</v>
      </c>
      <c r="P550">
        <v>0.3</v>
      </c>
      <c r="Q550">
        <v>3.5</v>
      </c>
      <c r="R550" s="5">
        <v>0.375694444444444</v>
      </c>
      <c r="T550" s="13">
        <f t="shared" si="18"/>
        <v>3.5</v>
      </c>
      <c r="U550" s="13">
        <f t="shared" si="19"/>
        <v>0.5</v>
      </c>
      <c r="V550" s="12" t="str">
        <f t="shared" si="17"/>
        <v/>
      </c>
      <c r="W550" s="11">
        <f t="shared" si="20"/>
        <v>1</v>
      </c>
      <c r="X550" s="13"/>
      <c r="Z550" s="2"/>
      <c r="AA550"/>
      <c r="AC550" s="9"/>
      <c r="AD550" s="5">
        <v>0.375694444444447</v>
      </c>
      <c r="AM550" s="2">
        <v>14.4</v>
      </c>
      <c r="AN550" s="2">
        <v>80</v>
      </c>
      <c r="AO550" s="2">
        <v>11</v>
      </c>
      <c r="AP550" s="2">
        <v>14.4</v>
      </c>
      <c r="AQ550" s="2">
        <v>2.9</v>
      </c>
      <c r="AR550" s="2">
        <v>2.9</v>
      </c>
      <c r="AS550" s="2">
        <v>1002.8</v>
      </c>
      <c r="AT550" s="2">
        <v>1560</v>
      </c>
      <c r="AU550" s="2">
        <v>0</v>
      </c>
      <c r="AV550" s="2">
        <v>0</v>
      </c>
      <c r="AW550" s="2">
        <v>0.3</v>
      </c>
      <c r="AX550" s="2">
        <v>0.6</v>
      </c>
      <c r="AY550">
        <v>28.2</v>
      </c>
      <c r="AZ550">
        <v>659.2</v>
      </c>
      <c r="BA550">
        <v>13.5</v>
      </c>
      <c r="BB550">
        <v>13.4</v>
      </c>
      <c r="BC550" s="8">
        <v>0.375</v>
      </c>
    </row>
    <row r="551" spans="2:55">
      <c r="B551" s="2">
        <v>1</v>
      </c>
      <c r="C551" s="2">
        <v>86</v>
      </c>
      <c r="D551" s="2">
        <v>-1.1000000000000001</v>
      </c>
      <c r="E551" s="2">
        <v>1</v>
      </c>
      <c r="F551" s="2">
        <v>2.2000000000000002</v>
      </c>
      <c r="G551" s="2">
        <v>3.6</v>
      </c>
      <c r="H551" s="2">
        <v>1023.5</v>
      </c>
      <c r="I551" s="2">
        <v>3110</v>
      </c>
      <c r="J551" s="2">
        <v>0</v>
      </c>
      <c r="K551" s="2">
        <v>0</v>
      </c>
      <c r="L551" s="2">
        <v>0</v>
      </c>
      <c r="M551" s="2">
        <v>4</v>
      </c>
      <c r="N551">
        <v>52.8</v>
      </c>
      <c r="O551">
        <v>683.8</v>
      </c>
      <c r="P551">
        <v>0.3</v>
      </c>
      <c r="Q551">
        <v>3.5</v>
      </c>
      <c r="R551" s="5">
        <v>0.37638888888888899</v>
      </c>
      <c r="T551" s="13">
        <f t="shared" si="18"/>
        <v>3.5</v>
      </c>
      <c r="U551" s="13">
        <f t="shared" si="19"/>
        <v>0.5</v>
      </c>
      <c r="V551" s="12" t="str">
        <f t="shared" si="17"/>
        <v/>
      </c>
      <c r="W551" s="11">
        <f t="shared" si="20"/>
        <v>1</v>
      </c>
      <c r="X551" s="13"/>
      <c r="Z551" s="2"/>
      <c r="AA551"/>
      <c r="AC551" s="9"/>
      <c r="AD551" s="5">
        <v>0.37638888888889199</v>
      </c>
      <c r="AM551" s="2">
        <v>14.4</v>
      </c>
      <c r="AN551" s="2">
        <v>81</v>
      </c>
      <c r="AO551" s="2">
        <v>11.2</v>
      </c>
      <c r="AP551" s="2">
        <v>14.4</v>
      </c>
      <c r="AQ551" s="2">
        <v>2.9</v>
      </c>
      <c r="AR551" s="2">
        <v>5</v>
      </c>
      <c r="AS551" s="2">
        <v>1002.9</v>
      </c>
      <c r="AT551" s="2">
        <v>1640</v>
      </c>
      <c r="AU551" s="2">
        <v>0</v>
      </c>
      <c r="AV551" s="2">
        <v>0</v>
      </c>
      <c r="AW551" s="2">
        <v>0.3</v>
      </c>
      <c r="AX551" s="2">
        <v>0.6</v>
      </c>
      <c r="AY551">
        <v>28.2</v>
      </c>
      <c r="AZ551">
        <v>659.2</v>
      </c>
      <c r="BA551">
        <v>13.5</v>
      </c>
      <c r="BB551">
        <v>13.4</v>
      </c>
      <c r="BC551" s="8">
        <v>0.37569444444444444</v>
      </c>
    </row>
    <row r="552" spans="2:55">
      <c r="B552" s="2">
        <v>1</v>
      </c>
      <c r="C552" s="2">
        <v>86</v>
      </c>
      <c r="D552" s="2">
        <v>-1.1000000000000001</v>
      </c>
      <c r="E552" s="2">
        <v>1</v>
      </c>
      <c r="F552" s="2">
        <v>4.3</v>
      </c>
      <c r="G552" s="2">
        <v>5.4</v>
      </c>
      <c r="H552" s="2">
        <v>1023.5</v>
      </c>
      <c r="I552" s="2">
        <v>3470</v>
      </c>
      <c r="J552" s="2">
        <v>0</v>
      </c>
      <c r="K552" s="2">
        <v>0</v>
      </c>
      <c r="L552" s="2">
        <v>0</v>
      </c>
      <c r="M552" s="2">
        <v>4</v>
      </c>
      <c r="N552">
        <v>52.8</v>
      </c>
      <c r="O552">
        <v>683.8</v>
      </c>
      <c r="P552">
        <v>0.3</v>
      </c>
      <c r="Q552">
        <v>3.5</v>
      </c>
      <c r="R552" s="5">
        <v>0.37708333333333299</v>
      </c>
      <c r="T552" s="13">
        <f t="shared" si="18"/>
        <v>3.5</v>
      </c>
      <c r="U552" s="13">
        <f t="shared" si="19"/>
        <v>0.5</v>
      </c>
      <c r="V552" s="12" t="str">
        <f t="shared" si="17"/>
        <v/>
      </c>
      <c r="W552" s="11">
        <f t="shared" si="20"/>
        <v>1</v>
      </c>
      <c r="X552" s="13"/>
      <c r="Z552" s="2"/>
      <c r="AA552"/>
      <c r="AC552" s="9"/>
      <c r="AD552" s="5">
        <v>0.37708333333333699</v>
      </c>
      <c r="AM552" s="2">
        <v>14.4</v>
      </c>
      <c r="AN552" s="2">
        <v>80</v>
      </c>
      <c r="AO552" s="2">
        <v>11</v>
      </c>
      <c r="AP552" s="2">
        <v>14.4</v>
      </c>
      <c r="AQ552" s="2">
        <v>0</v>
      </c>
      <c r="AR552" s="2">
        <v>3.2</v>
      </c>
      <c r="AS552" s="2">
        <v>1002.9</v>
      </c>
      <c r="AT552" s="2">
        <v>1750</v>
      </c>
      <c r="AU552" s="2">
        <v>0</v>
      </c>
      <c r="AV552" s="2">
        <v>0</v>
      </c>
      <c r="AW552" s="2">
        <v>0.3</v>
      </c>
      <c r="AX552" s="2">
        <v>0.6</v>
      </c>
      <c r="AY552">
        <v>28.2</v>
      </c>
      <c r="AZ552">
        <v>659.2</v>
      </c>
      <c r="BA552">
        <v>13.5</v>
      </c>
      <c r="BB552">
        <v>13.4</v>
      </c>
      <c r="BC552" s="8">
        <v>0.37638888888888888</v>
      </c>
    </row>
    <row r="553" spans="2:55">
      <c r="B553" s="2">
        <v>1</v>
      </c>
      <c r="C553" s="2">
        <v>86</v>
      </c>
      <c r="D553" s="2">
        <v>-1.1000000000000001</v>
      </c>
      <c r="E553" s="2">
        <v>1</v>
      </c>
      <c r="F553" s="2">
        <v>4</v>
      </c>
      <c r="G553" s="2">
        <v>5.8</v>
      </c>
      <c r="H553" s="2">
        <v>1023.4</v>
      </c>
      <c r="I553" s="2">
        <v>3760</v>
      </c>
      <c r="J553" s="2">
        <v>0</v>
      </c>
      <c r="K553" s="2">
        <v>0</v>
      </c>
      <c r="L553" s="2">
        <v>0</v>
      </c>
      <c r="M553" s="2">
        <v>4</v>
      </c>
      <c r="N553">
        <v>52.8</v>
      </c>
      <c r="O553">
        <v>683.8</v>
      </c>
      <c r="P553">
        <v>0.3</v>
      </c>
      <c r="Q553">
        <v>3.5</v>
      </c>
      <c r="R553" s="5">
        <v>0.37777777777777799</v>
      </c>
      <c r="T553" s="13">
        <f t="shared" si="18"/>
        <v>3.5</v>
      </c>
      <c r="U553" s="13">
        <f t="shared" si="19"/>
        <v>0.5</v>
      </c>
      <c r="V553" s="12" t="str">
        <f t="shared" si="17"/>
        <v/>
      </c>
      <c r="W553" s="11">
        <f t="shared" si="20"/>
        <v>1</v>
      </c>
      <c r="X553" s="13"/>
      <c r="Z553" s="2"/>
      <c r="AA553"/>
      <c r="AC553" s="9"/>
      <c r="AD553" s="5">
        <v>0.37777777777778199</v>
      </c>
      <c r="AM553" s="2">
        <v>14.3</v>
      </c>
      <c r="AN553" s="2">
        <v>81</v>
      </c>
      <c r="AO553" s="2">
        <v>11.1</v>
      </c>
      <c r="AP553" s="2">
        <v>14.3</v>
      </c>
      <c r="AQ553" s="2">
        <v>4.3</v>
      </c>
      <c r="AR553" s="2">
        <v>5.8</v>
      </c>
      <c r="AS553" s="2">
        <v>1002.8</v>
      </c>
      <c r="AT553" s="2">
        <v>1860</v>
      </c>
      <c r="AU553" s="2">
        <v>0</v>
      </c>
      <c r="AV553" s="2">
        <v>0</v>
      </c>
      <c r="AW553" s="2">
        <v>0.3</v>
      </c>
      <c r="AX553" s="2">
        <v>0.6</v>
      </c>
      <c r="AY553">
        <v>28.2</v>
      </c>
      <c r="AZ553">
        <v>659.2</v>
      </c>
      <c r="BA553">
        <v>13.6</v>
      </c>
      <c r="BB553">
        <v>13.4</v>
      </c>
      <c r="BC553" s="8">
        <v>0.37708333333333333</v>
      </c>
    </row>
    <row r="554" spans="2:55">
      <c r="B554" s="2">
        <v>1</v>
      </c>
      <c r="C554" s="2">
        <v>86</v>
      </c>
      <c r="D554" s="2">
        <v>-1.1000000000000001</v>
      </c>
      <c r="E554" s="2">
        <v>1</v>
      </c>
      <c r="F554" s="2">
        <v>0</v>
      </c>
      <c r="G554" s="2">
        <v>2.9</v>
      </c>
      <c r="H554" s="2">
        <v>1023.7</v>
      </c>
      <c r="I554" s="2">
        <v>4160</v>
      </c>
      <c r="J554" s="2">
        <v>0</v>
      </c>
      <c r="K554" s="2">
        <v>0</v>
      </c>
      <c r="L554" s="2">
        <v>0</v>
      </c>
      <c r="M554" s="2">
        <v>4</v>
      </c>
      <c r="N554">
        <v>52.8</v>
      </c>
      <c r="O554">
        <v>683.8</v>
      </c>
      <c r="P554">
        <v>0.3</v>
      </c>
      <c r="Q554">
        <v>3.5</v>
      </c>
      <c r="R554" s="5">
        <v>0.37847222222222199</v>
      </c>
      <c r="T554" s="13">
        <f t="shared" si="18"/>
        <v>3.5</v>
      </c>
      <c r="U554" s="13">
        <f t="shared" si="19"/>
        <v>0.5</v>
      </c>
      <c r="V554" s="12" t="str">
        <f t="shared" si="17"/>
        <v/>
      </c>
      <c r="W554" s="11">
        <f t="shared" si="20"/>
        <v>1</v>
      </c>
      <c r="X554" s="13"/>
      <c r="Z554" s="2"/>
      <c r="AA554"/>
      <c r="AC554" s="9"/>
      <c r="AD554" s="5">
        <v>0.37847222222222698</v>
      </c>
      <c r="AM554" s="2">
        <v>14.3</v>
      </c>
      <c r="AN554" s="2">
        <v>81</v>
      </c>
      <c r="AO554" s="2">
        <v>11.1</v>
      </c>
      <c r="AP554" s="2">
        <v>14.3</v>
      </c>
      <c r="AQ554" s="2">
        <v>4.3</v>
      </c>
      <c r="AR554" s="2">
        <v>4.7</v>
      </c>
      <c r="AS554" s="2">
        <v>1002.8</v>
      </c>
      <c r="AT554" s="2">
        <v>1940</v>
      </c>
      <c r="AU554" s="2">
        <v>0</v>
      </c>
      <c r="AV554" s="2">
        <v>0</v>
      </c>
      <c r="AW554" s="2">
        <v>0.3</v>
      </c>
      <c r="AX554" s="2">
        <v>0.6</v>
      </c>
      <c r="AY554">
        <v>28.2</v>
      </c>
      <c r="AZ554">
        <v>659.2</v>
      </c>
      <c r="BA554">
        <v>13.6</v>
      </c>
      <c r="BB554">
        <v>13.4</v>
      </c>
      <c r="BC554" s="8">
        <v>0.37777777777777777</v>
      </c>
    </row>
    <row r="555" spans="2:55">
      <c r="B555" s="2">
        <v>1</v>
      </c>
      <c r="C555" s="2">
        <v>86</v>
      </c>
      <c r="D555" s="2">
        <v>-1.1000000000000001</v>
      </c>
      <c r="E555" s="2">
        <v>1</v>
      </c>
      <c r="F555" s="2">
        <v>2.2000000000000002</v>
      </c>
      <c r="G555" s="2">
        <v>2.5</v>
      </c>
      <c r="H555" s="2">
        <v>1023.5</v>
      </c>
      <c r="I555" s="2">
        <v>4430</v>
      </c>
      <c r="J555" s="2">
        <v>0</v>
      </c>
      <c r="K555" s="2">
        <v>0</v>
      </c>
      <c r="L555" s="2">
        <v>0</v>
      </c>
      <c r="M555" s="2">
        <v>4</v>
      </c>
      <c r="N555">
        <v>52.8</v>
      </c>
      <c r="O555">
        <v>683.8</v>
      </c>
      <c r="P555">
        <v>0.3</v>
      </c>
      <c r="Q555">
        <v>3.5</v>
      </c>
      <c r="R555" s="5">
        <v>0.37916666666666698</v>
      </c>
      <c r="T555" s="13">
        <f t="shared" si="18"/>
        <v>3.5</v>
      </c>
      <c r="U555" s="13">
        <f t="shared" si="19"/>
        <v>0.5</v>
      </c>
      <c r="V555" s="12" t="str">
        <f t="shared" si="17"/>
        <v/>
      </c>
      <c r="W555" s="11">
        <f t="shared" si="20"/>
        <v>1</v>
      </c>
      <c r="X555" s="13"/>
      <c r="Z555" s="2"/>
      <c r="AA555"/>
      <c r="AC555" s="9"/>
      <c r="AD555" s="5">
        <v>0.37916666666667198</v>
      </c>
      <c r="AM555" s="2">
        <v>14.3</v>
      </c>
      <c r="AN555" s="2">
        <v>81</v>
      </c>
      <c r="AO555" s="2">
        <v>11.1</v>
      </c>
      <c r="AP555" s="2">
        <v>14.3</v>
      </c>
      <c r="AQ555" s="2">
        <v>2.5</v>
      </c>
      <c r="AR555" s="2">
        <v>4</v>
      </c>
      <c r="AS555" s="2">
        <v>1002.9</v>
      </c>
      <c r="AT555" s="2">
        <v>2020</v>
      </c>
      <c r="AU555" s="2">
        <v>0</v>
      </c>
      <c r="AV555" s="2">
        <v>0</v>
      </c>
      <c r="AW555" s="2">
        <v>0.3</v>
      </c>
      <c r="AX555" s="2">
        <v>0.6</v>
      </c>
      <c r="AY555">
        <v>28.2</v>
      </c>
      <c r="AZ555">
        <v>659.2</v>
      </c>
      <c r="BA555">
        <v>13.6</v>
      </c>
      <c r="BB555">
        <v>13.5</v>
      </c>
      <c r="BC555" s="8">
        <v>0.37847222222222221</v>
      </c>
    </row>
    <row r="556" spans="2:55">
      <c r="B556" s="2">
        <v>1.1000000000000001</v>
      </c>
      <c r="C556" s="2">
        <v>86</v>
      </c>
      <c r="D556" s="2">
        <v>-1</v>
      </c>
      <c r="E556" s="2">
        <v>-1.5</v>
      </c>
      <c r="F556" s="2">
        <v>8.3000000000000007</v>
      </c>
      <c r="G556" s="2">
        <v>9.4</v>
      </c>
      <c r="H556" s="2">
        <v>1023.6</v>
      </c>
      <c r="I556" s="2">
        <v>4520</v>
      </c>
      <c r="J556" s="2">
        <v>0</v>
      </c>
      <c r="K556" s="2">
        <v>0</v>
      </c>
      <c r="L556" s="2">
        <v>0</v>
      </c>
      <c r="M556" s="2">
        <v>4</v>
      </c>
      <c r="N556">
        <v>52.8</v>
      </c>
      <c r="O556">
        <v>683.8</v>
      </c>
      <c r="P556">
        <v>0.4</v>
      </c>
      <c r="Q556">
        <v>3.5</v>
      </c>
      <c r="R556" s="5">
        <v>0.37986111111111098</v>
      </c>
      <c r="T556" s="13">
        <f t="shared" si="18"/>
        <v>3.5</v>
      </c>
      <c r="U556" s="13">
        <f t="shared" si="19"/>
        <v>0.39999999999999991</v>
      </c>
      <c r="V556" s="12" t="str">
        <f t="shared" si="17"/>
        <v/>
      </c>
      <c r="W556" s="11">
        <f t="shared" si="20"/>
        <v>1</v>
      </c>
      <c r="X556" s="13"/>
      <c r="Z556" s="2"/>
      <c r="AA556"/>
      <c r="AC556" s="9"/>
      <c r="AD556" s="5">
        <v>0.37986111111111698</v>
      </c>
      <c r="AM556" s="2">
        <v>14.3</v>
      </c>
      <c r="AN556" s="2">
        <v>81</v>
      </c>
      <c r="AO556" s="2">
        <v>11.1</v>
      </c>
      <c r="AP556" s="2">
        <v>14.3</v>
      </c>
      <c r="AQ556" s="2">
        <v>2.5</v>
      </c>
      <c r="AR556" s="2">
        <v>2.9</v>
      </c>
      <c r="AS556" s="2">
        <v>1002.7</v>
      </c>
      <c r="AT556" s="2">
        <v>2080</v>
      </c>
      <c r="AU556" s="2">
        <v>0</v>
      </c>
      <c r="AV556" s="2">
        <v>0</v>
      </c>
      <c r="AW556" s="2">
        <v>0.3</v>
      </c>
      <c r="AX556" s="2">
        <v>0.6</v>
      </c>
      <c r="AY556">
        <v>28.2</v>
      </c>
      <c r="AZ556">
        <v>659.2</v>
      </c>
      <c r="BA556">
        <v>13.6</v>
      </c>
      <c r="BB556">
        <v>13.5</v>
      </c>
      <c r="BC556" s="8">
        <v>0.37916666666666665</v>
      </c>
    </row>
    <row r="557" spans="2:55">
      <c r="B557" s="2">
        <v>1.2</v>
      </c>
      <c r="C557" s="2">
        <v>86</v>
      </c>
      <c r="D557" s="2">
        <v>-0.9</v>
      </c>
      <c r="E557" s="2">
        <v>1.2</v>
      </c>
      <c r="F557" s="2">
        <v>0</v>
      </c>
      <c r="G557" s="2">
        <v>4.7</v>
      </c>
      <c r="H557" s="2">
        <v>1023.8</v>
      </c>
      <c r="I557" s="2">
        <v>4460</v>
      </c>
      <c r="J557" s="2">
        <v>0</v>
      </c>
      <c r="K557" s="2">
        <v>0</v>
      </c>
      <c r="L557" s="2">
        <v>0</v>
      </c>
      <c r="M557" s="2">
        <v>4</v>
      </c>
      <c r="N557">
        <v>52.8</v>
      </c>
      <c r="O557">
        <v>683.8</v>
      </c>
      <c r="P557">
        <v>0.4</v>
      </c>
      <c r="Q557">
        <v>3.5</v>
      </c>
      <c r="R557" s="5">
        <v>0.38055555555555598</v>
      </c>
      <c r="T557" s="13">
        <f t="shared" si="18"/>
        <v>3.5</v>
      </c>
      <c r="U557" s="13">
        <f t="shared" si="19"/>
        <v>0.29999999999999982</v>
      </c>
      <c r="V557" s="12" t="str">
        <f t="shared" si="17"/>
        <v/>
      </c>
      <c r="W557" s="11">
        <f t="shared" si="20"/>
        <v>1</v>
      </c>
      <c r="X557" s="13"/>
      <c r="Z557" s="2"/>
      <c r="AA557"/>
      <c r="AC557" s="9"/>
      <c r="AD557" s="5">
        <v>0.38055555555556198</v>
      </c>
      <c r="AM557" s="2">
        <v>14.3</v>
      </c>
      <c r="AN557" s="2">
        <v>81</v>
      </c>
      <c r="AO557" s="2">
        <v>11.1</v>
      </c>
      <c r="AP557" s="2">
        <v>14.3</v>
      </c>
      <c r="AQ557" s="2">
        <v>5.4</v>
      </c>
      <c r="AR557" s="2">
        <v>7.9</v>
      </c>
      <c r="AS557" s="2">
        <v>1002.8</v>
      </c>
      <c r="AT557" s="2">
        <v>2140</v>
      </c>
      <c r="AU557" s="2">
        <v>0</v>
      </c>
      <c r="AV557" s="2">
        <v>0</v>
      </c>
      <c r="AW557" s="2">
        <v>0.3</v>
      </c>
      <c r="AX557" s="2">
        <v>0.6</v>
      </c>
      <c r="AY557">
        <v>28.2</v>
      </c>
      <c r="AZ557">
        <v>659.2</v>
      </c>
      <c r="BA557">
        <v>13.7</v>
      </c>
      <c r="BB557">
        <v>13.5</v>
      </c>
      <c r="BC557" s="8">
        <v>0.37986111111111109</v>
      </c>
    </row>
    <row r="558" spans="2:55">
      <c r="B558" s="2">
        <v>1.3</v>
      </c>
      <c r="C558" s="2">
        <v>85</v>
      </c>
      <c r="D558" s="2">
        <v>-0.9</v>
      </c>
      <c r="E558" s="2">
        <v>1.3</v>
      </c>
      <c r="F558" s="2">
        <v>1.8</v>
      </c>
      <c r="G558" s="2">
        <v>4</v>
      </c>
      <c r="H558" s="2">
        <v>1023.6</v>
      </c>
      <c r="I558" s="2">
        <v>4310</v>
      </c>
      <c r="J558" s="2">
        <v>0</v>
      </c>
      <c r="K558" s="2">
        <v>0</v>
      </c>
      <c r="L558" s="2">
        <v>0</v>
      </c>
      <c r="M558" s="2">
        <v>4</v>
      </c>
      <c r="N558">
        <v>52.8</v>
      </c>
      <c r="O558">
        <v>683.8</v>
      </c>
      <c r="P558">
        <v>0.4</v>
      </c>
      <c r="Q558">
        <v>3.5</v>
      </c>
      <c r="R558" s="5">
        <v>0.38124999999999998</v>
      </c>
      <c r="T558" s="13">
        <f t="shared" si="18"/>
        <v>3.5</v>
      </c>
      <c r="U558" s="13">
        <f t="shared" si="19"/>
        <v>0.20000000000000018</v>
      </c>
      <c r="V558" s="12" t="str">
        <f t="shared" si="17"/>
        <v/>
      </c>
      <c r="W558" s="11">
        <f t="shared" si="20"/>
        <v>1</v>
      </c>
      <c r="X558" s="13"/>
      <c r="Z558" s="2"/>
      <c r="AA558"/>
      <c r="AC558" s="9"/>
      <c r="AD558" s="5">
        <v>0.38125000000000703</v>
      </c>
      <c r="AM558" s="2">
        <v>14.3</v>
      </c>
      <c r="AN558" s="2">
        <v>81</v>
      </c>
      <c r="AO558" s="2">
        <v>11.1</v>
      </c>
      <c r="AP558" s="2">
        <v>14.3</v>
      </c>
      <c r="AQ558" s="2">
        <v>0</v>
      </c>
      <c r="AR558" s="2">
        <v>3.2</v>
      </c>
      <c r="AS558" s="2">
        <v>1002.7</v>
      </c>
      <c r="AT558" s="2">
        <v>2210</v>
      </c>
      <c r="AU558" s="2">
        <v>0</v>
      </c>
      <c r="AV558" s="2">
        <v>0</v>
      </c>
      <c r="AW558" s="2">
        <v>0.3</v>
      </c>
      <c r="AX558" s="2">
        <v>0.6</v>
      </c>
      <c r="AY558">
        <v>28.2</v>
      </c>
      <c r="AZ558">
        <v>659.2</v>
      </c>
      <c r="BA558">
        <v>13.7</v>
      </c>
      <c r="BB558">
        <v>13.5</v>
      </c>
      <c r="BC558" s="8">
        <v>0.38055555555555554</v>
      </c>
    </row>
    <row r="559" spans="2:55">
      <c r="B559" s="2">
        <v>1.3</v>
      </c>
      <c r="C559" s="2">
        <v>85</v>
      </c>
      <c r="D559" s="2">
        <v>-0.9</v>
      </c>
      <c r="E559" s="2">
        <v>1.3</v>
      </c>
      <c r="F559" s="2">
        <v>2.2000000000000002</v>
      </c>
      <c r="G559" s="2">
        <v>3.2</v>
      </c>
      <c r="H559" s="2">
        <v>1023.7</v>
      </c>
      <c r="I559" s="2">
        <v>4450</v>
      </c>
      <c r="J559" s="2">
        <v>0</v>
      </c>
      <c r="K559" s="2">
        <v>0</v>
      </c>
      <c r="L559" s="2">
        <v>0</v>
      </c>
      <c r="M559" s="2">
        <v>4</v>
      </c>
      <c r="N559">
        <v>52.8</v>
      </c>
      <c r="O559">
        <v>683.8</v>
      </c>
      <c r="P559">
        <v>0.5</v>
      </c>
      <c r="Q559">
        <v>3.5</v>
      </c>
      <c r="R559" s="5">
        <v>0.38194444444444398</v>
      </c>
      <c r="T559" s="13">
        <f t="shared" si="18"/>
        <v>3.5</v>
      </c>
      <c r="U559" s="13">
        <f t="shared" si="19"/>
        <v>0.20000000000000018</v>
      </c>
      <c r="V559" s="12" t="str">
        <f t="shared" si="17"/>
        <v/>
      </c>
      <c r="W559" s="11">
        <f t="shared" si="20"/>
        <v>1</v>
      </c>
      <c r="X559" s="13"/>
      <c r="Y559" s="16"/>
      <c r="Z559" s="20"/>
      <c r="AA559" s="16"/>
      <c r="AC559" s="9"/>
      <c r="AD559" s="5">
        <v>0.38194444444445202</v>
      </c>
      <c r="AM559" s="2">
        <v>14.3</v>
      </c>
      <c r="AN559" s="2">
        <v>81</v>
      </c>
      <c r="AO559" s="2">
        <v>11.1</v>
      </c>
      <c r="AP559" s="2">
        <v>14.3</v>
      </c>
      <c r="AQ559" s="2">
        <v>2.9</v>
      </c>
      <c r="AR559" s="2">
        <v>5.8</v>
      </c>
      <c r="AS559" s="2">
        <v>1002.6</v>
      </c>
      <c r="AT559" s="2">
        <v>2290</v>
      </c>
      <c r="AU559" s="2">
        <v>0</v>
      </c>
      <c r="AV559" s="2">
        <v>0</v>
      </c>
      <c r="AW559" s="2">
        <v>0.3</v>
      </c>
      <c r="AX559" s="2">
        <v>0.6</v>
      </c>
      <c r="AY559">
        <v>28.2</v>
      </c>
      <c r="AZ559">
        <v>659.2</v>
      </c>
      <c r="BA559">
        <v>13.7</v>
      </c>
      <c r="BB559">
        <v>13.5</v>
      </c>
      <c r="BC559" s="8">
        <v>0.38124999999999998</v>
      </c>
    </row>
    <row r="560" spans="2:55">
      <c r="B560" s="2">
        <v>1.3</v>
      </c>
      <c r="C560" s="2">
        <v>85</v>
      </c>
      <c r="D560" s="2">
        <v>-0.9</v>
      </c>
      <c r="E560" s="2">
        <v>1.3</v>
      </c>
      <c r="F560" s="2">
        <v>2.2000000000000002</v>
      </c>
      <c r="G560" s="2">
        <v>4</v>
      </c>
      <c r="H560" s="2">
        <v>1023.7</v>
      </c>
      <c r="I560" s="2">
        <v>4620</v>
      </c>
      <c r="J560" s="2">
        <v>0</v>
      </c>
      <c r="K560" s="2">
        <v>0</v>
      </c>
      <c r="L560" s="2">
        <v>0</v>
      </c>
      <c r="M560" s="2">
        <v>4</v>
      </c>
      <c r="N560">
        <v>52.8</v>
      </c>
      <c r="O560">
        <v>683.8</v>
      </c>
      <c r="P560">
        <v>0.5</v>
      </c>
      <c r="Q560">
        <v>3.5</v>
      </c>
      <c r="R560" s="5">
        <v>0.38263888888888897</v>
      </c>
      <c r="T560" s="13">
        <f t="shared" si="18"/>
        <v>3.5</v>
      </c>
      <c r="U560" s="13">
        <f t="shared" si="19"/>
        <v>0.20000000000000018</v>
      </c>
      <c r="V560" s="12" t="str">
        <f t="shared" si="17"/>
        <v/>
      </c>
      <c r="W560" s="11">
        <f t="shared" si="20"/>
        <v>1</v>
      </c>
      <c r="X560" s="13"/>
      <c r="Y560" s="16"/>
      <c r="Z560" s="20"/>
      <c r="AA560" s="16"/>
      <c r="AC560" s="9"/>
      <c r="AD560" s="5">
        <v>0.38263888888889702</v>
      </c>
      <c r="AM560" s="2">
        <v>14.3</v>
      </c>
      <c r="AN560" s="2">
        <v>81</v>
      </c>
      <c r="AO560" s="2">
        <v>11.1</v>
      </c>
      <c r="AP560" s="2">
        <v>14.3</v>
      </c>
      <c r="AQ560" s="2">
        <v>9</v>
      </c>
      <c r="AR560" s="2">
        <v>9</v>
      </c>
      <c r="AS560" s="2">
        <v>1002.7</v>
      </c>
      <c r="AT560" s="2">
        <v>2390</v>
      </c>
      <c r="AU560" s="2">
        <v>0</v>
      </c>
      <c r="AV560" s="2">
        <v>0</v>
      </c>
      <c r="AW560" s="2">
        <v>0.3</v>
      </c>
      <c r="AX560" s="2">
        <v>0.6</v>
      </c>
      <c r="AY560">
        <v>28.2</v>
      </c>
      <c r="AZ560">
        <v>659.2</v>
      </c>
      <c r="BA560">
        <v>13.7</v>
      </c>
      <c r="BB560">
        <v>13.6</v>
      </c>
      <c r="BC560" s="8">
        <v>0.38194444444444442</v>
      </c>
    </row>
    <row r="561" spans="2:55">
      <c r="B561" s="2">
        <v>1.3</v>
      </c>
      <c r="C561" s="2">
        <v>85</v>
      </c>
      <c r="D561" s="2">
        <v>-0.9</v>
      </c>
      <c r="E561" s="2">
        <v>1.3</v>
      </c>
      <c r="F561" s="2">
        <v>4</v>
      </c>
      <c r="G561" s="2">
        <v>4</v>
      </c>
      <c r="H561" s="2">
        <v>1023.7</v>
      </c>
      <c r="I561" s="2">
        <v>4630</v>
      </c>
      <c r="J561" s="2">
        <v>0</v>
      </c>
      <c r="K561" s="2">
        <v>0</v>
      </c>
      <c r="L561" s="2">
        <v>0</v>
      </c>
      <c r="M561" s="2">
        <v>4</v>
      </c>
      <c r="N561">
        <v>52.8</v>
      </c>
      <c r="O561">
        <v>683.8</v>
      </c>
      <c r="P561">
        <v>0.6</v>
      </c>
      <c r="Q561">
        <v>3.5</v>
      </c>
      <c r="R561" s="5">
        <v>0.38333333333333303</v>
      </c>
      <c r="T561" s="13">
        <f t="shared" si="18"/>
        <v>3.5</v>
      </c>
      <c r="U561" s="13">
        <f t="shared" si="19"/>
        <v>0.20000000000000018</v>
      </c>
      <c r="V561" s="12" t="str">
        <f t="shared" si="17"/>
        <v/>
      </c>
      <c r="W561" s="11">
        <f t="shared" si="20"/>
        <v>1</v>
      </c>
      <c r="X561" s="13"/>
      <c r="Y561" s="16"/>
      <c r="Z561" s="20"/>
      <c r="AA561" s="16"/>
      <c r="AC561" s="9"/>
      <c r="AD561" s="5">
        <v>0.38333333333334202</v>
      </c>
      <c r="AM561" s="2">
        <v>14.3</v>
      </c>
      <c r="AN561" s="2">
        <v>81</v>
      </c>
      <c r="AO561" s="2">
        <v>11.1</v>
      </c>
      <c r="AP561" s="2">
        <v>14.3</v>
      </c>
      <c r="AQ561" s="2">
        <v>5.4</v>
      </c>
      <c r="AR561" s="2">
        <v>7.6</v>
      </c>
      <c r="AS561" s="2">
        <v>1002.8</v>
      </c>
      <c r="AT561" s="2">
        <v>2500</v>
      </c>
      <c r="AU561" s="2">
        <v>0</v>
      </c>
      <c r="AV561" s="2">
        <v>0</v>
      </c>
      <c r="AW561" s="2">
        <v>0.3</v>
      </c>
      <c r="AX561" s="2">
        <v>0.6</v>
      </c>
      <c r="AY561">
        <v>28.2</v>
      </c>
      <c r="AZ561">
        <v>659.2</v>
      </c>
      <c r="BA561">
        <v>13.7</v>
      </c>
      <c r="BB561">
        <v>13.6</v>
      </c>
      <c r="BC561" s="8">
        <v>0.38263888888888886</v>
      </c>
    </row>
    <row r="562" spans="2:55">
      <c r="B562" s="2">
        <v>1.3</v>
      </c>
      <c r="C562" s="2">
        <v>85</v>
      </c>
      <c r="D562" s="2">
        <v>-0.9</v>
      </c>
      <c r="E562" s="2">
        <v>1.3</v>
      </c>
      <c r="F562" s="2">
        <v>4.7</v>
      </c>
      <c r="G562" s="2">
        <v>9.4</v>
      </c>
      <c r="H562" s="2">
        <v>1023.4</v>
      </c>
      <c r="I562" s="2">
        <v>4580</v>
      </c>
      <c r="J562" s="2">
        <v>0</v>
      </c>
      <c r="K562" s="2">
        <v>0</v>
      </c>
      <c r="L562" s="2">
        <v>0</v>
      </c>
      <c r="M562" s="2">
        <v>4</v>
      </c>
      <c r="N562">
        <v>52.8</v>
      </c>
      <c r="O562">
        <v>683.8</v>
      </c>
      <c r="P562">
        <v>0.6</v>
      </c>
      <c r="Q562">
        <v>3.5</v>
      </c>
      <c r="R562" s="5">
        <v>0.38402777777777802</v>
      </c>
      <c r="T562" s="13">
        <f t="shared" si="18"/>
        <v>3.5</v>
      </c>
      <c r="U562" s="13">
        <f t="shared" si="19"/>
        <v>0.20000000000000018</v>
      </c>
      <c r="V562" s="12" t="str">
        <f t="shared" si="17"/>
        <v/>
      </c>
      <c r="W562" s="11">
        <f t="shared" si="20"/>
        <v>1</v>
      </c>
      <c r="X562" s="13"/>
      <c r="Y562" s="16"/>
      <c r="Z562" s="20"/>
      <c r="AA562" s="16"/>
      <c r="AC562" s="9"/>
      <c r="AD562" s="5">
        <v>0.38402777777778702</v>
      </c>
      <c r="AM562" s="2">
        <v>14.3</v>
      </c>
      <c r="AN562" s="2">
        <v>81</v>
      </c>
      <c r="AO562" s="2">
        <v>11.1</v>
      </c>
      <c r="AP562" s="2">
        <v>14.3</v>
      </c>
      <c r="AQ562" s="2">
        <v>4</v>
      </c>
      <c r="AR562" s="2">
        <v>4.3</v>
      </c>
      <c r="AS562" s="2">
        <v>1002.8</v>
      </c>
      <c r="AT562" s="2">
        <v>2620</v>
      </c>
      <c r="AU562" s="2">
        <v>0</v>
      </c>
      <c r="AV562" s="2">
        <v>0</v>
      </c>
      <c r="AW562" s="2">
        <v>0.3</v>
      </c>
      <c r="AX562" s="2">
        <v>0.6</v>
      </c>
      <c r="AY562">
        <v>28.2</v>
      </c>
      <c r="AZ562">
        <v>659.2</v>
      </c>
      <c r="BA562">
        <v>13.7</v>
      </c>
      <c r="BB562">
        <v>13.6</v>
      </c>
      <c r="BC562" s="8">
        <v>0.38333333333333336</v>
      </c>
    </row>
    <row r="563" spans="2:55">
      <c r="B563" s="2">
        <v>1.4</v>
      </c>
      <c r="C563" s="2">
        <v>85</v>
      </c>
      <c r="D563" s="2">
        <v>-0.8</v>
      </c>
      <c r="E563" s="2">
        <v>1.4</v>
      </c>
      <c r="F563" s="2">
        <v>1.8</v>
      </c>
      <c r="G563" s="2">
        <v>3.6</v>
      </c>
      <c r="H563" s="2">
        <v>1023.6</v>
      </c>
      <c r="I563" s="2">
        <v>4370</v>
      </c>
      <c r="J563" s="2">
        <v>0</v>
      </c>
      <c r="K563" s="2">
        <v>0</v>
      </c>
      <c r="L563" s="2">
        <v>0</v>
      </c>
      <c r="M563" s="2">
        <v>4</v>
      </c>
      <c r="N563">
        <v>52.8</v>
      </c>
      <c r="O563">
        <v>683.8</v>
      </c>
      <c r="P563">
        <v>0.7</v>
      </c>
      <c r="Q563">
        <v>6.4</v>
      </c>
      <c r="R563" s="5">
        <v>0.38472222222222202</v>
      </c>
      <c r="T563" s="13">
        <f t="shared" si="18"/>
        <v>6.4</v>
      </c>
      <c r="U563" s="13">
        <f t="shared" si="19"/>
        <v>3</v>
      </c>
      <c r="V563" s="12" t="str">
        <f t="shared" si="17"/>
        <v/>
      </c>
      <c r="W563" s="11">
        <f t="shared" si="20"/>
        <v>1</v>
      </c>
      <c r="X563" s="13"/>
      <c r="Y563" s="16"/>
      <c r="Z563" s="20"/>
      <c r="AA563" s="16"/>
      <c r="AC563" s="9"/>
      <c r="AD563" s="5">
        <v>0.38472222222223201</v>
      </c>
      <c r="AM563" s="2">
        <v>14.3</v>
      </c>
      <c r="AN563" s="2">
        <v>81</v>
      </c>
      <c r="AO563" s="2">
        <v>11.1</v>
      </c>
      <c r="AP563" s="2">
        <v>14.3</v>
      </c>
      <c r="AQ563" s="2">
        <v>2.9</v>
      </c>
      <c r="AR563" s="2">
        <v>4</v>
      </c>
      <c r="AS563" s="2">
        <v>1002.8</v>
      </c>
      <c r="AT563" s="2">
        <v>2720</v>
      </c>
      <c r="AU563" s="2">
        <v>0</v>
      </c>
      <c r="AV563" s="2">
        <v>0</v>
      </c>
      <c r="AW563" s="2">
        <v>0.3</v>
      </c>
      <c r="AX563" s="2">
        <v>0.6</v>
      </c>
      <c r="AY563">
        <v>28.2</v>
      </c>
      <c r="AZ563">
        <v>659.2</v>
      </c>
      <c r="BA563">
        <v>13.7</v>
      </c>
      <c r="BB563">
        <v>13.6</v>
      </c>
      <c r="BC563" s="8">
        <v>0.3840277777777778</v>
      </c>
    </row>
    <row r="564" spans="2:55">
      <c r="B564" s="2">
        <v>1.4</v>
      </c>
      <c r="C564" s="2">
        <v>85</v>
      </c>
      <c r="D564" s="2">
        <v>-0.8</v>
      </c>
      <c r="E564" s="2">
        <v>1.4</v>
      </c>
      <c r="F564" s="2">
        <v>2.5</v>
      </c>
      <c r="G564" s="2">
        <v>4</v>
      </c>
      <c r="H564" s="2">
        <v>1023.8</v>
      </c>
      <c r="I564" s="2">
        <v>4290</v>
      </c>
      <c r="J564" s="2">
        <v>0</v>
      </c>
      <c r="K564" s="2">
        <v>0</v>
      </c>
      <c r="L564" s="2">
        <v>0</v>
      </c>
      <c r="M564" s="2">
        <v>4</v>
      </c>
      <c r="N564">
        <v>52.8</v>
      </c>
      <c r="O564">
        <v>683.8</v>
      </c>
      <c r="P564">
        <v>0.7</v>
      </c>
      <c r="Q564">
        <v>7</v>
      </c>
      <c r="R564" s="5">
        <v>0.38541666666666702</v>
      </c>
      <c r="T564" s="13">
        <f t="shared" si="18"/>
        <v>7</v>
      </c>
      <c r="U564" s="13">
        <f t="shared" si="19"/>
        <v>3.5999999999999996</v>
      </c>
      <c r="V564" s="12" t="str">
        <f t="shared" si="17"/>
        <v/>
      </c>
      <c r="W564" s="11">
        <f t="shared" si="20"/>
        <v>1</v>
      </c>
      <c r="X564" s="13"/>
      <c r="Y564" s="16"/>
      <c r="Z564" s="20"/>
      <c r="AA564" s="16"/>
      <c r="AC564" s="9"/>
      <c r="AD564" s="5">
        <v>0.38541666666667701</v>
      </c>
      <c r="AM564" s="2">
        <v>14.3</v>
      </c>
      <c r="AN564" s="2">
        <v>81</v>
      </c>
      <c r="AO564" s="2">
        <v>11.1</v>
      </c>
      <c r="AP564" s="2">
        <v>14.3</v>
      </c>
      <c r="AQ564" s="2">
        <v>4</v>
      </c>
      <c r="AR564" s="2">
        <v>4.7</v>
      </c>
      <c r="AS564" s="2">
        <v>1002.8</v>
      </c>
      <c r="AT564" s="2">
        <v>2820</v>
      </c>
      <c r="AU564" s="2">
        <v>0</v>
      </c>
      <c r="AV564" s="2">
        <v>0</v>
      </c>
      <c r="AW564" s="2">
        <v>0.3</v>
      </c>
      <c r="AX564" s="2">
        <v>0.6</v>
      </c>
      <c r="AY564">
        <v>28.2</v>
      </c>
      <c r="AZ564">
        <v>659.2</v>
      </c>
      <c r="BA564">
        <v>13.8</v>
      </c>
      <c r="BB564">
        <v>13.6</v>
      </c>
      <c r="BC564" s="8">
        <v>0.38472222222222224</v>
      </c>
    </row>
    <row r="565" spans="2:55">
      <c r="B565" s="2">
        <v>1.4</v>
      </c>
      <c r="C565" s="2">
        <v>85</v>
      </c>
      <c r="D565" s="2">
        <v>-0.8</v>
      </c>
      <c r="E565" s="2">
        <v>1.4</v>
      </c>
      <c r="F565" s="2">
        <v>3.2</v>
      </c>
      <c r="G565" s="2">
        <v>4.3</v>
      </c>
      <c r="H565" s="2">
        <v>1023.7</v>
      </c>
      <c r="I565" s="2">
        <v>4210</v>
      </c>
      <c r="J565" s="2">
        <v>0</v>
      </c>
      <c r="K565" s="2">
        <v>0</v>
      </c>
      <c r="L565" s="2">
        <v>0</v>
      </c>
      <c r="M565" s="2">
        <v>4</v>
      </c>
      <c r="N565">
        <v>52.8</v>
      </c>
      <c r="O565">
        <v>683.8</v>
      </c>
      <c r="P565">
        <v>0.8</v>
      </c>
      <c r="Q565">
        <v>7</v>
      </c>
      <c r="R565" s="5">
        <v>0.38611111111111102</v>
      </c>
      <c r="T565" s="13">
        <f t="shared" si="18"/>
        <v>7</v>
      </c>
      <c r="U565" s="13">
        <f t="shared" si="19"/>
        <v>3.5999999999999996</v>
      </c>
      <c r="V565" s="12" t="str">
        <f t="shared" si="17"/>
        <v/>
      </c>
      <c r="W565" s="11">
        <f t="shared" si="20"/>
        <v>1</v>
      </c>
      <c r="X565" s="13"/>
      <c r="Y565" s="16"/>
      <c r="Z565" s="20"/>
      <c r="AA565" s="16"/>
      <c r="AC565" s="9"/>
      <c r="AD565" s="5">
        <v>0.38611111111112201</v>
      </c>
      <c r="AM565" s="2">
        <v>14.3</v>
      </c>
      <c r="AN565" s="2">
        <v>81</v>
      </c>
      <c r="AO565" s="2">
        <v>11.1</v>
      </c>
      <c r="AP565" s="2">
        <v>14.3</v>
      </c>
      <c r="AQ565" s="2">
        <v>5</v>
      </c>
      <c r="AR565" s="2">
        <v>6.8</v>
      </c>
      <c r="AS565" s="2">
        <v>1002.7</v>
      </c>
      <c r="AT565" s="2">
        <v>2950</v>
      </c>
      <c r="AU565" s="2">
        <v>0</v>
      </c>
      <c r="AV565" s="2">
        <v>0</v>
      </c>
      <c r="AW565" s="2">
        <v>0.3</v>
      </c>
      <c r="AX565" s="2">
        <v>0.6</v>
      </c>
      <c r="AY565">
        <v>28.2</v>
      </c>
      <c r="AZ565">
        <v>659.2</v>
      </c>
      <c r="BA565">
        <v>13.8</v>
      </c>
      <c r="BB565">
        <v>13.6</v>
      </c>
      <c r="BC565" s="8">
        <v>0.38541666666666669</v>
      </c>
    </row>
    <row r="566" spans="2:55">
      <c r="B566" s="2">
        <v>1.4</v>
      </c>
      <c r="C566" s="2">
        <v>85</v>
      </c>
      <c r="D566" s="2">
        <v>-0.8</v>
      </c>
      <c r="E566" s="2">
        <v>1.4</v>
      </c>
      <c r="F566" s="2">
        <v>2.9</v>
      </c>
      <c r="G566" s="2">
        <v>5</v>
      </c>
      <c r="H566" s="2">
        <v>1023.8</v>
      </c>
      <c r="I566" s="2">
        <v>4190</v>
      </c>
      <c r="J566" s="2">
        <v>0</v>
      </c>
      <c r="K566" s="2">
        <v>0</v>
      </c>
      <c r="L566" s="2">
        <v>0</v>
      </c>
      <c r="M566" s="2">
        <v>4</v>
      </c>
      <c r="N566">
        <v>52.8</v>
      </c>
      <c r="O566">
        <v>683.8</v>
      </c>
      <c r="P566">
        <v>0.8</v>
      </c>
      <c r="Q566">
        <v>7</v>
      </c>
      <c r="R566" s="5">
        <v>0.38680555555555601</v>
      </c>
      <c r="T566" s="13">
        <f t="shared" si="18"/>
        <v>7</v>
      </c>
      <c r="U566" s="13">
        <f t="shared" si="19"/>
        <v>3.5999999999999996</v>
      </c>
      <c r="V566" s="12" t="str">
        <f t="shared" si="17"/>
        <v/>
      </c>
      <c r="W566" s="11">
        <f t="shared" si="20"/>
        <v>1</v>
      </c>
      <c r="X566" s="13"/>
      <c r="Y566" s="16"/>
      <c r="Z566" s="20"/>
      <c r="AA566" s="16"/>
      <c r="AC566" s="9"/>
      <c r="AD566" s="5">
        <v>0.386805555555567</v>
      </c>
      <c r="AM566" s="2">
        <v>14.3</v>
      </c>
      <c r="AN566" s="2">
        <v>81</v>
      </c>
      <c r="AO566" s="2">
        <v>11.1</v>
      </c>
      <c r="AP566" s="2">
        <v>14.3</v>
      </c>
      <c r="AQ566" s="2">
        <v>2.5</v>
      </c>
      <c r="AR566" s="2">
        <v>4.3</v>
      </c>
      <c r="AS566" s="2">
        <v>1002.7</v>
      </c>
      <c r="AT566" s="2">
        <v>3120</v>
      </c>
      <c r="AU566" s="2">
        <v>0</v>
      </c>
      <c r="AV566" s="2">
        <v>0</v>
      </c>
      <c r="AW566" s="2">
        <v>0.3</v>
      </c>
      <c r="AX566" s="2">
        <v>0.6</v>
      </c>
      <c r="AY566">
        <v>28.2</v>
      </c>
      <c r="AZ566">
        <v>659.2</v>
      </c>
      <c r="BA566">
        <v>13.8</v>
      </c>
      <c r="BB566">
        <v>13.6</v>
      </c>
      <c r="BC566" s="8">
        <v>0.38611111111111113</v>
      </c>
    </row>
    <row r="567" spans="2:55">
      <c r="B567" s="2">
        <v>1.4</v>
      </c>
      <c r="C567" s="2">
        <v>85</v>
      </c>
      <c r="D567" s="2">
        <v>-0.8</v>
      </c>
      <c r="E567" s="2">
        <v>1.4</v>
      </c>
      <c r="F567" s="2">
        <v>3.2</v>
      </c>
      <c r="G567" s="2">
        <v>5.4</v>
      </c>
      <c r="H567" s="2">
        <v>1023.8</v>
      </c>
      <c r="I567" s="2">
        <v>4200</v>
      </c>
      <c r="J567" s="2">
        <v>0</v>
      </c>
      <c r="K567" s="2">
        <v>0</v>
      </c>
      <c r="L567" s="2">
        <v>0</v>
      </c>
      <c r="M567" s="2">
        <v>4</v>
      </c>
      <c r="N567">
        <v>52.8</v>
      </c>
      <c r="O567">
        <v>683.8</v>
      </c>
      <c r="P567">
        <v>0.9</v>
      </c>
      <c r="Q567">
        <v>7</v>
      </c>
      <c r="R567" s="5">
        <v>0.38750000000000001</v>
      </c>
      <c r="T567" s="13">
        <f t="shared" si="18"/>
        <v>7</v>
      </c>
      <c r="U567" s="13">
        <f t="shared" si="19"/>
        <v>3.5999999999999996</v>
      </c>
      <c r="V567" s="12" t="str">
        <f t="shared" si="17"/>
        <v/>
      </c>
      <c r="W567" s="11">
        <f t="shared" si="20"/>
        <v>1</v>
      </c>
      <c r="X567" s="13"/>
      <c r="Y567" s="16"/>
      <c r="Z567" s="20"/>
      <c r="AA567" s="16"/>
      <c r="AC567" s="9"/>
      <c r="AD567" s="5">
        <v>0.387500000000012</v>
      </c>
      <c r="AM567" s="2">
        <v>14.3</v>
      </c>
      <c r="AN567" s="2">
        <v>81</v>
      </c>
      <c r="AO567" s="2">
        <v>11.1</v>
      </c>
      <c r="AP567" s="2">
        <v>14.3</v>
      </c>
      <c r="AQ567" s="2">
        <v>2.9</v>
      </c>
      <c r="AR567" s="2">
        <v>3.6</v>
      </c>
      <c r="AS567" s="2">
        <v>1002.9</v>
      </c>
      <c r="AT567" s="2">
        <v>3340</v>
      </c>
      <c r="AU567" s="2">
        <v>0</v>
      </c>
      <c r="AV567" s="2">
        <v>0</v>
      </c>
      <c r="AW567" s="2">
        <v>0.3</v>
      </c>
      <c r="AX567" s="2">
        <v>0.6</v>
      </c>
      <c r="AY567">
        <v>28.2</v>
      </c>
      <c r="AZ567">
        <v>659.2</v>
      </c>
      <c r="BA567">
        <v>13.8</v>
      </c>
      <c r="BB567">
        <v>13.6</v>
      </c>
      <c r="BC567" s="8">
        <v>0.38680555555555557</v>
      </c>
    </row>
    <row r="568" spans="2:55">
      <c r="B568" s="2">
        <v>1.4</v>
      </c>
      <c r="C568" s="2">
        <v>85</v>
      </c>
      <c r="D568" s="2">
        <v>-0.8</v>
      </c>
      <c r="E568" s="2">
        <v>-0.3</v>
      </c>
      <c r="F568" s="2">
        <v>5.8</v>
      </c>
      <c r="G568" s="2">
        <v>7.6</v>
      </c>
      <c r="H568" s="2">
        <v>1023.7</v>
      </c>
      <c r="I568" s="2">
        <v>4220</v>
      </c>
      <c r="J568" s="2">
        <v>0</v>
      </c>
      <c r="K568" s="2">
        <v>0</v>
      </c>
      <c r="L568" s="2">
        <v>0</v>
      </c>
      <c r="M568" s="2">
        <v>4</v>
      </c>
      <c r="N568">
        <v>52.8</v>
      </c>
      <c r="O568">
        <v>683.8</v>
      </c>
      <c r="P568">
        <v>0.9</v>
      </c>
      <c r="Q568">
        <v>9.1</v>
      </c>
      <c r="R568" s="5">
        <v>0.38819444444444401</v>
      </c>
      <c r="T568" s="13">
        <f t="shared" si="18"/>
        <v>9.1</v>
      </c>
      <c r="U568" s="13">
        <f t="shared" si="19"/>
        <v>5.6999999999999993</v>
      </c>
      <c r="V568" s="12" t="str">
        <f t="shared" si="17"/>
        <v/>
      </c>
      <c r="W568" s="11">
        <f t="shared" si="20"/>
        <v>1</v>
      </c>
      <c r="X568" s="13"/>
      <c r="Y568" s="16"/>
      <c r="Z568" s="20"/>
      <c r="AA568" s="16"/>
      <c r="AC568" s="9"/>
      <c r="AD568" s="5">
        <v>0.388194444444457</v>
      </c>
      <c r="AM568" s="2">
        <v>14.3</v>
      </c>
      <c r="AN568" s="2">
        <v>81</v>
      </c>
      <c r="AO568" s="2">
        <v>11.1</v>
      </c>
      <c r="AP568" s="2">
        <v>14.3</v>
      </c>
      <c r="AQ568" s="2">
        <v>5.8</v>
      </c>
      <c r="AR568" s="2">
        <v>7.2</v>
      </c>
      <c r="AS568" s="2">
        <v>1002.8</v>
      </c>
      <c r="AT568" s="2">
        <v>3630</v>
      </c>
      <c r="AU568" s="2">
        <v>0</v>
      </c>
      <c r="AV568" s="2">
        <v>0</v>
      </c>
      <c r="AW568" s="2">
        <v>0.3</v>
      </c>
      <c r="AX568" s="2">
        <v>0.6</v>
      </c>
      <c r="AY568">
        <v>28.2</v>
      </c>
      <c r="AZ568">
        <v>659.2</v>
      </c>
      <c r="BA568">
        <v>13.9</v>
      </c>
      <c r="BB568">
        <v>13.6</v>
      </c>
      <c r="BC568" s="8">
        <v>0.38750000000000001</v>
      </c>
    </row>
    <row r="569" spans="2:55">
      <c r="B569" s="2">
        <v>1.4</v>
      </c>
      <c r="C569" s="2">
        <v>85</v>
      </c>
      <c r="D569" s="2">
        <v>-0.8</v>
      </c>
      <c r="E569" s="2">
        <v>0</v>
      </c>
      <c r="F569" s="2">
        <v>5</v>
      </c>
      <c r="G569" s="2">
        <v>5</v>
      </c>
      <c r="H569" s="2">
        <v>1023.7</v>
      </c>
      <c r="I569" s="2">
        <v>4270</v>
      </c>
      <c r="J569" s="2">
        <v>0</v>
      </c>
      <c r="K569" s="2">
        <v>0</v>
      </c>
      <c r="L569" s="2">
        <v>0</v>
      </c>
      <c r="M569" s="2">
        <v>4</v>
      </c>
      <c r="N569">
        <v>52.8</v>
      </c>
      <c r="O569">
        <v>683.8</v>
      </c>
      <c r="P569">
        <v>0.9</v>
      </c>
      <c r="Q569">
        <v>9.1</v>
      </c>
      <c r="R569" s="5">
        <v>0.38888888888888901</v>
      </c>
      <c r="T569" s="13">
        <f t="shared" si="18"/>
        <v>9.1</v>
      </c>
      <c r="U569" s="13">
        <f t="shared" si="19"/>
        <v>5.6999999999999993</v>
      </c>
      <c r="V569" s="12" t="str">
        <f t="shared" si="17"/>
        <v/>
      </c>
      <c r="W569" s="11">
        <f t="shared" si="20"/>
        <v>1</v>
      </c>
      <c r="X569" s="13"/>
      <c r="Y569" s="16"/>
      <c r="Z569" s="20"/>
      <c r="AA569" s="16"/>
      <c r="AC569" s="9"/>
      <c r="AD569" s="5">
        <v>0.3888888888888889</v>
      </c>
      <c r="AM569" s="2">
        <v>14.3</v>
      </c>
      <c r="AN569" s="2">
        <v>81</v>
      </c>
      <c r="AO569" s="2">
        <v>11.1</v>
      </c>
      <c r="AP569" s="2">
        <v>14.3</v>
      </c>
      <c r="AQ569" s="2">
        <v>3.6</v>
      </c>
      <c r="AR569" s="2">
        <v>3.6</v>
      </c>
      <c r="AS569" s="2">
        <v>1002.7</v>
      </c>
      <c r="AT569" s="2">
        <v>3940</v>
      </c>
      <c r="AU569" s="2">
        <v>0</v>
      </c>
      <c r="AV569" s="2">
        <v>0</v>
      </c>
      <c r="AW569" s="2">
        <v>0.3</v>
      </c>
      <c r="AX569" s="2">
        <v>0.6</v>
      </c>
      <c r="AY569">
        <v>28.2</v>
      </c>
      <c r="AZ569">
        <v>659.2</v>
      </c>
      <c r="BA569">
        <v>13.9</v>
      </c>
      <c r="BB569">
        <v>13.6</v>
      </c>
      <c r="BC569" s="8">
        <v>0.38819444444444445</v>
      </c>
    </row>
    <row r="570" spans="2:55">
      <c r="B570" s="2">
        <v>1.4</v>
      </c>
      <c r="C570" s="2">
        <v>85</v>
      </c>
      <c r="D570" s="2">
        <v>-0.8</v>
      </c>
      <c r="E570" s="2">
        <v>-0.7</v>
      </c>
      <c r="F570" s="2">
        <v>6.8</v>
      </c>
      <c r="G570" s="2">
        <v>7.2</v>
      </c>
      <c r="H570" s="2">
        <v>1023.8</v>
      </c>
      <c r="I570" s="2">
        <v>4340</v>
      </c>
      <c r="J570" s="2">
        <v>0</v>
      </c>
      <c r="K570" s="2">
        <v>0</v>
      </c>
      <c r="L570" s="2">
        <v>0</v>
      </c>
      <c r="M570" s="2">
        <v>4</v>
      </c>
      <c r="N570">
        <v>52.8</v>
      </c>
      <c r="O570">
        <v>683.8</v>
      </c>
      <c r="P570">
        <v>1</v>
      </c>
      <c r="Q570">
        <v>9.9</v>
      </c>
      <c r="R570" s="5">
        <v>0.389583333333333</v>
      </c>
      <c r="T570" s="13">
        <f t="shared" si="18"/>
        <v>9.9</v>
      </c>
      <c r="U570" s="13">
        <f t="shared" si="19"/>
        <v>6.5</v>
      </c>
      <c r="V570" s="12" t="str">
        <f t="shared" si="17"/>
        <v/>
      </c>
      <c r="W570" s="11">
        <f t="shared" si="20"/>
        <v>1</v>
      </c>
      <c r="X570" s="13"/>
      <c r="Y570" s="16"/>
      <c r="Z570" s="20"/>
      <c r="AA570" s="16"/>
      <c r="AC570" s="9"/>
      <c r="AD570" s="5">
        <v>0.38958333333334699</v>
      </c>
      <c r="AM570" s="2">
        <v>14.3</v>
      </c>
      <c r="AN570" s="2">
        <v>81</v>
      </c>
      <c r="AO570" s="2">
        <v>11.1</v>
      </c>
      <c r="AP570" s="2">
        <v>14.3</v>
      </c>
      <c r="AQ570" s="2">
        <v>4</v>
      </c>
      <c r="AR570" s="2">
        <v>4.7</v>
      </c>
      <c r="AS570" s="2">
        <v>1002.7</v>
      </c>
      <c r="AT570" s="2">
        <v>4240</v>
      </c>
      <c r="AU570" s="2">
        <v>0</v>
      </c>
      <c r="AV570" s="2">
        <v>0</v>
      </c>
      <c r="AW570" s="2">
        <v>0.3</v>
      </c>
      <c r="AX570" s="2">
        <v>0.6</v>
      </c>
      <c r="AY570">
        <v>28.2</v>
      </c>
      <c r="AZ570">
        <v>659.2</v>
      </c>
      <c r="BA570">
        <v>13.9</v>
      </c>
      <c r="BB570">
        <v>13.7</v>
      </c>
      <c r="BC570" s="8">
        <v>0.3888888888888889</v>
      </c>
    </row>
    <row r="571" spans="2:55">
      <c r="B571" s="2">
        <v>1.5</v>
      </c>
      <c r="C571" s="2">
        <v>84</v>
      </c>
      <c r="D571" s="2">
        <v>-0.9</v>
      </c>
      <c r="E571" s="2">
        <v>1.5</v>
      </c>
      <c r="F571" s="2">
        <v>4.3</v>
      </c>
      <c r="G571" s="2">
        <v>6.8</v>
      </c>
      <c r="H571" s="2">
        <v>1023.8</v>
      </c>
      <c r="I571" s="2">
        <v>4760</v>
      </c>
      <c r="J571" s="2">
        <v>0</v>
      </c>
      <c r="K571" s="2">
        <v>0</v>
      </c>
      <c r="L571" s="2">
        <v>0</v>
      </c>
      <c r="M571" s="2">
        <v>4</v>
      </c>
      <c r="N571">
        <v>52.8</v>
      </c>
      <c r="O571">
        <v>683.8</v>
      </c>
      <c r="P571">
        <v>1</v>
      </c>
      <c r="Q571">
        <v>10.1</v>
      </c>
      <c r="R571" s="5">
        <v>0.390277777777778</v>
      </c>
      <c r="T571" s="13">
        <f t="shared" si="18"/>
        <v>10.1</v>
      </c>
      <c r="U571" s="13">
        <f t="shared" si="19"/>
        <v>6.6</v>
      </c>
      <c r="V571" s="12" t="str">
        <f t="shared" si="17"/>
        <v/>
      </c>
      <c r="W571" s="11">
        <f t="shared" si="20"/>
        <v>1</v>
      </c>
      <c r="X571" s="13"/>
      <c r="Y571" s="16"/>
      <c r="Z571" s="20"/>
      <c r="AA571" s="16"/>
      <c r="AC571" s="9"/>
      <c r="AD571" s="5">
        <v>0.39027777777779199</v>
      </c>
      <c r="AM571" s="2">
        <v>14.3</v>
      </c>
      <c r="AN571" s="2">
        <v>81</v>
      </c>
      <c r="AO571" s="2">
        <v>11.1</v>
      </c>
      <c r="AP571" s="2">
        <v>14.3</v>
      </c>
      <c r="AQ571" s="2">
        <v>0</v>
      </c>
      <c r="AR571" s="2">
        <v>2.9</v>
      </c>
      <c r="AS571" s="2">
        <v>1002.6</v>
      </c>
      <c r="AT571" s="2">
        <v>4540</v>
      </c>
      <c r="AU571" s="2">
        <v>0</v>
      </c>
      <c r="AV571" s="2">
        <v>0</v>
      </c>
      <c r="AW571" s="2">
        <v>0.3</v>
      </c>
      <c r="AX571" s="2">
        <v>0.6</v>
      </c>
      <c r="AY571">
        <v>28.2</v>
      </c>
      <c r="AZ571">
        <v>659.2</v>
      </c>
      <c r="BA571">
        <v>14</v>
      </c>
      <c r="BB571">
        <v>13.7</v>
      </c>
      <c r="BC571" s="8">
        <v>0.38958333333333334</v>
      </c>
    </row>
    <row r="572" spans="2:55">
      <c r="B572" s="2">
        <v>1.5</v>
      </c>
      <c r="C572" s="2">
        <v>84</v>
      </c>
      <c r="D572" s="2">
        <v>-0.9</v>
      </c>
      <c r="E572" s="2">
        <v>1.5</v>
      </c>
      <c r="F572" s="2">
        <v>3.2</v>
      </c>
      <c r="G572" s="2">
        <v>6.5</v>
      </c>
      <c r="H572" s="2">
        <v>1023.8</v>
      </c>
      <c r="I572" s="2">
        <v>5630</v>
      </c>
      <c r="J572" s="2">
        <v>0</v>
      </c>
      <c r="K572" s="2">
        <v>0</v>
      </c>
      <c r="L572" s="2">
        <v>0</v>
      </c>
      <c r="M572" s="2">
        <v>4</v>
      </c>
      <c r="N572">
        <v>52.8</v>
      </c>
      <c r="O572">
        <v>683.8</v>
      </c>
      <c r="P572">
        <v>1</v>
      </c>
      <c r="Q572">
        <v>10.1</v>
      </c>
      <c r="R572" s="5">
        <v>0.390972222222222</v>
      </c>
      <c r="T572" s="13">
        <f t="shared" si="18"/>
        <v>10.1</v>
      </c>
      <c r="U572" s="13">
        <f t="shared" si="19"/>
        <v>6.6</v>
      </c>
      <c r="V572" s="12" t="str">
        <f t="shared" si="17"/>
        <v/>
      </c>
      <c r="W572" s="11">
        <f t="shared" si="20"/>
        <v>1</v>
      </c>
      <c r="X572" s="13"/>
      <c r="Y572" s="16"/>
      <c r="Z572" s="20"/>
      <c r="AA572" s="16"/>
      <c r="AC572" s="9"/>
      <c r="AD572" s="5">
        <v>0.39097222222223699</v>
      </c>
      <c r="AM572" s="2">
        <v>14.3</v>
      </c>
      <c r="AN572" s="2">
        <v>81</v>
      </c>
      <c r="AO572" s="2">
        <v>11.1</v>
      </c>
      <c r="AP572" s="2">
        <v>14.3</v>
      </c>
      <c r="AQ572" s="2">
        <v>2.5</v>
      </c>
      <c r="AR572" s="2">
        <v>3.2</v>
      </c>
      <c r="AS572" s="2">
        <v>1002.7</v>
      </c>
      <c r="AT572" s="2">
        <v>4790</v>
      </c>
      <c r="AU572" s="2">
        <v>0</v>
      </c>
      <c r="AV572" s="2">
        <v>0</v>
      </c>
      <c r="AW572" s="2">
        <v>0.3</v>
      </c>
      <c r="AX572" s="2">
        <v>0.6</v>
      </c>
      <c r="AY572">
        <v>28.2</v>
      </c>
      <c r="AZ572">
        <v>659.2</v>
      </c>
      <c r="BA572">
        <v>14</v>
      </c>
      <c r="BB572">
        <v>13.7</v>
      </c>
      <c r="BC572" s="5">
        <v>0.39027777777777778</v>
      </c>
    </row>
    <row r="573" spans="2:55">
      <c r="B573" s="2">
        <v>1.6</v>
      </c>
      <c r="C573" s="2">
        <v>84</v>
      </c>
      <c r="D573" s="2">
        <v>-0.8</v>
      </c>
      <c r="E573" s="2">
        <v>1.6</v>
      </c>
      <c r="F573" s="2">
        <v>3.6</v>
      </c>
      <c r="G573" s="2">
        <v>7.6</v>
      </c>
      <c r="H573" s="2">
        <v>1024</v>
      </c>
      <c r="I573" s="2">
        <v>6170</v>
      </c>
      <c r="J573" s="2">
        <v>0</v>
      </c>
      <c r="K573" s="2">
        <v>0</v>
      </c>
      <c r="L573" s="2">
        <v>0</v>
      </c>
      <c r="M573" s="2">
        <v>4</v>
      </c>
      <c r="N573">
        <v>52.8</v>
      </c>
      <c r="O573">
        <v>683.8</v>
      </c>
      <c r="P573">
        <v>1.1000000000000001</v>
      </c>
      <c r="Q573">
        <v>10.3</v>
      </c>
      <c r="R573" s="5">
        <v>0.391666666666667</v>
      </c>
      <c r="T573" s="13">
        <f t="shared" si="18"/>
        <v>10.3</v>
      </c>
      <c r="U573" s="13">
        <f t="shared" si="19"/>
        <v>6.7000000000000011</v>
      </c>
      <c r="V573" s="12" t="str">
        <f t="shared" si="17"/>
        <v/>
      </c>
      <c r="W573" s="11">
        <f t="shared" si="20"/>
        <v>1</v>
      </c>
      <c r="X573" s="13"/>
      <c r="Y573" s="16"/>
      <c r="Z573" s="20"/>
      <c r="AA573" s="16"/>
      <c r="AC573" s="9"/>
      <c r="AD573" s="5">
        <v>0.39166666666668198</v>
      </c>
      <c r="AM573" s="2">
        <v>14.3</v>
      </c>
      <c r="AN573" s="2">
        <v>81</v>
      </c>
      <c r="AO573" s="2">
        <v>11.1</v>
      </c>
      <c r="AP573" s="2">
        <v>14.3</v>
      </c>
      <c r="AQ573" s="2">
        <v>2.2000000000000002</v>
      </c>
      <c r="AR573" s="2">
        <v>2.9</v>
      </c>
      <c r="AS573" s="2">
        <v>1002.8</v>
      </c>
      <c r="AT573" s="2">
        <v>5010</v>
      </c>
      <c r="AU573" s="2">
        <v>0</v>
      </c>
      <c r="AV573" s="2">
        <v>0</v>
      </c>
      <c r="AW573" s="2">
        <v>0.3</v>
      </c>
      <c r="AX573" s="2">
        <v>0.6</v>
      </c>
      <c r="AY573">
        <v>28.2</v>
      </c>
      <c r="AZ573">
        <v>659.2</v>
      </c>
      <c r="BA573">
        <v>14</v>
      </c>
      <c r="BB573">
        <v>13.7</v>
      </c>
      <c r="BC573" s="5">
        <v>0.39097222222222222</v>
      </c>
    </row>
    <row r="574" spans="2:55">
      <c r="B574" s="2">
        <v>1.7</v>
      </c>
      <c r="C574" s="2">
        <v>84</v>
      </c>
      <c r="D574" s="2">
        <v>-0.7</v>
      </c>
      <c r="E574" s="2">
        <v>1.7</v>
      </c>
      <c r="F574" s="2">
        <v>3.2</v>
      </c>
      <c r="G574" s="2">
        <v>6.5</v>
      </c>
      <c r="H574" s="2">
        <v>1023.7</v>
      </c>
      <c r="I574" s="2">
        <v>6330</v>
      </c>
      <c r="J574" s="2">
        <v>0</v>
      </c>
      <c r="K574" s="2">
        <v>0</v>
      </c>
      <c r="L574" s="2">
        <v>0</v>
      </c>
      <c r="M574" s="2">
        <v>4</v>
      </c>
      <c r="N574">
        <v>52.8</v>
      </c>
      <c r="O574">
        <v>683.8</v>
      </c>
      <c r="P574">
        <v>1.1000000000000001</v>
      </c>
      <c r="Q574">
        <v>10.3</v>
      </c>
      <c r="R574" s="5">
        <v>0.39236111111111099</v>
      </c>
      <c r="T574" s="13">
        <f t="shared" si="18"/>
        <v>10.3</v>
      </c>
      <c r="U574" s="13">
        <f t="shared" si="19"/>
        <v>6.6000000000000014</v>
      </c>
      <c r="V574" s="12" t="str">
        <f t="shared" si="17"/>
        <v/>
      </c>
      <c r="W574" s="11">
        <f t="shared" si="20"/>
        <v>1</v>
      </c>
      <c r="X574" s="13"/>
      <c r="Y574" s="16"/>
      <c r="Z574" s="20"/>
      <c r="AA574" s="16"/>
      <c r="AC574" s="9"/>
      <c r="AD574" s="5">
        <v>0.39236111111112698</v>
      </c>
      <c r="AM574" s="2">
        <v>14.3</v>
      </c>
      <c r="AN574" s="2">
        <v>81</v>
      </c>
      <c r="AO574" s="2">
        <v>11.1</v>
      </c>
      <c r="AP574" s="2">
        <v>14.3</v>
      </c>
      <c r="AQ574" s="2">
        <v>4</v>
      </c>
      <c r="AR574" s="2">
        <v>5</v>
      </c>
      <c r="AS574" s="2">
        <v>1002.9</v>
      </c>
      <c r="AT574" s="2">
        <v>5220</v>
      </c>
      <c r="AU574" s="2">
        <v>0</v>
      </c>
      <c r="AV574" s="2">
        <v>0</v>
      </c>
      <c r="AW574" s="2">
        <v>0.3</v>
      </c>
      <c r="AX574" s="2">
        <v>0.6</v>
      </c>
      <c r="AY574">
        <v>28.2</v>
      </c>
      <c r="AZ574">
        <v>659.2</v>
      </c>
      <c r="BA574">
        <v>14.1</v>
      </c>
      <c r="BB574">
        <v>13.8</v>
      </c>
      <c r="BC574" s="5">
        <v>0.39166666666666666</v>
      </c>
    </row>
    <row r="575" spans="2:55">
      <c r="B575" s="2">
        <v>1.7</v>
      </c>
      <c r="C575" s="2">
        <v>84</v>
      </c>
      <c r="D575" s="2">
        <v>-0.7</v>
      </c>
      <c r="E575" s="2">
        <v>1.7</v>
      </c>
      <c r="F575" s="2">
        <v>0</v>
      </c>
      <c r="G575" s="2">
        <v>6.5</v>
      </c>
      <c r="H575" s="2">
        <v>1023.8</v>
      </c>
      <c r="I575" s="2">
        <v>6430</v>
      </c>
      <c r="J575" s="2">
        <v>0</v>
      </c>
      <c r="K575" s="2">
        <v>0</v>
      </c>
      <c r="L575" s="2">
        <v>0</v>
      </c>
      <c r="M575" s="2">
        <v>4</v>
      </c>
      <c r="N575">
        <v>52.8</v>
      </c>
      <c r="O575">
        <v>683.8</v>
      </c>
      <c r="P575">
        <v>1.3</v>
      </c>
      <c r="Q575">
        <v>10.1</v>
      </c>
      <c r="R575" s="5">
        <v>0.39305555555555599</v>
      </c>
      <c r="T575" s="13">
        <f t="shared" si="18"/>
        <v>10.1</v>
      </c>
      <c r="U575" s="13">
        <f t="shared" si="19"/>
        <v>6.4</v>
      </c>
      <c r="V575" s="12" t="str">
        <f t="shared" si="17"/>
        <v/>
      </c>
      <c r="W575" s="11">
        <f t="shared" si="20"/>
        <v>1</v>
      </c>
      <c r="X575" s="13"/>
      <c r="Y575" s="16"/>
      <c r="Z575" s="20"/>
      <c r="AA575" s="16"/>
      <c r="AC575" s="9"/>
      <c r="AD575" s="5">
        <v>0.39305555555557198</v>
      </c>
      <c r="AM575" s="2">
        <v>14.3</v>
      </c>
      <c r="AN575" s="2">
        <v>82</v>
      </c>
      <c r="AO575" s="2">
        <v>11.3</v>
      </c>
      <c r="AP575" s="2">
        <v>14.3</v>
      </c>
      <c r="AQ575" s="2">
        <v>3.2</v>
      </c>
      <c r="AR575" s="2">
        <v>4.3</v>
      </c>
      <c r="AS575" s="2">
        <v>1002.8</v>
      </c>
      <c r="AT575" s="2">
        <v>5420</v>
      </c>
      <c r="AU575" s="2">
        <v>0</v>
      </c>
      <c r="AV575" s="2">
        <v>0</v>
      </c>
      <c r="AW575" s="2">
        <v>0.3</v>
      </c>
      <c r="AX575" s="2">
        <v>0.6</v>
      </c>
      <c r="AY575">
        <v>28.2</v>
      </c>
      <c r="AZ575">
        <v>659.2</v>
      </c>
      <c r="BA575">
        <v>14.1</v>
      </c>
      <c r="BB575">
        <v>13.8</v>
      </c>
      <c r="BC575" s="5">
        <v>0.3923611111111111</v>
      </c>
    </row>
    <row r="576" spans="2:55">
      <c r="B576" s="2">
        <v>1.8</v>
      </c>
      <c r="C576" s="2">
        <v>83</v>
      </c>
      <c r="D576" s="2">
        <v>-0.8</v>
      </c>
      <c r="E576" s="2">
        <v>-0.2</v>
      </c>
      <c r="F576" s="2">
        <v>6.5</v>
      </c>
      <c r="G576" s="2">
        <v>6.8</v>
      </c>
      <c r="H576" s="2">
        <v>1023.8</v>
      </c>
      <c r="I576" s="2">
        <v>6490</v>
      </c>
      <c r="J576" s="2">
        <v>0</v>
      </c>
      <c r="K576" s="2">
        <v>0</v>
      </c>
      <c r="L576" s="2">
        <v>0</v>
      </c>
      <c r="M576" s="2">
        <v>4</v>
      </c>
      <c r="N576">
        <v>52.8</v>
      </c>
      <c r="O576">
        <v>683.8</v>
      </c>
      <c r="P576">
        <v>1.6</v>
      </c>
      <c r="Q576">
        <v>10.1</v>
      </c>
      <c r="R576" s="5">
        <v>0.39374999999999999</v>
      </c>
      <c r="T576" s="13">
        <f t="shared" si="18"/>
        <v>10.1</v>
      </c>
      <c r="U576" s="13">
        <f t="shared" si="19"/>
        <v>6.2999999999999989</v>
      </c>
      <c r="V576" s="12" t="str">
        <f t="shared" si="17"/>
        <v/>
      </c>
      <c r="W576" s="11">
        <f t="shared" si="20"/>
        <v>1</v>
      </c>
      <c r="X576" s="13"/>
      <c r="Y576" s="16"/>
      <c r="Z576" s="20"/>
      <c r="AA576" s="16"/>
      <c r="AC576" s="9"/>
      <c r="AD576" s="5">
        <v>0.39375000000001698</v>
      </c>
      <c r="AM576" s="2">
        <v>14.2</v>
      </c>
      <c r="AN576" s="2">
        <v>82</v>
      </c>
      <c r="AO576" s="2">
        <v>11.2</v>
      </c>
      <c r="AP576" s="2">
        <v>14.2</v>
      </c>
      <c r="AQ576" s="2">
        <v>2.9</v>
      </c>
      <c r="AR576" s="2">
        <v>5.4</v>
      </c>
      <c r="AS576" s="2">
        <v>1002.7</v>
      </c>
      <c r="AT576" s="2">
        <v>5660</v>
      </c>
      <c r="AU576" s="2">
        <v>0</v>
      </c>
      <c r="AV576" s="2">
        <v>0</v>
      </c>
      <c r="AW576" s="2">
        <v>0.3</v>
      </c>
      <c r="AX576" s="2">
        <v>0.6</v>
      </c>
      <c r="AY576">
        <v>28.2</v>
      </c>
      <c r="AZ576">
        <v>659.2</v>
      </c>
      <c r="BA576">
        <v>14.2</v>
      </c>
      <c r="BB576">
        <v>13.8</v>
      </c>
      <c r="BC576" s="5">
        <v>0.39305555555555555</v>
      </c>
    </row>
    <row r="577" spans="2:55">
      <c r="B577" s="2">
        <v>1.8</v>
      </c>
      <c r="C577" s="2">
        <v>83</v>
      </c>
      <c r="D577" s="2">
        <v>-0.8</v>
      </c>
      <c r="E577" s="2">
        <v>1.8</v>
      </c>
      <c r="F577" s="2">
        <v>2.5</v>
      </c>
      <c r="G577" s="2">
        <v>3.2</v>
      </c>
      <c r="H577" s="2">
        <v>1023.7</v>
      </c>
      <c r="I577" s="2">
        <v>6590</v>
      </c>
      <c r="J577" s="2">
        <v>0</v>
      </c>
      <c r="K577" s="2">
        <v>0</v>
      </c>
      <c r="L577" s="2">
        <v>0</v>
      </c>
      <c r="M577" s="2">
        <v>4</v>
      </c>
      <c r="N577">
        <v>52.8</v>
      </c>
      <c r="O577">
        <v>683.8</v>
      </c>
      <c r="P577">
        <v>2</v>
      </c>
      <c r="Q577">
        <v>9.5</v>
      </c>
      <c r="R577" s="5">
        <v>0.39444444444444399</v>
      </c>
      <c r="T577" s="13">
        <f t="shared" si="18"/>
        <v>9.5</v>
      </c>
      <c r="U577" s="13">
        <f t="shared" si="19"/>
        <v>5.7</v>
      </c>
      <c r="V577" s="12" t="str">
        <f t="shared" si="17"/>
        <v/>
      </c>
      <c r="W577" s="11">
        <f t="shared" si="20"/>
        <v>1</v>
      </c>
      <c r="X577" s="13"/>
      <c r="Y577" s="16"/>
      <c r="Z577" s="20"/>
      <c r="AA577" s="16"/>
      <c r="AC577" s="9"/>
      <c r="AD577" s="5">
        <v>0.39444444444446197</v>
      </c>
      <c r="AM577" s="2">
        <v>14.2</v>
      </c>
      <c r="AN577" s="2">
        <v>82</v>
      </c>
      <c r="AO577" s="2">
        <v>11.2</v>
      </c>
      <c r="AP577" s="2">
        <v>14.2</v>
      </c>
      <c r="AQ577" s="2">
        <v>3.2</v>
      </c>
      <c r="AR577" s="2">
        <v>3.6</v>
      </c>
      <c r="AS577" s="2">
        <v>1002.9</v>
      </c>
      <c r="AT577" s="2">
        <v>5950</v>
      </c>
      <c r="AU577" s="2">
        <v>0</v>
      </c>
      <c r="AV577" s="2">
        <v>0</v>
      </c>
      <c r="AW577" s="2">
        <v>0.3</v>
      </c>
      <c r="AX577" s="2">
        <v>0.6</v>
      </c>
      <c r="AY577">
        <v>28.2</v>
      </c>
      <c r="AZ577">
        <v>659.2</v>
      </c>
      <c r="BA577">
        <v>14.3</v>
      </c>
      <c r="BB577">
        <v>13.9</v>
      </c>
      <c r="BC577" s="5">
        <v>0.39374999999999999</v>
      </c>
    </row>
    <row r="578" spans="2:55">
      <c r="B578" s="2">
        <v>1.9</v>
      </c>
      <c r="C578" s="2">
        <v>83</v>
      </c>
      <c r="D578" s="2">
        <v>-0.7</v>
      </c>
      <c r="E578" s="2">
        <v>1.9</v>
      </c>
      <c r="F578" s="2">
        <v>0</v>
      </c>
      <c r="G578" s="2">
        <v>2.2000000000000002</v>
      </c>
      <c r="H578" s="2">
        <v>1023.8</v>
      </c>
      <c r="I578" s="2">
        <v>6710</v>
      </c>
      <c r="J578" s="2">
        <v>0</v>
      </c>
      <c r="K578" s="2">
        <v>0</v>
      </c>
      <c r="L578" s="2">
        <v>0</v>
      </c>
      <c r="M578" s="2">
        <v>4</v>
      </c>
      <c r="N578">
        <v>52.8</v>
      </c>
      <c r="O578">
        <v>683.8</v>
      </c>
      <c r="P578">
        <v>2.5</v>
      </c>
      <c r="Q578">
        <v>9.1</v>
      </c>
      <c r="R578" s="5">
        <v>0.39513888888888898</v>
      </c>
      <c r="T578" s="13">
        <f t="shared" si="18"/>
        <v>9.1</v>
      </c>
      <c r="U578" s="13">
        <f t="shared" si="19"/>
        <v>5.1999999999999993</v>
      </c>
      <c r="V578" s="12" t="str">
        <f t="shared" si="17"/>
        <v/>
      </c>
      <c r="W578" s="11">
        <f t="shared" si="20"/>
        <v>1</v>
      </c>
      <c r="X578" s="13"/>
      <c r="Y578" s="16"/>
      <c r="Z578" s="20"/>
      <c r="AA578" s="16"/>
      <c r="AC578" s="9"/>
      <c r="AD578" s="5">
        <v>0.39513888888890702</v>
      </c>
      <c r="AM578" s="2">
        <v>14.3</v>
      </c>
      <c r="AN578" s="2">
        <v>82</v>
      </c>
      <c r="AO578" s="2">
        <v>11.3</v>
      </c>
      <c r="AP578" s="2">
        <v>14.3</v>
      </c>
      <c r="AQ578" s="2">
        <v>2.2000000000000002</v>
      </c>
      <c r="AR578" s="2">
        <v>3.6</v>
      </c>
      <c r="AS578" s="2">
        <v>1002.6</v>
      </c>
      <c r="AT578" s="2">
        <v>6290</v>
      </c>
      <c r="AU578" s="2">
        <v>0</v>
      </c>
      <c r="AV578" s="2">
        <v>0</v>
      </c>
      <c r="AW578" s="2">
        <v>0.3</v>
      </c>
      <c r="AX578" s="2">
        <v>0.6</v>
      </c>
      <c r="AY578">
        <v>28.2</v>
      </c>
      <c r="AZ578">
        <v>659.2</v>
      </c>
      <c r="BA578">
        <v>14.3</v>
      </c>
      <c r="BB578">
        <v>13.9</v>
      </c>
      <c r="BC578" s="5">
        <v>0.39444444444444443</v>
      </c>
    </row>
    <row r="579" spans="2:55">
      <c r="B579" s="2">
        <v>2</v>
      </c>
      <c r="C579" s="2">
        <v>83</v>
      </c>
      <c r="D579" s="2">
        <v>-0.6</v>
      </c>
      <c r="E579" s="2">
        <v>2</v>
      </c>
      <c r="F579" s="2">
        <v>4.3</v>
      </c>
      <c r="G579" s="2">
        <v>4.7</v>
      </c>
      <c r="H579" s="2">
        <v>1023.5</v>
      </c>
      <c r="I579" s="2">
        <v>6940</v>
      </c>
      <c r="J579" s="2">
        <v>0</v>
      </c>
      <c r="K579" s="2">
        <v>0</v>
      </c>
      <c r="L579" s="2">
        <v>0</v>
      </c>
      <c r="M579" s="2">
        <v>4</v>
      </c>
      <c r="N579">
        <v>52.8</v>
      </c>
      <c r="O579">
        <v>683.8</v>
      </c>
      <c r="P579">
        <v>3</v>
      </c>
      <c r="Q579">
        <v>8.6999999999999993</v>
      </c>
      <c r="R579" s="5">
        <v>0.39583333333333298</v>
      </c>
      <c r="T579" s="13">
        <f t="shared" si="18"/>
        <v>8.6999999999999993</v>
      </c>
      <c r="U579" s="13">
        <f t="shared" si="19"/>
        <v>4.6999999999999993</v>
      </c>
      <c r="V579" s="12" t="str">
        <f t="shared" si="17"/>
        <v/>
      </c>
      <c r="W579" s="11">
        <f t="shared" si="20"/>
        <v>1</v>
      </c>
      <c r="X579" s="13"/>
      <c r="Y579" s="16"/>
      <c r="Z579" s="20"/>
      <c r="AA579" s="16"/>
      <c r="AC579" s="9"/>
      <c r="AD579" s="5">
        <v>0.39583333333335202</v>
      </c>
      <c r="AM579" s="2">
        <v>14.3</v>
      </c>
      <c r="AN579" s="2">
        <v>82</v>
      </c>
      <c r="AO579" s="2">
        <v>11.3</v>
      </c>
      <c r="AP579" s="2">
        <v>14.3</v>
      </c>
      <c r="AQ579" s="2">
        <v>3.2</v>
      </c>
      <c r="AR579" s="2">
        <v>3.6</v>
      </c>
      <c r="AS579" s="2">
        <v>1002.9</v>
      </c>
      <c r="AT579" s="2">
        <v>6760</v>
      </c>
      <c r="AU579" s="2">
        <v>0</v>
      </c>
      <c r="AV579" s="2">
        <v>0</v>
      </c>
      <c r="AW579" s="2">
        <v>0.3</v>
      </c>
      <c r="AX579" s="2">
        <v>0.6</v>
      </c>
      <c r="AY579">
        <v>28.2</v>
      </c>
      <c r="AZ579">
        <v>659.2</v>
      </c>
      <c r="BA579">
        <v>14.4</v>
      </c>
      <c r="BB579">
        <v>14</v>
      </c>
      <c r="BC579" s="5">
        <v>0.39513888888888887</v>
      </c>
    </row>
    <row r="580" spans="2:55">
      <c r="B580" s="2">
        <v>2</v>
      </c>
      <c r="C580" s="2">
        <v>83</v>
      </c>
      <c r="D580" s="2">
        <v>-0.6</v>
      </c>
      <c r="E580" s="2">
        <v>2</v>
      </c>
      <c r="F580" s="2">
        <v>4.7</v>
      </c>
      <c r="G580" s="2">
        <v>4.7</v>
      </c>
      <c r="H580" s="2">
        <v>1023.9</v>
      </c>
      <c r="I580" s="2">
        <v>7090</v>
      </c>
      <c r="J580" s="2">
        <v>0</v>
      </c>
      <c r="K580" s="2">
        <v>0</v>
      </c>
      <c r="L580" s="2">
        <v>0</v>
      </c>
      <c r="M580" s="2">
        <v>4</v>
      </c>
      <c r="N580">
        <v>52.8</v>
      </c>
      <c r="O580">
        <v>683.8</v>
      </c>
      <c r="P580">
        <v>3.6</v>
      </c>
      <c r="Q580">
        <v>8.6999999999999993</v>
      </c>
      <c r="R580" s="5">
        <v>0.39652777777777798</v>
      </c>
      <c r="T580" s="13">
        <f t="shared" si="18"/>
        <v>8.6999999999999993</v>
      </c>
      <c r="U580" s="13">
        <f t="shared" si="19"/>
        <v>4.6999999999999993</v>
      </c>
      <c r="V580" s="12" t="str">
        <f t="shared" si="17"/>
        <v/>
      </c>
      <c r="W580" s="11">
        <f t="shared" si="20"/>
        <v>1</v>
      </c>
      <c r="X580" s="13"/>
      <c r="Y580" s="16"/>
      <c r="Z580" s="20"/>
      <c r="AA580" s="16"/>
      <c r="AC580" s="9"/>
      <c r="AD580" s="5">
        <v>0.39652777777779702</v>
      </c>
      <c r="AM580" s="2">
        <v>14.3</v>
      </c>
      <c r="AN580" s="2">
        <v>82</v>
      </c>
      <c r="AO580" s="2">
        <v>11.3</v>
      </c>
      <c r="AP580" s="2">
        <v>14.3</v>
      </c>
      <c r="AQ580" s="2">
        <v>4</v>
      </c>
      <c r="AR580" s="2">
        <v>4.3</v>
      </c>
      <c r="AS580" s="2">
        <v>1002.8</v>
      </c>
      <c r="AT580" s="2">
        <v>7360</v>
      </c>
      <c r="AU580" s="2">
        <v>0</v>
      </c>
      <c r="AV580" s="2">
        <v>0</v>
      </c>
      <c r="AW580" s="2">
        <v>0.3</v>
      </c>
      <c r="AX580" s="2">
        <v>0.6</v>
      </c>
      <c r="AY580">
        <v>28.2</v>
      </c>
      <c r="AZ580">
        <v>659.2</v>
      </c>
      <c r="BA580">
        <v>14.4</v>
      </c>
      <c r="BB580">
        <v>14</v>
      </c>
      <c r="BC580" s="5">
        <v>0.39583333333333331</v>
      </c>
    </row>
    <row r="581" spans="2:55">
      <c r="B581" s="2">
        <v>2.1</v>
      </c>
      <c r="C581" s="2">
        <v>82</v>
      </c>
      <c r="D581" s="2">
        <v>-0.7</v>
      </c>
      <c r="E581" s="2">
        <v>0.2</v>
      </c>
      <c r="F581" s="2">
        <v>6.5</v>
      </c>
      <c r="G581" s="2">
        <v>7.6</v>
      </c>
      <c r="H581" s="2">
        <v>1023.6</v>
      </c>
      <c r="I581" s="2">
        <v>7210</v>
      </c>
      <c r="J581" s="2">
        <v>0</v>
      </c>
      <c r="K581" s="2">
        <v>0</v>
      </c>
      <c r="L581" s="2">
        <v>0</v>
      </c>
      <c r="M581" s="2">
        <v>4</v>
      </c>
      <c r="N581">
        <v>52.8</v>
      </c>
      <c r="O581">
        <v>683.8</v>
      </c>
      <c r="P581">
        <v>4.0999999999999996</v>
      </c>
      <c r="Q581">
        <v>8.6999999999999993</v>
      </c>
      <c r="R581" s="5">
        <v>0.39722222222222198</v>
      </c>
      <c r="T581" s="13">
        <f t="shared" si="18"/>
        <v>8.6999999999999993</v>
      </c>
      <c r="U581" s="13">
        <f t="shared" si="19"/>
        <v>4.5999999999999996</v>
      </c>
      <c r="V581" s="12" t="str">
        <f t="shared" si="17"/>
        <v/>
      </c>
      <c r="W581" s="11">
        <f t="shared" si="20"/>
        <v>1</v>
      </c>
      <c r="X581" s="13"/>
      <c r="Y581" s="16"/>
      <c r="Z581" s="20"/>
      <c r="AA581" s="16"/>
      <c r="AC581" s="9"/>
      <c r="AD581" s="5">
        <v>0.39722222222224202</v>
      </c>
      <c r="AM581" s="2">
        <v>14.3</v>
      </c>
      <c r="AN581" s="2">
        <v>82</v>
      </c>
      <c r="AO581" s="2">
        <v>11.3</v>
      </c>
      <c r="AP581" s="2">
        <v>14.3</v>
      </c>
      <c r="AQ581" s="2">
        <v>3.6</v>
      </c>
      <c r="AR581" s="2">
        <v>4.7</v>
      </c>
      <c r="AS581" s="2">
        <v>1002.8</v>
      </c>
      <c r="AT581" s="2">
        <v>7990</v>
      </c>
      <c r="AU581" s="2">
        <v>0</v>
      </c>
      <c r="AV581" s="2">
        <v>0</v>
      </c>
      <c r="AW581" s="2">
        <v>0.3</v>
      </c>
      <c r="AX581" s="2">
        <v>0.6</v>
      </c>
      <c r="AY581">
        <v>28.2</v>
      </c>
      <c r="AZ581">
        <v>659.2</v>
      </c>
      <c r="BA581">
        <v>14.5</v>
      </c>
      <c r="BB581">
        <v>14.1</v>
      </c>
      <c r="BC581" s="5">
        <v>0.39652777777777776</v>
      </c>
    </row>
    <row r="582" spans="2:55">
      <c r="B582" s="2">
        <v>2.2000000000000002</v>
      </c>
      <c r="C582" s="2">
        <v>82</v>
      </c>
      <c r="D582" s="2">
        <v>-0.6</v>
      </c>
      <c r="E582" s="2">
        <v>2.2000000000000002</v>
      </c>
      <c r="F582" s="2">
        <v>2.9</v>
      </c>
      <c r="G582" s="2">
        <v>3.6</v>
      </c>
      <c r="H582" s="2">
        <v>1023.8</v>
      </c>
      <c r="I582" s="2">
        <v>7300</v>
      </c>
      <c r="J582" s="2">
        <v>0</v>
      </c>
      <c r="K582" s="2">
        <v>0</v>
      </c>
      <c r="L582" s="2">
        <v>0</v>
      </c>
      <c r="M582" s="2">
        <v>4</v>
      </c>
      <c r="N582">
        <v>52.8</v>
      </c>
      <c r="O582">
        <v>683.8</v>
      </c>
      <c r="P582">
        <v>4.5999999999999996</v>
      </c>
      <c r="Q582">
        <v>8.6999999999999993</v>
      </c>
      <c r="R582" s="5">
        <v>0.39791666666666697</v>
      </c>
      <c r="T582" s="13">
        <f t="shared" si="18"/>
        <v>8.6999999999999993</v>
      </c>
      <c r="U582" s="13">
        <f t="shared" si="19"/>
        <v>4.4999999999999991</v>
      </c>
      <c r="V582" s="12" t="str">
        <f t="shared" si="17"/>
        <v/>
      </c>
      <c r="W582" s="11">
        <f t="shared" si="20"/>
        <v>1</v>
      </c>
      <c r="X582" s="13"/>
      <c r="Y582" s="16"/>
      <c r="Z582" s="20"/>
      <c r="AA582" s="16"/>
      <c r="AC582" s="9"/>
      <c r="AD582" s="5">
        <v>0.39791666666668701</v>
      </c>
      <c r="AM582" s="2">
        <v>14.3</v>
      </c>
      <c r="AN582" s="2">
        <v>82</v>
      </c>
      <c r="AO582" s="2">
        <v>11.3</v>
      </c>
      <c r="AP582" s="2">
        <v>14.3</v>
      </c>
      <c r="AQ582" s="2">
        <v>4.7</v>
      </c>
      <c r="AR582" s="2">
        <v>5.8</v>
      </c>
      <c r="AS582" s="2">
        <v>1003</v>
      </c>
      <c r="AT582" s="2">
        <v>8650</v>
      </c>
      <c r="AU582" s="2">
        <v>0</v>
      </c>
      <c r="AV582" s="2">
        <v>0</v>
      </c>
      <c r="AW582" s="2">
        <v>0.3</v>
      </c>
      <c r="AX582" s="2">
        <v>0.6</v>
      </c>
      <c r="AY582">
        <v>28.2</v>
      </c>
      <c r="AZ582">
        <v>659.2</v>
      </c>
      <c r="BA582">
        <v>14.6</v>
      </c>
      <c r="BB582">
        <v>14.1</v>
      </c>
      <c r="BC582" s="5">
        <v>0.3972222222222222</v>
      </c>
    </row>
    <row r="583" spans="2:55">
      <c r="B583" s="2">
        <v>2.2999999999999998</v>
      </c>
      <c r="C583" s="2">
        <v>82</v>
      </c>
      <c r="D583" s="2">
        <v>-0.5</v>
      </c>
      <c r="E583" s="2">
        <v>2.2999999999999998</v>
      </c>
      <c r="F583" s="2">
        <v>4.7</v>
      </c>
      <c r="G583" s="2">
        <v>7.6</v>
      </c>
      <c r="H583" s="2">
        <v>1023.6</v>
      </c>
      <c r="I583" s="2">
        <v>7440</v>
      </c>
      <c r="J583" s="2">
        <v>0</v>
      </c>
      <c r="K583" s="2">
        <v>0</v>
      </c>
      <c r="L583" s="2">
        <v>0</v>
      </c>
      <c r="M583" s="2">
        <v>4</v>
      </c>
      <c r="N583">
        <v>52.8</v>
      </c>
      <c r="O583">
        <v>683.8</v>
      </c>
      <c r="P583">
        <v>5.0999999999999996</v>
      </c>
      <c r="Q583">
        <v>7.6</v>
      </c>
      <c r="R583" s="5">
        <v>0.39861111111111103</v>
      </c>
      <c r="T583" s="13">
        <f t="shared" si="18"/>
        <v>7.6</v>
      </c>
      <c r="U583" s="13">
        <f t="shared" si="19"/>
        <v>3.3</v>
      </c>
      <c r="V583" s="12" t="str">
        <f t="shared" si="17"/>
        <v/>
      </c>
      <c r="W583" s="11">
        <f t="shared" si="20"/>
        <v>1</v>
      </c>
      <c r="X583" s="13"/>
      <c r="Y583" s="16"/>
      <c r="Z583" s="20"/>
      <c r="AA583" s="16"/>
      <c r="AC583" s="9"/>
      <c r="AD583" s="5">
        <v>0.39861111111113201</v>
      </c>
      <c r="AM583" s="2">
        <v>14.3</v>
      </c>
      <c r="AN583" s="2">
        <v>82</v>
      </c>
      <c r="AO583" s="2">
        <v>11.3</v>
      </c>
      <c r="AP583" s="2">
        <v>14.3</v>
      </c>
      <c r="AQ583" s="2">
        <v>5</v>
      </c>
      <c r="AR583" s="2">
        <v>5.4</v>
      </c>
      <c r="AS583" s="2">
        <v>1003</v>
      </c>
      <c r="AT583" s="2">
        <v>9190</v>
      </c>
      <c r="AU583" s="2">
        <v>0</v>
      </c>
      <c r="AV583" s="2">
        <v>0</v>
      </c>
      <c r="AW583" s="2">
        <v>0.3</v>
      </c>
      <c r="AX583" s="2">
        <v>0.6</v>
      </c>
      <c r="AY583">
        <v>28.2</v>
      </c>
      <c r="AZ583">
        <v>659.2</v>
      </c>
      <c r="BA583">
        <v>14.6</v>
      </c>
      <c r="BB583">
        <v>14.2</v>
      </c>
      <c r="BC583" s="5">
        <v>0.39791666666666664</v>
      </c>
    </row>
    <row r="584" spans="2:55">
      <c r="B584" s="2">
        <v>2.4</v>
      </c>
      <c r="C584" s="2">
        <v>81</v>
      </c>
      <c r="D584" s="2">
        <v>-0.5</v>
      </c>
      <c r="E584" s="2">
        <v>2.4</v>
      </c>
      <c r="F584" s="2">
        <v>4</v>
      </c>
      <c r="G584" s="2">
        <v>5.4</v>
      </c>
      <c r="H584" s="2">
        <v>1023.8</v>
      </c>
      <c r="I584" s="2">
        <v>7570</v>
      </c>
      <c r="J584" s="2">
        <v>0</v>
      </c>
      <c r="K584" s="2">
        <v>0</v>
      </c>
      <c r="L584" s="2">
        <v>0</v>
      </c>
      <c r="M584" s="2">
        <v>4</v>
      </c>
      <c r="N584">
        <v>52.8</v>
      </c>
      <c r="O584">
        <v>683.8</v>
      </c>
      <c r="P584">
        <v>5.5</v>
      </c>
      <c r="Q584">
        <v>7.6</v>
      </c>
      <c r="R584" s="5">
        <v>0.39930555555555602</v>
      </c>
      <c r="T584" s="13">
        <f t="shared" si="18"/>
        <v>7.6</v>
      </c>
      <c r="U584" s="13">
        <f t="shared" si="19"/>
        <v>3.1999999999999993</v>
      </c>
      <c r="V584" s="12" t="str">
        <f t="shared" si="17"/>
        <v/>
      </c>
      <c r="W584" s="11">
        <f t="shared" si="20"/>
        <v>1</v>
      </c>
      <c r="X584" s="13"/>
      <c r="Y584" s="16"/>
      <c r="Z584" s="20"/>
      <c r="AA584" s="16"/>
      <c r="AC584" s="9"/>
      <c r="AD584" s="5">
        <v>0.39930555555557701</v>
      </c>
      <c r="AM584" s="2">
        <v>14.3</v>
      </c>
      <c r="AN584" s="2">
        <v>82</v>
      </c>
      <c r="AO584" s="2">
        <v>11.3</v>
      </c>
      <c r="AP584" s="2">
        <v>14.3</v>
      </c>
      <c r="AQ584" s="2">
        <v>3.6</v>
      </c>
      <c r="AR584" s="2">
        <v>5</v>
      </c>
      <c r="AS584" s="2">
        <v>1002.9</v>
      </c>
      <c r="AT584" s="2">
        <v>9580</v>
      </c>
      <c r="AU584" s="2">
        <v>0</v>
      </c>
      <c r="AV584" s="2">
        <v>0</v>
      </c>
      <c r="AW584" s="2">
        <v>0.3</v>
      </c>
      <c r="AX584" s="2">
        <v>0.6</v>
      </c>
      <c r="AY584">
        <v>28.2</v>
      </c>
      <c r="AZ584">
        <v>659.2</v>
      </c>
      <c r="BA584">
        <v>14.7</v>
      </c>
      <c r="BB584">
        <v>14.3</v>
      </c>
      <c r="BC584" s="5">
        <v>0.39861111111111114</v>
      </c>
    </row>
    <row r="585" spans="2:55">
      <c r="B585" s="2">
        <v>2.5</v>
      </c>
      <c r="C585" s="2">
        <v>81</v>
      </c>
      <c r="D585" s="2">
        <v>-0.4</v>
      </c>
      <c r="E585" s="2">
        <v>2.5</v>
      </c>
      <c r="F585" s="2">
        <v>2.9</v>
      </c>
      <c r="G585" s="2">
        <v>4</v>
      </c>
      <c r="H585" s="2">
        <v>1023.7</v>
      </c>
      <c r="I585" s="2">
        <v>7660</v>
      </c>
      <c r="J585" s="2">
        <v>0</v>
      </c>
      <c r="K585" s="2">
        <v>0</v>
      </c>
      <c r="L585" s="2">
        <v>0</v>
      </c>
      <c r="M585" s="2">
        <v>4</v>
      </c>
      <c r="N585">
        <v>52.8</v>
      </c>
      <c r="O585">
        <v>683.8</v>
      </c>
      <c r="P585">
        <v>5.9</v>
      </c>
      <c r="Q585">
        <v>6.9</v>
      </c>
      <c r="R585" s="5">
        <v>0.4</v>
      </c>
      <c r="T585" s="13">
        <f t="shared" si="18"/>
        <v>6.9</v>
      </c>
      <c r="U585" s="13">
        <f t="shared" si="19"/>
        <v>2.4000000000000004</v>
      </c>
      <c r="V585" s="12" t="str">
        <f t="shared" ref="V585:V648" si="21">IF($K585&gt;0,1,"")</f>
        <v/>
      </c>
      <c r="W585" s="11">
        <f t="shared" si="20"/>
        <v>1</v>
      </c>
      <c r="X585" s="13"/>
      <c r="Y585" s="16"/>
      <c r="Z585" s="20"/>
      <c r="AA585" s="16"/>
      <c r="AC585" s="9"/>
      <c r="AD585" s="5">
        <v>0.400000000000022</v>
      </c>
      <c r="AM585" s="2">
        <v>14.3</v>
      </c>
      <c r="AN585" s="2">
        <v>82</v>
      </c>
      <c r="AO585" s="2">
        <v>11.3</v>
      </c>
      <c r="AP585" s="2">
        <v>14.3</v>
      </c>
      <c r="AQ585" s="2">
        <v>3.6</v>
      </c>
      <c r="AR585" s="2">
        <v>4</v>
      </c>
      <c r="AS585" s="2">
        <v>1003.2</v>
      </c>
      <c r="AT585" s="2">
        <v>9870</v>
      </c>
      <c r="AU585" s="2">
        <v>0</v>
      </c>
      <c r="AV585" s="2">
        <v>0</v>
      </c>
      <c r="AW585" s="2">
        <v>0.3</v>
      </c>
      <c r="AX585" s="2">
        <v>0.6</v>
      </c>
      <c r="AY585">
        <v>28.2</v>
      </c>
      <c r="AZ585">
        <v>659.2</v>
      </c>
      <c r="BA585">
        <v>14.7</v>
      </c>
      <c r="BB585">
        <v>14.4</v>
      </c>
      <c r="BC585" s="5">
        <v>0.39930555555555558</v>
      </c>
    </row>
    <row r="586" spans="2:55">
      <c r="B586" s="2">
        <v>2.6</v>
      </c>
      <c r="C586" s="2">
        <v>81</v>
      </c>
      <c r="D586" s="2">
        <v>-0.3</v>
      </c>
      <c r="E586" s="2">
        <v>1</v>
      </c>
      <c r="F586" s="2">
        <v>5.8</v>
      </c>
      <c r="G586" s="2">
        <v>5.8</v>
      </c>
      <c r="H586" s="2">
        <v>1023.7</v>
      </c>
      <c r="I586" s="2">
        <v>7620</v>
      </c>
      <c r="J586" s="2">
        <v>0</v>
      </c>
      <c r="K586" s="2">
        <v>0</v>
      </c>
      <c r="L586" s="2">
        <v>0</v>
      </c>
      <c r="M586" s="2">
        <v>4</v>
      </c>
      <c r="N586">
        <v>52.8</v>
      </c>
      <c r="O586">
        <v>683.8</v>
      </c>
      <c r="P586">
        <v>6.2</v>
      </c>
      <c r="Q586">
        <v>6.6</v>
      </c>
      <c r="R586" s="5">
        <v>0.40069444444444402</v>
      </c>
      <c r="T586" s="13">
        <f t="shared" si="18"/>
        <v>6.6</v>
      </c>
      <c r="U586" s="13">
        <f t="shared" si="19"/>
        <v>1.9999999999999996</v>
      </c>
      <c r="V586" s="12" t="str">
        <f t="shared" si="21"/>
        <v/>
      </c>
      <c r="W586" s="11">
        <f t="shared" si="20"/>
        <v>1</v>
      </c>
      <c r="X586" s="13"/>
      <c r="Y586" s="16"/>
      <c r="Z586" s="20"/>
      <c r="AA586" s="16"/>
      <c r="AC586" s="9"/>
      <c r="AD586" s="5">
        <v>0.400694444444467</v>
      </c>
      <c r="AM586" s="2">
        <v>14.3</v>
      </c>
      <c r="AN586" s="2">
        <v>82</v>
      </c>
      <c r="AO586" s="2">
        <v>11.3</v>
      </c>
      <c r="AP586" s="2">
        <v>14.3</v>
      </c>
      <c r="AQ586" s="2">
        <v>4.7</v>
      </c>
      <c r="AR586" s="2">
        <v>5</v>
      </c>
      <c r="AS586" s="2">
        <v>1003</v>
      </c>
      <c r="AT586" s="2">
        <v>10000</v>
      </c>
      <c r="AU586" s="2">
        <v>0</v>
      </c>
      <c r="AV586" s="2">
        <v>0</v>
      </c>
      <c r="AW586" s="2">
        <v>0.3</v>
      </c>
      <c r="AX586" s="2">
        <v>0.6</v>
      </c>
      <c r="AY586">
        <v>28.2</v>
      </c>
      <c r="AZ586">
        <v>659.2</v>
      </c>
      <c r="BA586">
        <v>14.8</v>
      </c>
      <c r="BB586">
        <v>14.4</v>
      </c>
      <c r="BC586" s="5">
        <v>0.4</v>
      </c>
    </row>
    <row r="587" spans="2:55">
      <c r="B587" s="2">
        <v>2.6</v>
      </c>
      <c r="C587" s="2">
        <v>80</v>
      </c>
      <c r="D587" s="2">
        <v>-0.5</v>
      </c>
      <c r="E587" s="2">
        <v>2.6</v>
      </c>
      <c r="F587" s="2">
        <v>4.7</v>
      </c>
      <c r="G587" s="2">
        <v>6.8</v>
      </c>
      <c r="H587" s="2">
        <v>1023.9</v>
      </c>
      <c r="I587" s="2">
        <v>6290</v>
      </c>
      <c r="J587" s="2">
        <v>0</v>
      </c>
      <c r="K587" s="2">
        <v>0</v>
      </c>
      <c r="L587" s="2">
        <v>0</v>
      </c>
      <c r="M587" s="2">
        <v>4</v>
      </c>
      <c r="N587">
        <v>52.8</v>
      </c>
      <c r="O587">
        <v>683.8</v>
      </c>
      <c r="P587">
        <v>6.5</v>
      </c>
      <c r="Q587">
        <v>6.3</v>
      </c>
      <c r="R587" s="5">
        <v>0.40138888888888902</v>
      </c>
      <c r="T587" s="13">
        <f t="shared" si="18"/>
        <v>6.5</v>
      </c>
      <c r="U587" s="13">
        <f t="shared" si="19"/>
        <v>1.9</v>
      </c>
      <c r="V587" s="12" t="str">
        <f t="shared" si="21"/>
        <v/>
      </c>
      <c r="W587" s="11">
        <f t="shared" si="20"/>
        <v>1</v>
      </c>
      <c r="X587" s="13"/>
      <c r="Y587" s="16"/>
      <c r="Z587" s="20"/>
      <c r="AA587" s="16"/>
      <c r="AC587" s="9"/>
      <c r="AD587" s="5">
        <v>0.401388888888912</v>
      </c>
      <c r="AM587" s="2">
        <v>14.3</v>
      </c>
      <c r="AN587" s="2">
        <v>82</v>
      </c>
      <c r="AO587" s="2">
        <v>11.3</v>
      </c>
      <c r="AP587" s="2">
        <v>14.3</v>
      </c>
      <c r="AQ587" s="2">
        <v>4</v>
      </c>
      <c r="AR587" s="2">
        <v>4.3</v>
      </c>
      <c r="AS587" s="2">
        <v>1002.9</v>
      </c>
      <c r="AT587" s="2">
        <v>10060</v>
      </c>
      <c r="AU587" s="2">
        <v>0</v>
      </c>
      <c r="AV587" s="2">
        <v>0</v>
      </c>
      <c r="AW587" s="2">
        <v>0.3</v>
      </c>
      <c r="AX587" s="2">
        <v>0.6</v>
      </c>
      <c r="AY587">
        <v>28.2</v>
      </c>
      <c r="AZ587">
        <v>659.2</v>
      </c>
      <c r="BA587">
        <v>14.9</v>
      </c>
      <c r="BB587">
        <v>14.5</v>
      </c>
      <c r="BC587" s="5">
        <v>0.40069444444444446</v>
      </c>
    </row>
    <row r="588" spans="2:55">
      <c r="B588" s="2">
        <v>2.7</v>
      </c>
      <c r="C588" s="2">
        <v>80</v>
      </c>
      <c r="D588" s="2">
        <v>-0.4</v>
      </c>
      <c r="E588" s="2">
        <v>2.7</v>
      </c>
      <c r="F588" s="2">
        <v>4</v>
      </c>
      <c r="G588" s="2">
        <v>5.4</v>
      </c>
      <c r="H588" s="2">
        <v>1023.6</v>
      </c>
      <c r="I588" s="2">
        <v>5260</v>
      </c>
      <c r="J588" s="2">
        <v>0</v>
      </c>
      <c r="K588" s="2">
        <v>0</v>
      </c>
      <c r="L588" s="2">
        <v>0</v>
      </c>
      <c r="M588" s="2">
        <v>4</v>
      </c>
      <c r="N588">
        <v>52.8</v>
      </c>
      <c r="O588">
        <v>683.8</v>
      </c>
      <c r="P588">
        <v>6.6</v>
      </c>
      <c r="Q588">
        <v>6</v>
      </c>
      <c r="R588" s="5">
        <v>0.40208333333333302</v>
      </c>
      <c r="T588" s="13">
        <f t="shared" si="18"/>
        <v>6.6</v>
      </c>
      <c r="U588" s="13">
        <f t="shared" si="19"/>
        <v>1.8999999999999995</v>
      </c>
      <c r="V588" s="12" t="str">
        <f t="shared" si="21"/>
        <v/>
      </c>
      <c r="W588" s="11">
        <f t="shared" si="20"/>
        <v>1</v>
      </c>
      <c r="X588" s="13"/>
      <c r="Y588" s="16"/>
      <c r="Z588" s="20"/>
      <c r="AA588" s="16"/>
      <c r="AC588" s="9"/>
      <c r="AD588" s="5">
        <v>0.402083333333357</v>
      </c>
      <c r="AM588" s="2">
        <v>14.4</v>
      </c>
      <c r="AN588" s="2">
        <v>82</v>
      </c>
      <c r="AO588" s="2">
        <v>11.4</v>
      </c>
      <c r="AP588" s="2">
        <v>14.4</v>
      </c>
      <c r="AQ588" s="2">
        <v>6.8</v>
      </c>
      <c r="AR588" s="2">
        <v>6.8</v>
      </c>
      <c r="AS588" s="2">
        <v>1002.9</v>
      </c>
      <c r="AT588" s="2">
        <v>10100</v>
      </c>
      <c r="AU588" s="2">
        <v>0</v>
      </c>
      <c r="AV588" s="2">
        <v>0</v>
      </c>
      <c r="AW588" s="2">
        <v>0.3</v>
      </c>
      <c r="AX588" s="2">
        <v>0.6</v>
      </c>
      <c r="AY588">
        <v>28.2</v>
      </c>
      <c r="AZ588">
        <v>659.2</v>
      </c>
      <c r="BA588">
        <v>15</v>
      </c>
      <c r="BB588">
        <v>14.6</v>
      </c>
      <c r="BC588" s="5">
        <v>0.40138888888888891</v>
      </c>
    </row>
    <row r="589" spans="2:55">
      <c r="B589" s="2">
        <v>2.7</v>
      </c>
      <c r="C589" s="2">
        <v>80</v>
      </c>
      <c r="D589" s="2">
        <v>-0.4</v>
      </c>
      <c r="E589" s="2">
        <v>2.7</v>
      </c>
      <c r="F589" s="2">
        <v>2.5</v>
      </c>
      <c r="G589" s="2">
        <v>3.6</v>
      </c>
      <c r="H589" s="2">
        <v>1023.9</v>
      </c>
      <c r="I589" s="2">
        <v>6290</v>
      </c>
      <c r="J589" s="2">
        <v>0</v>
      </c>
      <c r="K589" s="2">
        <v>0</v>
      </c>
      <c r="L589" s="2">
        <v>0</v>
      </c>
      <c r="M589" s="2">
        <v>4</v>
      </c>
      <c r="N589">
        <v>52.8</v>
      </c>
      <c r="O589">
        <v>683.8</v>
      </c>
      <c r="P589">
        <v>6.6</v>
      </c>
      <c r="Q589">
        <v>5.8</v>
      </c>
      <c r="R589" s="5">
        <v>0.40277777777777801</v>
      </c>
      <c r="T589" s="13">
        <f t="shared" si="18"/>
        <v>6.6</v>
      </c>
      <c r="U589" s="13">
        <f t="shared" si="19"/>
        <v>1.8999999999999995</v>
      </c>
      <c r="V589" s="12" t="str">
        <f t="shared" si="21"/>
        <v/>
      </c>
      <c r="W589" s="11">
        <f t="shared" si="20"/>
        <v>1</v>
      </c>
      <c r="X589" s="13"/>
      <c r="Y589" s="16"/>
      <c r="Z589" s="20"/>
      <c r="AA589" s="16"/>
      <c r="AC589" s="9"/>
      <c r="AD589" s="5">
        <v>0.40277777777780199</v>
      </c>
      <c r="AM589" s="2">
        <v>14.4</v>
      </c>
      <c r="AN589" s="2">
        <v>82</v>
      </c>
      <c r="AO589" s="2">
        <v>11.4</v>
      </c>
      <c r="AP589" s="2">
        <v>14.4</v>
      </c>
      <c r="AQ589" s="2">
        <v>3.6</v>
      </c>
      <c r="AR589" s="2">
        <v>6.5</v>
      </c>
      <c r="AS589" s="2">
        <v>1003</v>
      </c>
      <c r="AT589" s="2">
        <v>10190</v>
      </c>
      <c r="AU589" s="2">
        <v>0</v>
      </c>
      <c r="AV589" s="2">
        <v>0</v>
      </c>
      <c r="AW589" s="2">
        <v>0.3</v>
      </c>
      <c r="AX589" s="2">
        <v>0.6</v>
      </c>
      <c r="AY589">
        <v>28.2</v>
      </c>
      <c r="AZ589">
        <v>659.2</v>
      </c>
      <c r="BA589">
        <v>15</v>
      </c>
      <c r="BB589">
        <v>14.7</v>
      </c>
      <c r="BC589" s="5">
        <v>0.40208333333333335</v>
      </c>
    </row>
    <row r="590" spans="2:55">
      <c r="B590" s="2">
        <v>2.7</v>
      </c>
      <c r="C590" s="2">
        <v>80</v>
      </c>
      <c r="D590" s="2">
        <v>-0.4</v>
      </c>
      <c r="E590" s="2">
        <v>1.5</v>
      </c>
      <c r="F590" s="2">
        <v>5</v>
      </c>
      <c r="G590" s="2">
        <v>5</v>
      </c>
      <c r="H590" s="2">
        <v>1023.8</v>
      </c>
      <c r="I590" s="2">
        <v>7620</v>
      </c>
      <c r="J590" s="2">
        <v>0</v>
      </c>
      <c r="K590" s="2">
        <v>0</v>
      </c>
      <c r="L590" s="2">
        <v>0</v>
      </c>
      <c r="M590" s="2">
        <v>4</v>
      </c>
      <c r="N590">
        <v>52.8</v>
      </c>
      <c r="O590">
        <v>683.8</v>
      </c>
      <c r="P590">
        <v>6.7</v>
      </c>
      <c r="Q590">
        <v>5.5</v>
      </c>
      <c r="R590" s="5">
        <v>0.40347222222222201</v>
      </c>
      <c r="T590" s="13">
        <f t="shared" si="18"/>
        <v>6.7</v>
      </c>
      <c r="U590" s="13">
        <f t="shared" si="19"/>
        <v>2</v>
      </c>
      <c r="V590" s="12" t="str">
        <f t="shared" si="21"/>
        <v/>
      </c>
      <c r="W590" s="11">
        <f t="shared" si="20"/>
        <v>1</v>
      </c>
      <c r="X590" s="13"/>
      <c r="Y590" s="16"/>
      <c r="Z590" s="20"/>
      <c r="AA590" s="16"/>
      <c r="AC590" s="9"/>
      <c r="AD590" s="5">
        <v>0.40347222222224699</v>
      </c>
      <c r="AM590" s="2">
        <v>14.4</v>
      </c>
      <c r="AN590" s="2">
        <v>81</v>
      </c>
      <c r="AO590" s="2">
        <v>11.2</v>
      </c>
      <c r="AP590" s="2">
        <v>14.4</v>
      </c>
      <c r="AQ590" s="2">
        <v>2.5</v>
      </c>
      <c r="AR590" s="2">
        <v>3.6</v>
      </c>
      <c r="AS590" s="2">
        <v>1003</v>
      </c>
      <c r="AT590" s="2">
        <v>10450</v>
      </c>
      <c r="AU590" s="2">
        <v>0</v>
      </c>
      <c r="AV590" s="2">
        <v>0</v>
      </c>
      <c r="AW590" s="2">
        <v>0.3</v>
      </c>
      <c r="AX590" s="2">
        <v>0.6</v>
      </c>
      <c r="AY590">
        <v>28.2</v>
      </c>
      <c r="AZ590">
        <v>659.2</v>
      </c>
      <c r="BA590">
        <v>15.1</v>
      </c>
      <c r="BB590">
        <v>14.8</v>
      </c>
      <c r="BC590" s="5">
        <v>0.40277777777777779</v>
      </c>
    </row>
    <row r="591" spans="2:55">
      <c r="B591" s="2">
        <v>2.8</v>
      </c>
      <c r="C591" s="2">
        <v>80</v>
      </c>
      <c r="D591" s="2">
        <v>-0.3</v>
      </c>
      <c r="E591" s="2">
        <v>2.8</v>
      </c>
      <c r="F591" s="2">
        <v>0</v>
      </c>
      <c r="G591" s="2">
        <v>2.9</v>
      </c>
      <c r="H591" s="2">
        <v>1023.7</v>
      </c>
      <c r="I591" s="2">
        <v>8310</v>
      </c>
      <c r="J591" s="2">
        <v>0</v>
      </c>
      <c r="K591" s="2">
        <v>0</v>
      </c>
      <c r="L591" s="2">
        <v>0</v>
      </c>
      <c r="M591" s="2">
        <v>4</v>
      </c>
      <c r="N591">
        <v>52.8</v>
      </c>
      <c r="O591">
        <v>683.8</v>
      </c>
      <c r="P591">
        <v>6.6</v>
      </c>
      <c r="Q591">
        <v>5.3</v>
      </c>
      <c r="R591" s="5">
        <v>0.40416666666666701</v>
      </c>
      <c r="T591" s="13">
        <f t="shared" ref="T591:T654" si="22">MAX(P591,Q591)</f>
        <v>6.6</v>
      </c>
      <c r="U591" s="13">
        <f t="shared" ref="U591:U654" si="23">(T591-B591)-2</f>
        <v>1.7999999999999998</v>
      </c>
      <c r="V591" s="12" t="str">
        <f t="shared" si="21"/>
        <v/>
      </c>
      <c r="W591" s="11">
        <f t="shared" si="20"/>
        <v>1</v>
      </c>
      <c r="X591" s="13"/>
      <c r="Y591" s="16"/>
      <c r="Z591" s="20"/>
      <c r="AA591" s="16"/>
      <c r="AC591" s="9"/>
      <c r="AD591" s="5">
        <v>0.40416666666669199</v>
      </c>
      <c r="AM591" s="2">
        <v>14.4</v>
      </c>
      <c r="AN591" s="2">
        <v>81</v>
      </c>
      <c r="AO591" s="2">
        <v>11.2</v>
      </c>
      <c r="AP591" s="2">
        <v>14.4</v>
      </c>
      <c r="AQ591" s="2">
        <v>4.7</v>
      </c>
      <c r="AR591" s="2">
        <v>5</v>
      </c>
      <c r="AS591" s="2">
        <v>1003</v>
      </c>
      <c r="AT591" s="2">
        <v>10770</v>
      </c>
      <c r="AU591" s="2">
        <v>0</v>
      </c>
      <c r="AV591" s="2">
        <v>0</v>
      </c>
      <c r="AW591" s="2">
        <v>0.3</v>
      </c>
      <c r="AX591" s="2">
        <v>0.6</v>
      </c>
      <c r="AY591">
        <v>28.2</v>
      </c>
      <c r="AZ591">
        <v>659.2</v>
      </c>
      <c r="BA591">
        <v>15.2</v>
      </c>
      <c r="BB591">
        <v>14.9</v>
      </c>
      <c r="BC591" s="5">
        <v>0.40347222222222223</v>
      </c>
    </row>
    <row r="592" spans="2:55">
      <c r="B592" s="2">
        <v>2.9</v>
      </c>
      <c r="C592" s="2">
        <v>80</v>
      </c>
      <c r="D592" s="2">
        <v>-0.2</v>
      </c>
      <c r="E592" s="2">
        <v>2.9</v>
      </c>
      <c r="F592" s="2">
        <v>2.5</v>
      </c>
      <c r="G592" s="2">
        <v>4.7</v>
      </c>
      <c r="H592" s="2">
        <v>1023.9</v>
      </c>
      <c r="I592" s="2">
        <v>8460</v>
      </c>
      <c r="J592" s="2">
        <v>0</v>
      </c>
      <c r="K592" s="2">
        <v>0</v>
      </c>
      <c r="L592" s="2">
        <v>0</v>
      </c>
      <c r="M592" s="2">
        <v>4</v>
      </c>
      <c r="N592">
        <v>52.8</v>
      </c>
      <c r="O592">
        <v>683.8</v>
      </c>
      <c r="P592">
        <v>6.5</v>
      </c>
      <c r="Q592">
        <v>5.2</v>
      </c>
      <c r="R592" s="5">
        <v>0.40486111111111101</v>
      </c>
      <c r="T592" s="13">
        <f t="shared" si="22"/>
        <v>6.5</v>
      </c>
      <c r="U592" s="13">
        <f t="shared" si="23"/>
        <v>1.6</v>
      </c>
      <c r="V592" s="12" t="str">
        <f t="shared" si="21"/>
        <v/>
      </c>
      <c r="W592" s="11">
        <f t="shared" si="20"/>
        <v>1</v>
      </c>
      <c r="X592" s="13"/>
      <c r="Y592" s="16"/>
      <c r="Z592" s="20"/>
      <c r="AA592" s="16"/>
      <c r="AC592" s="9"/>
      <c r="AD592" s="5">
        <v>0.40486111111113698</v>
      </c>
      <c r="AM592" s="2">
        <v>14.4</v>
      </c>
      <c r="AN592" s="2">
        <v>81</v>
      </c>
      <c r="AO592" s="2">
        <v>11.2</v>
      </c>
      <c r="AP592" s="2">
        <v>14.4</v>
      </c>
      <c r="AQ592" s="2">
        <v>6.8</v>
      </c>
      <c r="AR592" s="2">
        <v>7.6</v>
      </c>
      <c r="AS592" s="2">
        <v>1002.8</v>
      </c>
      <c r="AT592" s="2">
        <v>11060</v>
      </c>
      <c r="AU592" s="2">
        <v>0</v>
      </c>
      <c r="AV592" s="2">
        <v>0</v>
      </c>
      <c r="AW592" s="2">
        <v>0.3</v>
      </c>
      <c r="AX592" s="2">
        <v>0.6</v>
      </c>
      <c r="AY592">
        <v>28.2</v>
      </c>
      <c r="AZ592">
        <v>659.2</v>
      </c>
      <c r="BA592">
        <v>15.3</v>
      </c>
      <c r="BB592">
        <v>15</v>
      </c>
      <c r="BC592" s="5">
        <v>0.40416666666666667</v>
      </c>
    </row>
    <row r="593" spans="2:55">
      <c r="B593" s="2">
        <v>3</v>
      </c>
      <c r="C593" s="2">
        <v>80</v>
      </c>
      <c r="D593" s="2">
        <v>-0.1</v>
      </c>
      <c r="E593" s="2">
        <v>3</v>
      </c>
      <c r="F593" s="2">
        <v>1.8</v>
      </c>
      <c r="G593" s="2">
        <v>3.2</v>
      </c>
      <c r="H593" s="2">
        <v>1023.7</v>
      </c>
      <c r="I593" s="2">
        <v>8570</v>
      </c>
      <c r="J593" s="2">
        <v>0</v>
      </c>
      <c r="K593" s="2">
        <v>0</v>
      </c>
      <c r="L593" s="2">
        <v>0</v>
      </c>
      <c r="M593" s="2">
        <v>4</v>
      </c>
      <c r="N593">
        <v>52.8</v>
      </c>
      <c r="O593">
        <v>683.8</v>
      </c>
      <c r="P593">
        <v>6.3</v>
      </c>
      <c r="Q593">
        <v>5</v>
      </c>
      <c r="R593" s="5">
        <v>0.405555555555556</v>
      </c>
      <c r="T593" s="13">
        <f t="shared" si="22"/>
        <v>6.3</v>
      </c>
      <c r="U593" s="13">
        <f t="shared" si="23"/>
        <v>1.2999999999999998</v>
      </c>
      <c r="V593" s="12" t="str">
        <f t="shared" si="21"/>
        <v/>
      </c>
      <c r="W593" s="11">
        <f t="shared" si="20"/>
        <v>1</v>
      </c>
      <c r="X593" s="13"/>
      <c r="Y593" s="16"/>
      <c r="Z593" s="20"/>
      <c r="AA593" s="16"/>
      <c r="AC593" s="9"/>
      <c r="AD593" s="5">
        <v>0.40555555555558198</v>
      </c>
      <c r="AM593" s="2">
        <v>14.5</v>
      </c>
      <c r="AN593" s="2">
        <v>81</v>
      </c>
      <c r="AO593" s="2">
        <v>11.3</v>
      </c>
      <c r="AP593" s="2">
        <v>14.5</v>
      </c>
      <c r="AQ593" s="2">
        <v>0</v>
      </c>
      <c r="AR593" s="2">
        <v>5.8</v>
      </c>
      <c r="AS593" s="2">
        <v>1002.9</v>
      </c>
      <c r="AT593" s="2">
        <v>11390</v>
      </c>
      <c r="AU593" s="2">
        <v>0</v>
      </c>
      <c r="AV593" s="2">
        <v>0</v>
      </c>
      <c r="AW593" s="2">
        <v>0.3</v>
      </c>
      <c r="AX593" s="2">
        <v>0.6</v>
      </c>
      <c r="AY593">
        <v>28.2</v>
      </c>
      <c r="AZ593">
        <v>659.2</v>
      </c>
      <c r="BA593">
        <v>15.4</v>
      </c>
      <c r="BB593">
        <v>15.1</v>
      </c>
      <c r="BC593" s="5">
        <v>0.40486111111111112</v>
      </c>
    </row>
    <row r="594" spans="2:55">
      <c r="B594" s="2">
        <v>3</v>
      </c>
      <c r="C594" s="2">
        <v>79</v>
      </c>
      <c r="D594" s="2">
        <v>-0.3</v>
      </c>
      <c r="E594" s="2">
        <v>1.5</v>
      </c>
      <c r="F594" s="2">
        <v>5.8</v>
      </c>
      <c r="G594" s="2">
        <v>6.1</v>
      </c>
      <c r="H594" s="2">
        <v>1023.8</v>
      </c>
      <c r="I594" s="2">
        <v>8680</v>
      </c>
      <c r="J594" s="2">
        <v>0</v>
      </c>
      <c r="K594" s="2">
        <v>0</v>
      </c>
      <c r="L594" s="2">
        <v>0</v>
      </c>
      <c r="M594" s="2">
        <v>4</v>
      </c>
      <c r="N594">
        <v>52.8</v>
      </c>
      <c r="O594">
        <v>683.8</v>
      </c>
      <c r="P594">
        <v>6.2</v>
      </c>
      <c r="Q594">
        <v>4.8</v>
      </c>
      <c r="R594" s="5">
        <v>0.40625</v>
      </c>
      <c r="T594" s="13">
        <f t="shared" si="22"/>
        <v>6.2</v>
      </c>
      <c r="U594" s="13">
        <f t="shared" si="23"/>
        <v>1.2000000000000002</v>
      </c>
      <c r="V594" s="12" t="str">
        <f t="shared" si="21"/>
        <v/>
      </c>
      <c r="W594" s="11">
        <f t="shared" si="20"/>
        <v>1</v>
      </c>
      <c r="X594" s="13"/>
      <c r="Y594" s="16"/>
      <c r="Z594" s="20"/>
      <c r="AA594" s="16"/>
      <c r="AC594" s="9"/>
      <c r="AD594" s="5">
        <v>0.40625000000002698</v>
      </c>
      <c r="AM594" s="2">
        <v>14.5</v>
      </c>
      <c r="AN594" s="2">
        <v>81</v>
      </c>
      <c r="AO594" s="2">
        <v>11.3</v>
      </c>
      <c r="AP594" s="2">
        <v>14.5</v>
      </c>
      <c r="AQ594" s="2">
        <v>4</v>
      </c>
      <c r="AR594" s="2">
        <v>5.8</v>
      </c>
      <c r="AS594" s="2">
        <v>1002.8</v>
      </c>
      <c r="AT594" s="2">
        <v>11640</v>
      </c>
      <c r="AU594" s="2">
        <v>0</v>
      </c>
      <c r="AV594" s="2">
        <v>0</v>
      </c>
      <c r="AW594" s="2">
        <v>0.3</v>
      </c>
      <c r="AX594" s="2">
        <v>0.6</v>
      </c>
      <c r="AY594">
        <v>28.2</v>
      </c>
      <c r="AZ594">
        <v>659.2</v>
      </c>
      <c r="BA594">
        <v>15.5</v>
      </c>
      <c r="BB594">
        <v>15.2</v>
      </c>
      <c r="BC594" s="5">
        <v>0.40555555555555556</v>
      </c>
    </row>
    <row r="595" spans="2:55">
      <c r="B595" s="2">
        <v>3</v>
      </c>
      <c r="C595" s="2">
        <v>79</v>
      </c>
      <c r="D595" s="2">
        <v>-0.3</v>
      </c>
      <c r="E595" s="2">
        <v>3</v>
      </c>
      <c r="F595" s="2">
        <v>2.9</v>
      </c>
      <c r="G595" s="2">
        <v>5.8</v>
      </c>
      <c r="H595" s="2">
        <v>1023.8</v>
      </c>
      <c r="I595" s="2">
        <v>8790</v>
      </c>
      <c r="J595" s="2">
        <v>0</v>
      </c>
      <c r="K595" s="2">
        <v>0</v>
      </c>
      <c r="L595" s="2">
        <v>0</v>
      </c>
      <c r="M595" s="2">
        <v>4</v>
      </c>
      <c r="N595">
        <v>52.8</v>
      </c>
      <c r="O595">
        <v>683.8</v>
      </c>
      <c r="P595">
        <v>6.2</v>
      </c>
      <c r="Q595">
        <v>4.7</v>
      </c>
      <c r="R595" s="5">
        <v>0.406944444444444</v>
      </c>
      <c r="T595" s="13">
        <f t="shared" si="22"/>
        <v>6.2</v>
      </c>
      <c r="U595" s="13">
        <f t="shared" si="23"/>
        <v>1.2000000000000002</v>
      </c>
      <c r="V595" s="12" t="str">
        <f t="shared" si="21"/>
        <v/>
      </c>
      <c r="W595" s="11">
        <f t="shared" si="20"/>
        <v>1</v>
      </c>
      <c r="X595" s="13"/>
      <c r="Y595" s="16"/>
      <c r="Z595" s="20"/>
      <c r="AA595" s="16"/>
      <c r="AC595" s="9"/>
      <c r="AD595" s="5">
        <v>0.40694444444447198</v>
      </c>
      <c r="AM595" s="2">
        <v>14.5</v>
      </c>
      <c r="AN595" s="2">
        <v>81</v>
      </c>
      <c r="AO595" s="2">
        <v>11.3</v>
      </c>
      <c r="AP595" s="2">
        <v>14.5</v>
      </c>
      <c r="AQ595" s="2">
        <v>1.8</v>
      </c>
      <c r="AR595" s="2">
        <v>4.7</v>
      </c>
      <c r="AS595" s="2">
        <v>1002.8</v>
      </c>
      <c r="AT595" s="2">
        <v>11750</v>
      </c>
      <c r="AU595" s="2">
        <v>0</v>
      </c>
      <c r="AV595" s="2">
        <v>0</v>
      </c>
      <c r="AW595" s="2">
        <v>0.3</v>
      </c>
      <c r="AX595" s="2">
        <v>0.6</v>
      </c>
      <c r="AY595">
        <v>28.2</v>
      </c>
      <c r="AZ595">
        <v>659.2</v>
      </c>
      <c r="BA595">
        <v>15.6</v>
      </c>
      <c r="BB595">
        <v>15.4</v>
      </c>
      <c r="BC595" s="5">
        <v>0.40625</v>
      </c>
    </row>
    <row r="596" spans="2:55">
      <c r="B596" s="2">
        <v>3</v>
      </c>
      <c r="C596" s="2">
        <v>79</v>
      </c>
      <c r="D596" s="2">
        <v>-0.3</v>
      </c>
      <c r="E596" s="2">
        <v>1</v>
      </c>
      <c r="F596" s="2">
        <v>7.2</v>
      </c>
      <c r="G596" s="2">
        <v>7.6</v>
      </c>
      <c r="H596" s="2">
        <v>1023.8</v>
      </c>
      <c r="I596" s="2">
        <v>8900</v>
      </c>
      <c r="J596" s="2">
        <v>0</v>
      </c>
      <c r="K596" s="2">
        <v>0</v>
      </c>
      <c r="L596" s="2">
        <v>0</v>
      </c>
      <c r="M596" s="2">
        <v>4</v>
      </c>
      <c r="N596">
        <v>52.8</v>
      </c>
      <c r="O596">
        <v>683.8</v>
      </c>
      <c r="P596">
        <v>6.3</v>
      </c>
      <c r="Q596">
        <v>4.5999999999999996</v>
      </c>
      <c r="R596" s="5">
        <v>0.40763888888888899</v>
      </c>
      <c r="T596" s="13">
        <f t="shared" si="22"/>
        <v>6.3</v>
      </c>
      <c r="U596" s="13">
        <f t="shared" si="23"/>
        <v>1.2999999999999998</v>
      </c>
      <c r="V596" s="12" t="str">
        <f t="shared" si="21"/>
        <v/>
      </c>
      <c r="W596" s="11">
        <f t="shared" si="20"/>
        <v>1</v>
      </c>
      <c r="X596" s="13"/>
      <c r="Y596" s="16"/>
      <c r="Z596" s="20"/>
      <c r="AA596" s="16"/>
      <c r="AC596" s="9"/>
      <c r="AD596" s="5">
        <v>0.40763888888891697</v>
      </c>
      <c r="AM596" s="2">
        <v>14.5</v>
      </c>
      <c r="AN596" s="2">
        <v>81</v>
      </c>
      <c r="AO596" s="2">
        <v>11.3</v>
      </c>
      <c r="AP596" s="2">
        <v>14.5</v>
      </c>
      <c r="AQ596" s="2">
        <v>4.3</v>
      </c>
      <c r="AR596" s="2">
        <v>6.8</v>
      </c>
      <c r="AS596" s="2">
        <v>1002.8</v>
      </c>
      <c r="AT596" s="2">
        <v>11710</v>
      </c>
      <c r="AU596" s="2">
        <v>0</v>
      </c>
      <c r="AV596" s="2">
        <v>0</v>
      </c>
      <c r="AW596" s="2">
        <v>0.3</v>
      </c>
      <c r="AX596" s="2">
        <v>0.6</v>
      </c>
      <c r="AY596">
        <v>28.2</v>
      </c>
      <c r="AZ596">
        <v>659.2</v>
      </c>
      <c r="BA596">
        <v>15.6</v>
      </c>
      <c r="BB596">
        <v>15.5</v>
      </c>
      <c r="BC596" s="5">
        <v>0.40694444444444444</v>
      </c>
    </row>
    <row r="597" spans="2:55">
      <c r="B597" s="2">
        <v>3</v>
      </c>
      <c r="C597" s="2">
        <v>79</v>
      </c>
      <c r="D597" s="2">
        <v>-0.3</v>
      </c>
      <c r="E597" s="2">
        <v>1.4</v>
      </c>
      <c r="F597" s="2">
        <v>6.1</v>
      </c>
      <c r="G597" s="2">
        <v>6.5</v>
      </c>
      <c r="H597" s="2">
        <v>1023.9</v>
      </c>
      <c r="I597" s="2">
        <v>8760</v>
      </c>
      <c r="J597" s="2">
        <v>0</v>
      </c>
      <c r="K597" s="2">
        <v>0</v>
      </c>
      <c r="L597" s="2">
        <v>0</v>
      </c>
      <c r="M597" s="2">
        <v>4</v>
      </c>
      <c r="N597">
        <v>52.8</v>
      </c>
      <c r="O597">
        <v>683.8</v>
      </c>
      <c r="P597">
        <v>6.6</v>
      </c>
      <c r="Q597">
        <v>4.5</v>
      </c>
      <c r="R597" s="5">
        <v>0.40833333333333299</v>
      </c>
      <c r="T597" s="13">
        <f t="shared" si="22"/>
        <v>6.6</v>
      </c>
      <c r="U597" s="13">
        <f t="shared" si="23"/>
        <v>1.5999999999999996</v>
      </c>
      <c r="V597" s="12" t="str">
        <f t="shared" si="21"/>
        <v/>
      </c>
      <c r="W597" s="11">
        <f t="shared" si="20"/>
        <v>1</v>
      </c>
      <c r="X597" s="13"/>
      <c r="Y597" s="16"/>
      <c r="Z597" s="20"/>
      <c r="AA597" s="16"/>
      <c r="AC597" s="9"/>
      <c r="AD597" s="5">
        <v>0.40833333333336203</v>
      </c>
      <c r="AM597" s="2">
        <v>14.5</v>
      </c>
      <c r="AN597" s="2">
        <v>81</v>
      </c>
      <c r="AO597" s="2">
        <v>11.3</v>
      </c>
      <c r="AP597" s="2">
        <v>14.5</v>
      </c>
      <c r="AQ597" s="2">
        <v>3.6</v>
      </c>
      <c r="AR597" s="2">
        <v>6.8</v>
      </c>
      <c r="AS597" s="2">
        <v>1003</v>
      </c>
      <c r="AT597" s="2">
        <v>11560</v>
      </c>
      <c r="AU597" s="2">
        <v>0</v>
      </c>
      <c r="AV597" s="2">
        <v>0</v>
      </c>
      <c r="AW597" s="2">
        <v>0.3</v>
      </c>
      <c r="AX597" s="2">
        <v>0.6</v>
      </c>
      <c r="AY597">
        <v>28.2</v>
      </c>
      <c r="AZ597">
        <v>659.2</v>
      </c>
      <c r="BA597">
        <v>15.7</v>
      </c>
      <c r="BB597">
        <v>15.6</v>
      </c>
      <c r="BC597" s="5">
        <v>0.40763888888888888</v>
      </c>
    </row>
    <row r="598" spans="2:55">
      <c r="B598" s="2">
        <v>3</v>
      </c>
      <c r="C598" s="2">
        <v>79</v>
      </c>
      <c r="D598" s="2">
        <v>-0.3</v>
      </c>
      <c r="E598" s="2">
        <v>3</v>
      </c>
      <c r="F598" s="2">
        <v>0</v>
      </c>
      <c r="G598" s="2">
        <v>3.6</v>
      </c>
      <c r="H598" s="2">
        <v>1023.7</v>
      </c>
      <c r="I598" s="2">
        <v>8670</v>
      </c>
      <c r="J598" s="2">
        <v>0</v>
      </c>
      <c r="K598" s="2">
        <v>0</v>
      </c>
      <c r="L598" s="2">
        <v>0</v>
      </c>
      <c r="M598" s="2">
        <v>4</v>
      </c>
      <c r="N598">
        <v>52.8</v>
      </c>
      <c r="O598">
        <v>683.8</v>
      </c>
      <c r="P598">
        <v>6.9</v>
      </c>
      <c r="Q598">
        <v>4.4000000000000004</v>
      </c>
      <c r="R598" s="5">
        <v>0.40902777777777799</v>
      </c>
      <c r="T598" s="13">
        <f t="shared" si="22"/>
        <v>6.9</v>
      </c>
      <c r="U598" s="13">
        <f t="shared" si="23"/>
        <v>1.9000000000000004</v>
      </c>
      <c r="V598" s="12" t="str">
        <f t="shared" si="21"/>
        <v/>
      </c>
      <c r="W598" s="11">
        <f t="shared" si="20"/>
        <v>1</v>
      </c>
      <c r="X598" s="13"/>
      <c r="Y598" s="16"/>
      <c r="Z598" s="20"/>
      <c r="AA598" s="16"/>
      <c r="AC598" s="9"/>
      <c r="AD598" s="5">
        <v>0.40902777777780702</v>
      </c>
      <c r="AM598" s="2">
        <v>14.5</v>
      </c>
      <c r="AN598" s="2">
        <v>81</v>
      </c>
      <c r="AO598" s="2">
        <v>11.3</v>
      </c>
      <c r="AP598" s="2">
        <v>14.5</v>
      </c>
      <c r="AQ598" s="2">
        <v>4.7</v>
      </c>
      <c r="AR598" s="2">
        <v>6.1</v>
      </c>
      <c r="AS598" s="2">
        <v>1002.9</v>
      </c>
      <c r="AT598" s="2">
        <v>11270</v>
      </c>
      <c r="AU598" s="2">
        <v>0</v>
      </c>
      <c r="AV598" s="2">
        <v>0</v>
      </c>
      <c r="AW598" s="2">
        <v>0.3</v>
      </c>
      <c r="AX598" s="2">
        <v>0.6</v>
      </c>
      <c r="AY598">
        <v>28.2</v>
      </c>
      <c r="AZ598">
        <v>659.2</v>
      </c>
      <c r="BA598">
        <v>15.8</v>
      </c>
      <c r="BB598">
        <v>15.8</v>
      </c>
      <c r="BC598" s="5">
        <v>0.40833333333333333</v>
      </c>
    </row>
    <row r="599" spans="2:55">
      <c r="B599" s="2">
        <v>3.1</v>
      </c>
      <c r="C599" s="2">
        <v>79</v>
      </c>
      <c r="D599" s="2">
        <v>-0.2</v>
      </c>
      <c r="E599" s="2">
        <v>3.1</v>
      </c>
      <c r="F599" s="2">
        <v>3.2</v>
      </c>
      <c r="G599" s="2">
        <v>4</v>
      </c>
      <c r="H599" s="2">
        <v>1024</v>
      </c>
      <c r="I599" s="2">
        <v>9190</v>
      </c>
      <c r="J599" s="2">
        <v>0</v>
      </c>
      <c r="K599" s="2">
        <v>0</v>
      </c>
      <c r="L599" s="2">
        <v>0</v>
      </c>
      <c r="M599" s="2">
        <v>4</v>
      </c>
      <c r="N599">
        <v>52.8</v>
      </c>
      <c r="O599">
        <v>683.8</v>
      </c>
      <c r="P599">
        <v>7.2</v>
      </c>
      <c r="Q599">
        <v>4.3</v>
      </c>
      <c r="R599" s="5">
        <v>0.40972222222222199</v>
      </c>
      <c r="T599" s="13">
        <f t="shared" si="22"/>
        <v>7.2</v>
      </c>
      <c r="U599" s="13">
        <f t="shared" si="23"/>
        <v>2.0999999999999996</v>
      </c>
      <c r="V599" s="12" t="str">
        <f t="shared" si="21"/>
        <v/>
      </c>
      <c r="W599" s="11">
        <f t="shared" si="20"/>
        <v>1</v>
      </c>
      <c r="X599" s="13"/>
      <c r="Y599" s="16"/>
      <c r="Z599" s="20"/>
      <c r="AA599" s="16"/>
      <c r="AC599" s="9"/>
      <c r="AD599" s="5">
        <v>0.40972222222225202</v>
      </c>
      <c r="AM599" s="2">
        <v>16.399999999999999</v>
      </c>
      <c r="AN599" s="2">
        <v>79</v>
      </c>
      <c r="AO599" s="2">
        <v>12.8</v>
      </c>
      <c r="AP599" s="2">
        <v>16.399999999999999</v>
      </c>
      <c r="AQ599" s="2">
        <v>7.2</v>
      </c>
      <c r="AR599" s="2">
        <v>9.6999999999999993</v>
      </c>
      <c r="AS599" s="2">
        <v>1003.7</v>
      </c>
      <c r="AT599" s="2">
        <v>45200</v>
      </c>
      <c r="AU599" s="2">
        <v>3</v>
      </c>
      <c r="AV599" s="2">
        <v>0</v>
      </c>
      <c r="AW599" s="2">
        <v>0.3</v>
      </c>
      <c r="AX599" s="2">
        <v>0.6</v>
      </c>
      <c r="AY599">
        <v>28.2</v>
      </c>
      <c r="AZ599">
        <v>659.2</v>
      </c>
      <c r="BA599">
        <v>15.9</v>
      </c>
      <c r="BB599">
        <v>15.9</v>
      </c>
      <c r="BC599" s="5">
        <v>0.40902777777777777</v>
      </c>
    </row>
    <row r="600" spans="2:55">
      <c r="B600" s="2">
        <v>3.1</v>
      </c>
      <c r="C600" s="2">
        <v>79</v>
      </c>
      <c r="D600" s="2">
        <v>-0.2</v>
      </c>
      <c r="E600" s="2">
        <v>1.3</v>
      </c>
      <c r="F600" s="2">
        <v>6.5</v>
      </c>
      <c r="G600" s="2">
        <v>6.5</v>
      </c>
      <c r="H600" s="2">
        <v>1023.9</v>
      </c>
      <c r="I600" s="2">
        <v>9330</v>
      </c>
      <c r="J600" s="2">
        <v>0</v>
      </c>
      <c r="K600" s="2">
        <v>0</v>
      </c>
      <c r="L600" s="2">
        <v>0</v>
      </c>
      <c r="M600" s="2">
        <v>4</v>
      </c>
      <c r="N600">
        <v>52.8</v>
      </c>
      <c r="O600">
        <v>683.8</v>
      </c>
      <c r="P600">
        <v>7.4</v>
      </c>
      <c r="Q600">
        <v>4.3</v>
      </c>
      <c r="R600" s="5">
        <v>0.41041666666666698</v>
      </c>
      <c r="T600" s="13">
        <f t="shared" si="22"/>
        <v>7.4</v>
      </c>
      <c r="U600" s="13">
        <f t="shared" si="23"/>
        <v>2.3000000000000007</v>
      </c>
      <c r="V600" s="12" t="str">
        <f t="shared" si="21"/>
        <v/>
      </c>
      <c r="W600" s="11">
        <f t="shared" si="20"/>
        <v>1</v>
      </c>
      <c r="X600" s="13"/>
      <c r="Y600" s="16"/>
      <c r="Z600" s="20"/>
      <c r="AA600" s="16"/>
      <c r="AC600" s="9"/>
      <c r="AD600" s="5">
        <v>0.41041666666669702</v>
      </c>
      <c r="AL600" s="15"/>
      <c r="AM600" s="2">
        <v>12.5</v>
      </c>
      <c r="AN600" s="2">
        <v>80</v>
      </c>
      <c r="AO600" s="2">
        <v>9.1</v>
      </c>
      <c r="AP600" s="2">
        <v>12.5</v>
      </c>
      <c r="AQ600" s="2">
        <v>0</v>
      </c>
      <c r="AR600" s="2">
        <v>1.8</v>
      </c>
      <c r="AS600" s="2">
        <v>1017.2</v>
      </c>
      <c r="AT600" s="2">
        <v>7520</v>
      </c>
      <c r="AU600" s="2">
        <v>0</v>
      </c>
      <c r="AV600" s="2">
        <v>0</v>
      </c>
      <c r="AW600" s="2">
        <v>0</v>
      </c>
      <c r="AX600" s="2">
        <v>0</v>
      </c>
      <c r="AY600">
        <v>0</v>
      </c>
      <c r="AZ600">
        <v>560.20000000000005</v>
      </c>
      <c r="BA600">
        <v>14.5</v>
      </c>
      <c r="BB600">
        <v>14.6</v>
      </c>
      <c r="BC600" s="5">
        <v>0.40972222222222221</v>
      </c>
    </row>
    <row r="601" spans="2:55">
      <c r="B601" s="2">
        <v>3.2</v>
      </c>
      <c r="C601" s="2">
        <v>79</v>
      </c>
      <c r="D601" s="2">
        <v>-0.1</v>
      </c>
      <c r="E601" s="2">
        <v>3.2</v>
      </c>
      <c r="F601" s="2">
        <v>2.5</v>
      </c>
      <c r="G601" s="2">
        <v>4.7</v>
      </c>
      <c r="H601" s="2">
        <v>1024</v>
      </c>
      <c r="I601" s="2">
        <v>7770</v>
      </c>
      <c r="J601" s="2">
        <v>0</v>
      </c>
      <c r="K601" s="2">
        <v>0</v>
      </c>
      <c r="L601" s="2">
        <v>0</v>
      </c>
      <c r="M601" s="2">
        <v>4</v>
      </c>
      <c r="N601">
        <v>52.8</v>
      </c>
      <c r="O601">
        <v>683.8</v>
      </c>
      <c r="P601">
        <v>7.5</v>
      </c>
      <c r="Q601">
        <v>4.2</v>
      </c>
      <c r="R601" s="5">
        <v>0.41111111111111098</v>
      </c>
      <c r="T601" s="13">
        <f t="shared" si="22"/>
        <v>7.5</v>
      </c>
      <c r="U601" s="13">
        <f t="shared" si="23"/>
        <v>2.2999999999999998</v>
      </c>
      <c r="V601" s="12" t="str">
        <f t="shared" si="21"/>
        <v/>
      </c>
      <c r="W601" s="11">
        <f t="shared" si="20"/>
        <v>1</v>
      </c>
      <c r="X601" s="13"/>
      <c r="Y601" s="16"/>
      <c r="Z601" s="20"/>
      <c r="AA601" s="16"/>
      <c r="AC601" s="9"/>
      <c r="AD601" s="5">
        <v>0.41111111111114201</v>
      </c>
      <c r="AM601" s="2">
        <v>12.5</v>
      </c>
      <c r="AN601" s="2">
        <v>80</v>
      </c>
      <c r="AO601" s="2">
        <v>9.1</v>
      </c>
      <c r="AP601" s="2">
        <v>12.5</v>
      </c>
      <c r="AQ601" s="2">
        <v>2.9</v>
      </c>
      <c r="AR601" s="2">
        <v>2.9</v>
      </c>
      <c r="AS601" s="2">
        <v>1017.3</v>
      </c>
      <c r="AT601" s="2">
        <v>7580</v>
      </c>
      <c r="AU601" s="2">
        <v>0</v>
      </c>
      <c r="AV601" s="2">
        <v>0</v>
      </c>
      <c r="AW601" s="2">
        <v>0</v>
      </c>
      <c r="AX601" s="2">
        <v>0</v>
      </c>
      <c r="AY601">
        <v>0</v>
      </c>
      <c r="AZ601">
        <v>560.20000000000005</v>
      </c>
      <c r="BA601">
        <v>14.6</v>
      </c>
      <c r="BB601">
        <v>14.7</v>
      </c>
      <c r="BC601" s="5">
        <v>0.41041666666666665</v>
      </c>
    </row>
    <row r="602" spans="2:55">
      <c r="B602" s="2">
        <v>3.1</v>
      </c>
      <c r="C602" s="2">
        <v>79</v>
      </c>
      <c r="D602" s="2">
        <v>-0.2</v>
      </c>
      <c r="E602" s="2">
        <v>3.1</v>
      </c>
      <c r="F602" s="2">
        <v>4</v>
      </c>
      <c r="G602" s="2">
        <v>6.1</v>
      </c>
      <c r="H602" s="2">
        <v>1024.0999999999999</v>
      </c>
      <c r="I602" s="2">
        <v>5730</v>
      </c>
      <c r="J602" s="2">
        <v>0</v>
      </c>
      <c r="K602" s="2">
        <v>0</v>
      </c>
      <c r="L602" s="2">
        <v>0</v>
      </c>
      <c r="M602" s="2">
        <v>4</v>
      </c>
      <c r="N602">
        <v>52.8</v>
      </c>
      <c r="O602">
        <v>683.8</v>
      </c>
      <c r="P602">
        <v>7.6</v>
      </c>
      <c r="Q602">
        <v>4.0999999999999996</v>
      </c>
      <c r="R602" s="5">
        <v>0.41180555555555598</v>
      </c>
      <c r="T602" s="13">
        <f t="shared" si="22"/>
        <v>7.6</v>
      </c>
      <c r="U602" s="13">
        <f t="shared" si="23"/>
        <v>2.5</v>
      </c>
      <c r="V602" s="12" t="str">
        <f t="shared" si="21"/>
        <v/>
      </c>
      <c r="W602" s="11">
        <f t="shared" si="20"/>
        <v>1</v>
      </c>
      <c r="X602" s="13"/>
      <c r="Y602" s="16"/>
      <c r="Z602" s="20"/>
      <c r="AA602" s="16"/>
      <c r="AC602" s="9"/>
      <c r="AD602" s="5">
        <v>0.41180555555558701</v>
      </c>
      <c r="AM602" s="2">
        <v>12.5</v>
      </c>
      <c r="AN602" s="2">
        <v>80</v>
      </c>
      <c r="AO602" s="2">
        <v>9.1</v>
      </c>
      <c r="AP602" s="2">
        <v>12.5</v>
      </c>
      <c r="AQ602" s="2">
        <v>2.9</v>
      </c>
      <c r="AR602" s="2">
        <v>3.6</v>
      </c>
      <c r="AS602" s="2">
        <v>1017.2</v>
      </c>
      <c r="AT602" s="2">
        <v>7600</v>
      </c>
      <c r="AU602" s="2">
        <v>0</v>
      </c>
      <c r="AV602" s="2">
        <v>0</v>
      </c>
      <c r="AW602" s="2">
        <v>0</v>
      </c>
      <c r="AX602" s="2">
        <v>0</v>
      </c>
      <c r="AY602">
        <v>0</v>
      </c>
      <c r="AZ602">
        <v>560.20000000000005</v>
      </c>
      <c r="BA602">
        <v>14.6</v>
      </c>
      <c r="BB602">
        <v>14.7</v>
      </c>
      <c r="BC602" s="5">
        <v>0.41111111111111109</v>
      </c>
    </row>
    <row r="603" spans="2:55">
      <c r="B603" s="2">
        <v>2.9</v>
      </c>
      <c r="C603" s="2">
        <v>79</v>
      </c>
      <c r="D603" s="2">
        <v>-0.4</v>
      </c>
      <c r="E603" s="2">
        <v>1</v>
      </c>
      <c r="F603" s="2">
        <v>6.8</v>
      </c>
      <c r="G603" s="2">
        <v>7.9</v>
      </c>
      <c r="H603" s="2">
        <v>1024.0999999999999</v>
      </c>
      <c r="I603" s="2">
        <v>5900</v>
      </c>
      <c r="J603" s="2">
        <v>0</v>
      </c>
      <c r="K603" s="2">
        <v>0</v>
      </c>
      <c r="L603" s="2">
        <v>0</v>
      </c>
      <c r="M603" s="2">
        <v>4</v>
      </c>
      <c r="N603">
        <v>52.8</v>
      </c>
      <c r="O603">
        <v>683.8</v>
      </c>
      <c r="P603">
        <v>7.7</v>
      </c>
      <c r="Q603">
        <v>4</v>
      </c>
      <c r="R603" s="5">
        <v>0.41249999999999998</v>
      </c>
      <c r="T603" s="13">
        <f t="shared" si="22"/>
        <v>7.7</v>
      </c>
      <c r="U603" s="13">
        <f t="shared" si="23"/>
        <v>2.8000000000000007</v>
      </c>
      <c r="V603" s="12" t="str">
        <f t="shared" si="21"/>
        <v/>
      </c>
      <c r="W603" s="11">
        <f t="shared" si="20"/>
        <v>1</v>
      </c>
      <c r="X603" s="13"/>
      <c r="Y603" s="16"/>
      <c r="Z603" s="20"/>
      <c r="AA603" s="16"/>
      <c r="AC603" s="9"/>
      <c r="AD603" s="5">
        <v>0.41250000000003201</v>
      </c>
      <c r="AM603" s="2">
        <v>12.6</v>
      </c>
      <c r="AN603" s="2">
        <v>80</v>
      </c>
      <c r="AO603" s="2">
        <v>9.1999999999999993</v>
      </c>
      <c r="AP603" s="2">
        <v>12.6</v>
      </c>
      <c r="AQ603" s="2">
        <v>2.9</v>
      </c>
      <c r="AR603" s="2">
        <v>3.6</v>
      </c>
      <c r="AS603" s="2">
        <v>1017.4</v>
      </c>
      <c r="AT603" s="2">
        <v>7620</v>
      </c>
      <c r="AU603" s="2">
        <v>0</v>
      </c>
      <c r="AV603" s="2">
        <v>0</v>
      </c>
      <c r="AW603" s="2">
        <v>0</v>
      </c>
      <c r="AX603" s="2">
        <v>0</v>
      </c>
      <c r="AY603">
        <v>0</v>
      </c>
      <c r="AZ603">
        <v>560.20000000000005</v>
      </c>
      <c r="BA603">
        <v>14.7</v>
      </c>
      <c r="BB603">
        <v>14.7</v>
      </c>
      <c r="BC603" s="5">
        <v>0.41180555555555554</v>
      </c>
    </row>
    <row r="604" spans="2:55">
      <c r="B604" s="2">
        <v>2.9</v>
      </c>
      <c r="C604" s="2">
        <v>79</v>
      </c>
      <c r="D604" s="2">
        <v>-0.4</v>
      </c>
      <c r="E604" s="2">
        <v>2.9</v>
      </c>
      <c r="F604" s="2">
        <v>4.3</v>
      </c>
      <c r="G604" s="2">
        <v>8.3000000000000007</v>
      </c>
      <c r="H604" s="2">
        <v>1023.9</v>
      </c>
      <c r="I604" s="2">
        <v>5590</v>
      </c>
      <c r="J604" s="2">
        <v>0</v>
      </c>
      <c r="K604" s="2">
        <v>0</v>
      </c>
      <c r="L604" s="2">
        <v>0</v>
      </c>
      <c r="M604" s="2">
        <v>4</v>
      </c>
      <c r="N604">
        <v>52.8</v>
      </c>
      <c r="O604">
        <v>683.8</v>
      </c>
      <c r="P604">
        <v>7.9</v>
      </c>
      <c r="Q604">
        <v>4</v>
      </c>
      <c r="R604" s="5">
        <v>0.41319444444444398</v>
      </c>
      <c r="T604" s="13">
        <f t="shared" si="22"/>
        <v>7.9</v>
      </c>
      <c r="U604" s="13">
        <f t="shared" si="23"/>
        <v>3</v>
      </c>
      <c r="V604" s="12" t="str">
        <f t="shared" si="21"/>
        <v/>
      </c>
      <c r="W604" s="11">
        <f t="shared" si="20"/>
        <v>1</v>
      </c>
      <c r="X604" s="13"/>
      <c r="Y604" s="16"/>
      <c r="Z604" s="20"/>
      <c r="AA604" s="16"/>
      <c r="AC604" s="9"/>
      <c r="AD604" s="5">
        <v>0.413194444444477</v>
      </c>
      <c r="AM604" s="2">
        <v>12.6</v>
      </c>
      <c r="AN604" s="2">
        <v>80</v>
      </c>
      <c r="AO604" s="2">
        <v>9.1999999999999993</v>
      </c>
      <c r="AP604" s="2">
        <v>12.6</v>
      </c>
      <c r="AQ604" s="2">
        <v>2.5</v>
      </c>
      <c r="AR604" s="2">
        <v>3.6</v>
      </c>
      <c r="AS604" s="2">
        <v>1017.4</v>
      </c>
      <c r="AT604" s="2">
        <v>7640</v>
      </c>
      <c r="AU604" s="2">
        <v>0</v>
      </c>
      <c r="AV604" s="2">
        <v>0</v>
      </c>
      <c r="AW604" s="2">
        <v>0</v>
      </c>
      <c r="AX604" s="2">
        <v>0</v>
      </c>
      <c r="AY604">
        <v>0</v>
      </c>
      <c r="AZ604">
        <v>560.20000000000005</v>
      </c>
      <c r="BA604">
        <v>14.7</v>
      </c>
      <c r="BB604">
        <v>14.8</v>
      </c>
      <c r="BC604" s="5">
        <v>0.41249999999999998</v>
      </c>
    </row>
    <row r="605" spans="2:55">
      <c r="B605" s="2">
        <v>2.8</v>
      </c>
      <c r="C605" s="2">
        <v>79</v>
      </c>
      <c r="D605" s="2">
        <v>-0.5</v>
      </c>
      <c r="E605" s="2">
        <v>2.8</v>
      </c>
      <c r="F605" s="2">
        <v>2.9</v>
      </c>
      <c r="G605" s="2">
        <v>7.6</v>
      </c>
      <c r="H605" s="2">
        <v>1023.8</v>
      </c>
      <c r="I605" s="2">
        <v>5240</v>
      </c>
      <c r="J605" s="2">
        <v>0</v>
      </c>
      <c r="K605" s="2">
        <v>0</v>
      </c>
      <c r="L605" s="2">
        <v>0</v>
      </c>
      <c r="M605" s="2">
        <v>4</v>
      </c>
      <c r="N605">
        <v>52.8</v>
      </c>
      <c r="O605">
        <v>683.8</v>
      </c>
      <c r="P605">
        <v>7.9</v>
      </c>
      <c r="Q605">
        <v>3.9</v>
      </c>
      <c r="R605" s="5">
        <v>0.41388888888888897</v>
      </c>
      <c r="T605" s="13">
        <f t="shared" si="22"/>
        <v>7.9</v>
      </c>
      <c r="U605" s="13">
        <f t="shared" si="23"/>
        <v>3.1000000000000005</v>
      </c>
      <c r="V605" s="12" t="str">
        <f t="shared" si="21"/>
        <v/>
      </c>
      <c r="W605" s="11">
        <f t="shared" si="20"/>
        <v>1</v>
      </c>
      <c r="X605" s="13"/>
      <c r="Y605" s="16"/>
      <c r="Z605" s="20"/>
      <c r="AA605" s="16"/>
      <c r="AC605" s="9"/>
      <c r="AD605" s="5">
        <v>0.413888888888922</v>
      </c>
      <c r="AM605" s="2">
        <v>12.6</v>
      </c>
      <c r="AN605" s="2">
        <v>80</v>
      </c>
      <c r="AO605" s="2">
        <v>9.1999999999999993</v>
      </c>
      <c r="AP605" s="2">
        <v>12.6</v>
      </c>
      <c r="AQ605" s="2">
        <v>2.5</v>
      </c>
      <c r="AR605" s="2">
        <v>2.9</v>
      </c>
      <c r="AS605" s="2">
        <v>1017.1</v>
      </c>
      <c r="AT605" s="2">
        <v>7650</v>
      </c>
      <c r="AU605" s="2">
        <v>0</v>
      </c>
      <c r="AV605" s="2">
        <v>0</v>
      </c>
      <c r="AW605" s="2">
        <v>0</v>
      </c>
      <c r="AX605" s="2">
        <v>0</v>
      </c>
      <c r="AY605">
        <v>0</v>
      </c>
      <c r="AZ605">
        <v>560.20000000000005</v>
      </c>
      <c r="BA605">
        <v>14.8</v>
      </c>
      <c r="BB605">
        <v>14.8</v>
      </c>
      <c r="BC605" s="5">
        <v>0.41319444444444442</v>
      </c>
    </row>
    <row r="606" spans="2:55">
      <c r="B606" s="2">
        <v>2.7</v>
      </c>
      <c r="C606" s="2">
        <v>79</v>
      </c>
      <c r="D606" s="2">
        <v>-0.6</v>
      </c>
      <c r="E606" s="2">
        <v>2.7</v>
      </c>
      <c r="F606" s="2">
        <v>2.9</v>
      </c>
      <c r="G606" s="2">
        <v>5</v>
      </c>
      <c r="H606" s="2">
        <v>1023.8</v>
      </c>
      <c r="I606" s="2">
        <v>5280</v>
      </c>
      <c r="J606" s="2">
        <v>0</v>
      </c>
      <c r="K606" s="2">
        <v>0</v>
      </c>
      <c r="L606" s="2">
        <v>0</v>
      </c>
      <c r="M606" s="2">
        <v>4</v>
      </c>
      <c r="N606">
        <v>52.8</v>
      </c>
      <c r="O606">
        <v>683.8</v>
      </c>
      <c r="P606">
        <v>7.8</v>
      </c>
      <c r="Q606">
        <v>3.8</v>
      </c>
      <c r="R606" s="5">
        <v>0.41458333333333303</v>
      </c>
      <c r="T606" s="13">
        <f t="shared" si="22"/>
        <v>7.8</v>
      </c>
      <c r="U606" s="13">
        <f t="shared" si="23"/>
        <v>3.0999999999999996</v>
      </c>
      <c r="V606" s="12" t="str">
        <f t="shared" si="21"/>
        <v/>
      </c>
      <c r="W606" s="11">
        <f t="shared" si="20"/>
        <v>1</v>
      </c>
      <c r="X606" s="13"/>
      <c r="Z606" s="2"/>
      <c r="AA606"/>
      <c r="AC606" s="9"/>
      <c r="AD606" s="5">
        <v>0.414583333333367</v>
      </c>
      <c r="AM606" s="2">
        <v>12.6</v>
      </c>
      <c r="AN606" s="2">
        <v>80</v>
      </c>
      <c r="AO606" s="2">
        <v>9.1999999999999993</v>
      </c>
      <c r="AP606" s="2">
        <v>12.6</v>
      </c>
      <c r="AQ606" s="2">
        <v>2.5</v>
      </c>
      <c r="AR606" s="2">
        <v>2.5</v>
      </c>
      <c r="AS606" s="2">
        <v>1017.3</v>
      </c>
      <c r="AT606" s="2">
        <v>7710</v>
      </c>
      <c r="AU606" s="2">
        <v>0</v>
      </c>
      <c r="AV606" s="2">
        <v>0</v>
      </c>
      <c r="AW606" s="2">
        <v>0</v>
      </c>
      <c r="AX606" s="2">
        <v>0</v>
      </c>
      <c r="AY606">
        <v>0</v>
      </c>
      <c r="AZ606">
        <v>560.20000000000005</v>
      </c>
      <c r="BA606">
        <v>14.8</v>
      </c>
      <c r="BB606">
        <v>14.8</v>
      </c>
      <c r="BC606" s="5">
        <v>0.41388888888888886</v>
      </c>
    </row>
    <row r="607" spans="2:55">
      <c r="B607" s="2">
        <v>2.7</v>
      </c>
      <c r="C607" s="2">
        <v>80</v>
      </c>
      <c r="D607" s="2">
        <v>-0.4</v>
      </c>
      <c r="E607" s="2">
        <v>2.7</v>
      </c>
      <c r="F607" s="2">
        <v>2.5</v>
      </c>
      <c r="G607" s="2">
        <v>4</v>
      </c>
      <c r="H607" s="2">
        <v>1023.9</v>
      </c>
      <c r="I607" s="2">
        <v>6660</v>
      </c>
      <c r="J607" s="2">
        <v>0</v>
      </c>
      <c r="K607" s="2">
        <v>0</v>
      </c>
      <c r="L607" s="2">
        <v>0</v>
      </c>
      <c r="M607" s="2">
        <v>4</v>
      </c>
      <c r="N607">
        <v>52.8</v>
      </c>
      <c r="O607">
        <v>683.8</v>
      </c>
      <c r="P607">
        <v>7.5</v>
      </c>
      <c r="Q607">
        <v>3.8</v>
      </c>
      <c r="R607" s="5">
        <v>0.41527777777777802</v>
      </c>
      <c r="T607" s="13">
        <f t="shared" si="22"/>
        <v>7.5</v>
      </c>
      <c r="U607" s="13">
        <f t="shared" si="23"/>
        <v>2.8</v>
      </c>
      <c r="V607" s="12" t="str">
        <f t="shared" si="21"/>
        <v/>
      </c>
      <c r="W607" s="11">
        <f t="shared" si="20"/>
        <v>1</v>
      </c>
      <c r="X607" s="13"/>
      <c r="Z607" s="2"/>
      <c r="AA607"/>
      <c r="AC607" s="9"/>
      <c r="AD607" s="5">
        <v>0.415277777777812</v>
      </c>
      <c r="AM607" s="2">
        <v>12.6</v>
      </c>
      <c r="AN607" s="2">
        <v>80</v>
      </c>
      <c r="AO607" s="2">
        <v>9.1999999999999993</v>
      </c>
      <c r="AP607" s="2">
        <v>12.6</v>
      </c>
      <c r="AQ607" s="2">
        <v>2.5</v>
      </c>
      <c r="AR607" s="2">
        <v>3.6</v>
      </c>
      <c r="AS607" s="2">
        <v>1017.2</v>
      </c>
      <c r="AT607" s="2">
        <v>7800</v>
      </c>
      <c r="AU607" s="2">
        <v>0</v>
      </c>
      <c r="AV607" s="2">
        <v>0</v>
      </c>
      <c r="AW607" s="2">
        <v>0</v>
      </c>
      <c r="AX607" s="2">
        <v>0</v>
      </c>
      <c r="AY607">
        <v>0</v>
      </c>
      <c r="AZ607">
        <v>560.20000000000005</v>
      </c>
      <c r="BA607">
        <v>14.8</v>
      </c>
      <c r="BB607">
        <v>14.8</v>
      </c>
      <c r="BC607" s="5">
        <v>0.41458333333333336</v>
      </c>
    </row>
    <row r="608" spans="2:55">
      <c r="B608" s="2">
        <v>2.7</v>
      </c>
      <c r="C608" s="2">
        <v>80</v>
      </c>
      <c r="D608" s="2">
        <v>-0.4</v>
      </c>
      <c r="E608" s="2">
        <v>2.7</v>
      </c>
      <c r="F608" s="2">
        <v>4</v>
      </c>
      <c r="G608" s="2">
        <v>6.5</v>
      </c>
      <c r="H608" s="2">
        <v>1023.7</v>
      </c>
      <c r="I608" s="2">
        <v>9500</v>
      </c>
      <c r="J608" s="2">
        <v>0</v>
      </c>
      <c r="K608" s="2">
        <v>0</v>
      </c>
      <c r="L608" s="2">
        <v>0</v>
      </c>
      <c r="M608" s="2">
        <v>4</v>
      </c>
      <c r="N608">
        <v>52.8</v>
      </c>
      <c r="O608">
        <v>683.8</v>
      </c>
      <c r="P608">
        <v>7.3</v>
      </c>
      <c r="Q608">
        <v>3.7</v>
      </c>
      <c r="R608" s="5">
        <v>0.41597222222222202</v>
      </c>
      <c r="T608" s="13">
        <f t="shared" si="22"/>
        <v>7.3</v>
      </c>
      <c r="U608" s="13">
        <f t="shared" si="23"/>
        <v>2.5999999999999996</v>
      </c>
      <c r="V608" s="12" t="str">
        <f t="shared" si="21"/>
        <v/>
      </c>
      <c r="W608" s="11">
        <f t="shared" ref="W608:W671" si="24">IF(B608="","",IF(T608="","",IF(T608&gt;B608+2,1,"")))</f>
        <v>1</v>
      </c>
      <c r="X608" s="13"/>
      <c r="Z608" s="2"/>
      <c r="AA608"/>
      <c r="AC608" s="9"/>
      <c r="AD608" s="5">
        <v>0.41597222222225699</v>
      </c>
      <c r="AM608" s="2">
        <v>12.6</v>
      </c>
      <c r="AN608" s="2">
        <v>80</v>
      </c>
      <c r="AO608" s="2">
        <v>9.1999999999999993</v>
      </c>
      <c r="AP608" s="2">
        <v>12.6</v>
      </c>
      <c r="AQ608" s="2">
        <v>2.2000000000000002</v>
      </c>
      <c r="AR608" s="2">
        <v>2.5</v>
      </c>
      <c r="AS608" s="2">
        <v>1017.3</v>
      </c>
      <c r="AT608" s="2">
        <v>7930</v>
      </c>
      <c r="AU608" s="2">
        <v>0</v>
      </c>
      <c r="AV608" s="2">
        <v>0</v>
      </c>
      <c r="AW608" s="2">
        <v>0</v>
      </c>
      <c r="AX608" s="2">
        <v>0</v>
      </c>
      <c r="AY608">
        <v>0</v>
      </c>
      <c r="AZ608">
        <v>560.20000000000005</v>
      </c>
      <c r="BA608">
        <v>14.9</v>
      </c>
      <c r="BB608">
        <v>14.9</v>
      </c>
      <c r="BC608" s="5">
        <v>0.4152777777777778</v>
      </c>
    </row>
    <row r="609" spans="2:55">
      <c r="B609" s="2">
        <v>2.7</v>
      </c>
      <c r="C609" s="2">
        <v>80</v>
      </c>
      <c r="D609" s="2">
        <v>-0.4</v>
      </c>
      <c r="E609" s="2">
        <v>2.7</v>
      </c>
      <c r="F609" s="2">
        <v>1.8</v>
      </c>
      <c r="G609" s="2">
        <v>5</v>
      </c>
      <c r="H609" s="2">
        <v>1023.9</v>
      </c>
      <c r="I609" s="2">
        <v>10450</v>
      </c>
      <c r="J609" s="2">
        <v>0</v>
      </c>
      <c r="K609" s="2">
        <v>0</v>
      </c>
      <c r="L609" s="2">
        <v>0</v>
      </c>
      <c r="M609" s="2">
        <v>4</v>
      </c>
      <c r="N609">
        <v>52.8</v>
      </c>
      <c r="O609">
        <v>683.8</v>
      </c>
      <c r="P609">
        <v>7</v>
      </c>
      <c r="Q609">
        <v>3.7</v>
      </c>
      <c r="R609" s="5">
        <v>0.41666666666666702</v>
      </c>
      <c r="T609" s="13">
        <f t="shared" si="22"/>
        <v>7</v>
      </c>
      <c r="U609" s="13">
        <f t="shared" si="23"/>
        <v>2.2999999999999998</v>
      </c>
      <c r="V609" s="12" t="str">
        <f t="shared" si="21"/>
        <v/>
      </c>
      <c r="W609" s="11">
        <f t="shared" si="24"/>
        <v>1</v>
      </c>
      <c r="X609" s="13"/>
      <c r="Z609" s="2"/>
      <c r="AA609"/>
      <c r="AC609" s="9"/>
      <c r="AD609" s="5">
        <v>0.41666666666670199</v>
      </c>
      <c r="AM609" s="2">
        <v>12.7</v>
      </c>
      <c r="AN609" s="2">
        <v>80</v>
      </c>
      <c r="AO609" s="2">
        <v>9.3000000000000007</v>
      </c>
      <c r="AP609" s="2">
        <v>12.7</v>
      </c>
      <c r="AQ609" s="2">
        <v>2.5</v>
      </c>
      <c r="AR609" s="2">
        <v>3.2</v>
      </c>
      <c r="AS609" s="2">
        <v>1017.3</v>
      </c>
      <c r="AT609" s="2">
        <v>8110</v>
      </c>
      <c r="AU609" s="2">
        <v>0</v>
      </c>
      <c r="AV609" s="2">
        <v>0</v>
      </c>
      <c r="AW609" s="2">
        <v>0</v>
      </c>
      <c r="AX609" s="2">
        <v>0</v>
      </c>
      <c r="AY609">
        <v>0</v>
      </c>
      <c r="AZ609">
        <v>560.20000000000005</v>
      </c>
      <c r="BA609">
        <v>14.9</v>
      </c>
      <c r="BB609">
        <v>14.9</v>
      </c>
      <c r="BC609" s="5">
        <v>0.41597222222222224</v>
      </c>
    </row>
    <row r="610" spans="2:55">
      <c r="B610" s="2">
        <v>2.8</v>
      </c>
      <c r="C610" s="2">
        <v>80</v>
      </c>
      <c r="D610" s="2">
        <v>-0.3</v>
      </c>
      <c r="E610" s="2">
        <v>2.8</v>
      </c>
      <c r="F610" s="2">
        <v>2.2000000000000002</v>
      </c>
      <c r="G610" s="2">
        <v>5.8</v>
      </c>
      <c r="H610" s="2">
        <v>1023.9</v>
      </c>
      <c r="I610" s="2">
        <v>10510</v>
      </c>
      <c r="J610" s="2">
        <v>0</v>
      </c>
      <c r="K610" s="2">
        <v>0</v>
      </c>
      <c r="L610" s="2">
        <v>0</v>
      </c>
      <c r="M610" s="2">
        <v>4</v>
      </c>
      <c r="N610">
        <v>52.8</v>
      </c>
      <c r="O610">
        <v>683.8</v>
      </c>
      <c r="P610">
        <v>6.8</v>
      </c>
      <c r="Q610">
        <v>3.7</v>
      </c>
      <c r="R610" s="5">
        <v>0.41736111111111102</v>
      </c>
      <c r="T610" s="13">
        <f t="shared" si="22"/>
        <v>6.8</v>
      </c>
      <c r="U610" s="13">
        <f t="shared" si="23"/>
        <v>2</v>
      </c>
      <c r="V610" s="12" t="str">
        <f t="shared" si="21"/>
        <v/>
      </c>
      <c r="W610" s="11">
        <f t="shared" si="24"/>
        <v>1</v>
      </c>
      <c r="X610" s="13"/>
      <c r="Z610" s="2"/>
      <c r="AA610"/>
      <c r="AC610" s="9"/>
      <c r="AD610" s="5">
        <v>0.41736111111114699</v>
      </c>
      <c r="AM610" s="2">
        <v>12.7</v>
      </c>
      <c r="AN610" s="2">
        <v>81</v>
      </c>
      <c r="AO610" s="2">
        <v>9.5</v>
      </c>
      <c r="AP610" s="2">
        <v>12.7</v>
      </c>
      <c r="AQ610" s="2">
        <v>0</v>
      </c>
      <c r="AR610" s="2">
        <v>2.2000000000000002</v>
      </c>
      <c r="AS610" s="2">
        <v>1017.1</v>
      </c>
      <c r="AT610" s="2">
        <v>8300</v>
      </c>
      <c r="AU610" s="2">
        <v>0</v>
      </c>
      <c r="AV610" s="2">
        <v>0</v>
      </c>
      <c r="AW610" s="2">
        <v>0</v>
      </c>
      <c r="AX610" s="2">
        <v>0</v>
      </c>
      <c r="AY610">
        <v>0</v>
      </c>
      <c r="AZ610">
        <v>560.20000000000005</v>
      </c>
      <c r="BA610">
        <v>14.9</v>
      </c>
      <c r="BB610">
        <v>14.9</v>
      </c>
      <c r="BC610" s="5">
        <v>0.41666666666666669</v>
      </c>
    </row>
    <row r="611" spans="2:55">
      <c r="B611" s="2">
        <v>2.8</v>
      </c>
      <c r="C611" s="2">
        <v>80</v>
      </c>
      <c r="D611" s="2">
        <v>-0.3</v>
      </c>
      <c r="E611" s="2">
        <v>2.8</v>
      </c>
      <c r="F611" s="2">
        <v>2.5</v>
      </c>
      <c r="G611" s="2">
        <v>6.8</v>
      </c>
      <c r="H611" s="2">
        <v>1024.0999999999999</v>
      </c>
      <c r="I611" s="2">
        <v>9690</v>
      </c>
      <c r="J611" s="2">
        <v>0</v>
      </c>
      <c r="K611" s="2">
        <v>0</v>
      </c>
      <c r="L611" s="2">
        <v>0</v>
      </c>
      <c r="M611" s="2">
        <v>4</v>
      </c>
      <c r="N611">
        <v>52.8</v>
      </c>
      <c r="O611">
        <v>683.8</v>
      </c>
      <c r="P611">
        <v>6.5</v>
      </c>
      <c r="Q611">
        <v>3.7</v>
      </c>
      <c r="R611" s="5">
        <v>0.41805555555555601</v>
      </c>
      <c r="T611" s="13">
        <f t="shared" si="22"/>
        <v>6.5</v>
      </c>
      <c r="U611" s="13">
        <f t="shared" si="23"/>
        <v>1.7000000000000002</v>
      </c>
      <c r="V611" s="12" t="str">
        <f t="shared" si="21"/>
        <v/>
      </c>
      <c r="W611" s="11">
        <f t="shared" si="24"/>
        <v>1</v>
      </c>
      <c r="X611" s="13"/>
      <c r="Z611" s="2"/>
      <c r="AA611"/>
      <c r="AC611" s="9"/>
      <c r="AD611" s="5">
        <v>0.41805555555559198</v>
      </c>
      <c r="AM611" s="2">
        <v>12.7</v>
      </c>
      <c r="AN611" s="2">
        <v>81</v>
      </c>
      <c r="AO611" s="2">
        <v>9.5</v>
      </c>
      <c r="AP611" s="2">
        <v>12.7</v>
      </c>
      <c r="AQ611" s="2">
        <v>2.5</v>
      </c>
      <c r="AR611" s="2">
        <v>2.5</v>
      </c>
      <c r="AS611" s="2">
        <v>1017.3</v>
      </c>
      <c r="AT611" s="2">
        <v>8490</v>
      </c>
      <c r="AU611" s="2">
        <v>0</v>
      </c>
      <c r="AV611" s="2">
        <v>0</v>
      </c>
      <c r="AW611" s="2">
        <v>0</v>
      </c>
      <c r="AX611" s="2">
        <v>0</v>
      </c>
      <c r="AY611">
        <v>0</v>
      </c>
      <c r="AZ611">
        <v>560.20000000000005</v>
      </c>
      <c r="BA611">
        <v>14.9</v>
      </c>
      <c r="BB611">
        <v>14.9</v>
      </c>
      <c r="BC611" s="5">
        <v>0.41736111111111113</v>
      </c>
    </row>
    <row r="612" spans="2:55">
      <c r="B612" s="2">
        <v>2.8</v>
      </c>
      <c r="C612" s="2">
        <v>80</v>
      </c>
      <c r="D612" s="2">
        <v>-0.3</v>
      </c>
      <c r="E612" s="2">
        <v>2.8</v>
      </c>
      <c r="F612" s="2">
        <v>3.2</v>
      </c>
      <c r="G612" s="2">
        <v>5</v>
      </c>
      <c r="H612" s="2">
        <v>1024.0999999999999</v>
      </c>
      <c r="I612" s="2">
        <v>10310</v>
      </c>
      <c r="J612" s="2">
        <v>0</v>
      </c>
      <c r="K612" s="2">
        <v>0</v>
      </c>
      <c r="L612" s="2">
        <v>0</v>
      </c>
      <c r="M612" s="2">
        <v>4</v>
      </c>
      <c r="N612">
        <v>52.8</v>
      </c>
      <c r="O612">
        <v>683.8</v>
      </c>
      <c r="P612">
        <v>6.3</v>
      </c>
      <c r="Q612">
        <v>3.7</v>
      </c>
      <c r="R612" s="5">
        <v>0.41875000000000001</v>
      </c>
      <c r="T612" s="13">
        <f t="shared" si="22"/>
        <v>6.3</v>
      </c>
      <c r="U612" s="13">
        <f t="shared" si="23"/>
        <v>1.5</v>
      </c>
      <c r="V612" s="12" t="str">
        <f t="shared" si="21"/>
        <v/>
      </c>
      <c r="W612" s="11">
        <f t="shared" si="24"/>
        <v>1</v>
      </c>
      <c r="X612" s="13"/>
      <c r="Z612" s="2"/>
      <c r="AA612"/>
      <c r="AC612" s="9"/>
      <c r="AD612" s="5">
        <v>0.41875000000003698</v>
      </c>
      <c r="AM612" s="2">
        <v>12.8</v>
      </c>
      <c r="AN612" s="2">
        <v>81</v>
      </c>
      <c r="AO612" s="2">
        <v>9.6</v>
      </c>
      <c r="AP612" s="2">
        <v>12.8</v>
      </c>
      <c r="AQ612" s="2">
        <v>0</v>
      </c>
      <c r="AR612" s="2">
        <v>2.2000000000000002</v>
      </c>
      <c r="AS612" s="2">
        <v>1017.5</v>
      </c>
      <c r="AT612" s="2">
        <v>8660</v>
      </c>
      <c r="AU612" s="2">
        <v>0</v>
      </c>
      <c r="AV612" s="2">
        <v>0</v>
      </c>
      <c r="AW612" s="2">
        <v>0</v>
      </c>
      <c r="AX612" s="2">
        <v>0</v>
      </c>
      <c r="AY612">
        <v>0</v>
      </c>
      <c r="AZ612">
        <v>560.20000000000005</v>
      </c>
      <c r="BA612">
        <v>14.9</v>
      </c>
      <c r="BB612">
        <v>14.9</v>
      </c>
      <c r="BC612" s="5">
        <v>0.41805555555555557</v>
      </c>
    </row>
    <row r="613" spans="2:55" s="16" customFormat="1">
      <c r="B613" s="2">
        <v>2.8</v>
      </c>
      <c r="C613" s="2">
        <v>80</v>
      </c>
      <c r="D613" s="2">
        <v>-0.3</v>
      </c>
      <c r="E613" s="2">
        <v>2.8</v>
      </c>
      <c r="F613" s="2">
        <v>3.6</v>
      </c>
      <c r="G613" s="2">
        <v>4</v>
      </c>
      <c r="H613" s="2">
        <v>1024</v>
      </c>
      <c r="I613" s="2">
        <v>11440</v>
      </c>
      <c r="J613" s="2">
        <v>0</v>
      </c>
      <c r="K613" s="2">
        <v>0</v>
      </c>
      <c r="L613" s="2">
        <v>0</v>
      </c>
      <c r="M613" s="2">
        <v>4</v>
      </c>
      <c r="N613">
        <v>52.8</v>
      </c>
      <c r="O613">
        <v>683.8</v>
      </c>
      <c r="P613">
        <v>6.1</v>
      </c>
      <c r="Q613">
        <v>3.6</v>
      </c>
      <c r="R613" s="5">
        <v>0.41944444444444401</v>
      </c>
      <c r="S613"/>
      <c r="T613" s="13">
        <f t="shared" si="22"/>
        <v>6.1</v>
      </c>
      <c r="U613" s="13">
        <f t="shared" si="23"/>
        <v>1.2999999999999998</v>
      </c>
      <c r="V613" s="12" t="str">
        <f t="shared" si="21"/>
        <v/>
      </c>
      <c r="W613" s="11">
        <f t="shared" si="24"/>
        <v>1</v>
      </c>
      <c r="X613" s="17"/>
      <c r="Y613"/>
      <c r="Z613" s="2"/>
      <c r="AA613"/>
      <c r="AC613" s="9"/>
      <c r="AD613" s="5">
        <v>0.41944444444448198</v>
      </c>
      <c r="AF613"/>
      <c r="AM613" s="2">
        <v>12.8</v>
      </c>
      <c r="AN613" s="2">
        <v>81</v>
      </c>
      <c r="AO613" s="2">
        <v>9.6</v>
      </c>
      <c r="AP613" s="2">
        <v>12.8</v>
      </c>
      <c r="AQ613" s="2">
        <v>0</v>
      </c>
      <c r="AR613" s="2">
        <v>2.2000000000000002</v>
      </c>
      <c r="AS613" s="2">
        <v>1017.5</v>
      </c>
      <c r="AT613" s="2">
        <v>8750</v>
      </c>
      <c r="AU613" s="2">
        <v>0</v>
      </c>
      <c r="AV613" s="2">
        <v>0</v>
      </c>
      <c r="AW613" s="2">
        <v>0</v>
      </c>
      <c r="AX613" s="2">
        <v>0</v>
      </c>
      <c r="AY613">
        <v>0</v>
      </c>
      <c r="AZ613">
        <v>560.20000000000005</v>
      </c>
      <c r="BA613">
        <v>15</v>
      </c>
      <c r="BB613">
        <v>15</v>
      </c>
      <c r="BC613" s="5">
        <v>0.41875000000000001</v>
      </c>
    </row>
    <row r="614" spans="2:55" s="16" customFormat="1">
      <c r="B614" s="2">
        <v>2.9</v>
      </c>
      <c r="C614" s="2">
        <v>79</v>
      </c>
      <c r="D614" s="2">
        <v>-0.4</v>
      </c>
      <c r="E614" s="2">
        <v>2.9</v>
      </c>
      <c r="F614" s="2">
        <v>2.5</v>
      </c>
      <c r="G614" s="2">
        <v>4</v>
      </c>
      <c r="H614" s="2">
        <v>1024.0999999999999</v>
      </c>
      <c r="I614" s="2">
        <v>11850</v>
      </c>
      <c r="J614" s="2">
        <v>0</v>
      </c>
      <c r="K614" s="2">
        <v>0</v>
      </c>
      <c r="L614" s="2">
        <v>0</v>
      </c>
      <c r="M614" s="2">
        <v>4</v>
      </c>
      <c r="N614">
        <v>52.8</v>
      </c>
      <c r="O614">
        <v>683.8</v>
      </c>
      <c r="P614">
        <v>5.9</v>
      </c>
      <c r="Q614">
        <v>3.6</v>
      </c>
      <c r="R614" s="5">
        <v>0.42013888888888901</v>
      </c>
      <c r="S614"/>
      <c r="T614" s="13">
        <f t="shared" si="22"/>
        <v>5.9</v>
      </c>
      <c r="U614" s="13">
        <f t="shared" si="23"/>
        <v>1.0000000000000004</v>
      </c>
      <c r="V614" s="12" t="str">
        <f t="shared" si="21"/>
        <v/>
      </c>
      <c r="W614" s="11">
        <f t="shared" si="24"/>
        <v>1</v>
      </c>
      <c r="X614" s="17"/>
      <c r="Y614"/>
      <c r="Z614" s="2"/>
      <c r="AA614"/>
      <c r="AC614" s="9"/>
      <c r="AD614" s="5">
        <v>0.42013888888892698</v>
      </c>
      <c r="AM614" s="2">
        <v>12.8</v>
      </c>
      <c r="AN614" s="2">
        <v>81</v>
      </c>
      <c r="AO614" s="2">
        <v>9.6</v>
      </c>
      <c r="AP614" s="2">
        <v>12.8</v>
      </c>
      <c r="AQ614" s="2">
        <v>2.2000000000000002</v>
      </c>
      <c r="AR614" s="2">
        <v>2.2000000000000002</v>
      </c>
      <c r="AS614" s="2">
        <v>1017.2</v>
      </c>
      <c r="AT614" s="2">
        <v>8610</v>
      </c>
      <c r="AU614" s="2">
        <v>0</v>
      </c>
      <c r="AV614" s="2">
        <v>0</v>
      </c>
      <c r="AW614" s="2">
        <v>0</v>
      </c>
      <c r="AX614" s="2">
        <v>0</v>
      </c>
      <c r="AY614">
        <v>0</v>
      </c>
      <c r="AZ614">
        <v>560.20000000000005</v>
      </c>
      <c r="BA614">
        <v>15</v>
      </c>
      <c r="BB614">
        <v>15</v>
      </c>
      <c r="BC614" s="5">
        <v>0.41944444444444445</v>
      </c>
    </row>
    <row r="615" spans="2:55" s="16" customFormat="1">
      <c r="B615" s="2">
        <v>3</v>
      </c>
      <c r="C615" s="2">
        <v>79</v>
      </c>
      <c r="D615" s="2">
        <v>-0.3</v>
      </c>
      <c r="E615" s="2">
        <v>3</v>
      </c>
      <c r="F615" s="2">
        <v>3.6</v>
      </c>
      <c r="G615" s="2">
        <v>5</v>
      </c>
      <c r="H615" s="2">
        <v>1024.0999999999999</v>
      </c>
      <c r="I615" s="2">
        <v>12060</v>
      </c>
      <c r="J615" s="2">
        <v>0</v>
      </c>
      <c r="K615" s="2">
        <v>0</v>
      </c>
      <c r="L615" s="2">
        <v>0</v>
      </c>
      <c r="M615" s="2">
        <v>4</v>
      </c>
      <c r="N615">
        <v>52.8</v>
      </c>
      <c r="O615">
        <v>683.8</v>
      </c>
      <c r="P615">
        <v>5.7</v>
      </c>
      <c r="Q615">
        <v>3.5</v>
      </c>
      <c r="R615" s="5">
        <v>0.420833333333333</v>
      </c>
      <c r="S615"/>
      <c r="T615" s="13">
        <f t="shared" si="22"/>
        <v>5.7</v>
      </c>
      <c r="U615" s="13">
        <f t="shared" si="23"/>
        <v>0.70000000000000018</v>
      </c>
      <c r="V615" s="12" t="str">
        <f t="shared" si="21"/>
        <v/>
      </c>
      <c r="W615" s="11">
        <f t="shared" si="24"/>
        <v>1</v>
      </c>
      <c r="X615" s="17"/>
      <c r="Y615"/>
      <c r="Z615" s="2"/>
      <c r="AA615"/>
      <c r="AC615" s="9"/>
      <c r="AD615" s="5">
        <v>0.42083333333337197</v>
      </c>
      <c r="AM615" s="2">
        <v>12.9</v>
      </c>
      <c r="AN615" s="2">
        <v>81</v>
      </c>
      <c r="AO615" s="2">
        <v>9.6999999999999993</v>
      </c>
      <c r="AP615" s="2">
        <v>12.9</v>
      </c>
      <c r="AQ615" s="2">
        <v>1.8</v>
      </c>
      <c r="AR615" s="2">
        <v>1.8</v>
      </c>
      <c r="AS615" s="2">
        <v>1017.3</v>
      </c>
      <c r="AT615" s="2">
        <v>8250</v>
      </c>
      <c r="AU615" s="2">
        <v>0</v>
      </c>
      <c r="AV615" s="2">
        <v>0</v>
      </c>
      <c r="AW615" s="2">
        <v>0</v>
      </c>
      <c r="AX615" s="2">
        <v>0</v>
      </c>
      <c r="AY615">
        <v>0</v>
      </c>
      <c r="AZ615">
        <v>560.20000000000005</v>
      </c>
      <c r="BA615">
        <v>15.1</v>
      </c>
      <c r="BB615">
        <v>15</v>
      </c>
      <c r="BC615" s="5">
        <v>0.4201388888888889</v>
      </c>
    </row>
    <row r="616" spans="2:55" s="16" customFormat="1">
      <c r="B616" s="2">
        <v>3.1</v>
      </c>
      <c r="C616" s="2">
        <v>79</v>
      </c>
      <c r="D616" s="2">
        <v>-0.2</v>
      </c>
      <c r="E616" s="2">
        <v>3.1</v>
      </c>
      <c r="F616" s="2">
        <v>3.6</v>
      </c>
      <c r="G616" s="2">
        <v>5.8</v>
      </c>
      <c r="H616" s="2">
        <v>1023.9</v>
      </c>
      <c r="I616" s="2">
        <v>12260</v>
      </c>
      <c r="J616" s="2">
        <v>0</v>
      </c>
      <c r="K616" s="2">
        <v>0</v>
      </c>
      <c r="L616" s="2">
        <v>0</v>
      </c>
      <c r="M616" s="2">
        <v>4</v>
      </c>
      <c r="N616">
        <v>52.8</v>
      </c>
      <c r="O616">
        <v>683.8</v>
      </c>
      <c r="P616">
        <v>5.5</v>
      </c>
      <c r="Q616">
        <v>3.5</v>
      </c>
      <c r="R616" s="5">
        <v>0.421527777777778</v>
      </c>
      <c r="S616"/>
      <c r="T616" s="13">
        <f t="shared" si="22"/>
        <v>5.5</v>
      </c>
      <c r="U616" s="13">
        <f t="shared" si="23"/>
        <v>0.39999999999999991</v>
      </c>
      <c r="V616" s="12" t="str">
        <f t="shared" si="21"/>
        <v/>
      </c>
      <c r="W616" s="11">
        <f t="shared" si="24"/>
        <v>1</v>
      </c>
      <c r="X616" s="17"/>
      <c r="Y616"/>
      <c r="Z616" s="2"/>
      <c r="AA616"/>
      <c r="AC616" s="9"/>
      <c r="AD616" s="5">
        <v>0.42152777777781703</v>
      </c>
      <c r="AM616" s="2">
        <v>12.9</v>
      </c>
      <c r="AN616" s="2">
        <v>81</v>
      </c>
      <c r="AO616" s="2">
        <v>9.6999999999999993</v>
      </c>
      <c r="AP616" s="2">
        <v>12.9</v>
      </c>
      <c r="AQ616" s="2">
        <v>0</v>
      </c>
      <c r="AR616" s="2">
        <v>2.9</v>
      </c>
      <c r="AS616" s="2">
        <v>1017.3</v>
      </c>
      <c r="AT616" s="2">
        <v>8770</v>
      </c>
      <c r="AU616" s="2">
        <v>0</v>
      </c>
      <c r="AV616" s="2">
        <v>0</v>
      </c>
      <c r="AW616" s="2">
        <v>0</v>
      </c>
      <c r="AX616" s="2">
        <v>0</v>
      </c>
      <c r="AY616">
        <v>0</v>
      </c>
      <c r="AZ616">
        <v>560.20000000000005</v>
      </c>
      <c r="BA616">
        <v>15.1</v>
      </c>
      <c r="BB616">
        <v>15.1</v>
      </c>
      <c r="BC616" s="5">
        <v>0.42083333333333334</v>
      </c>
    </row>
    <row r="617" spans="2:55" s="16" customFormat="1">
      <c r="B617" s="2">
        <v>3.2</v>
      </c>
      <c r="C617" s="2">
        <v>79</v>
      </c>
      <c r="D617" s="2">
        <v>-0.1</v>
      </c>
      <c r="E617" s="2">
        <v>1</v>
      </c>
      <c r="F617" s="2">
        <v>8.3000000000000007</v>
      </c>
      <c r="G617" s="2">
        <v>8.3000000000000007</v>
      </c>
      <c r="H617" s="2">
        <v>1024</v>
      </c>
      <c r="I617" s="2">
        <v>12440</v>
      </c>
      <c r="J617" s="2">
        <v>0</v>
      </c>
      <c r="K617" s="2">
        <v>0</v>
      </c>
      <c r="L617" s="2">
        <v>0</v>
      </c>
      <c r="M617" s="2">
        <v>4</v>
      </c>
      <c r="N617">
        <v>52.8</v>
      </c>
      <c r="O617">
        <v>683.8</v>
      </c>
      <c r="P617">
        <v>5.5</v>
      </c>
      <c r="Q617">
        <v>3.5</v>
      </c>
      <c r="R617" s="5">
        <v>0.422222222222222</v>
      </c>
      <c r="S617"/>
      <c r="T617" s="13">
        <f t="shared" si="22"/>
        <v>5.5</v>
      </c>
      <c r="U617" s="13">
        <f t="shared" si="23"/>
        <v>0.29999999999999982</v>
      </c>
      <c r="V617" s="12" t="str">
        <f t="shared" si="21"/>
        <v/>
      </c>
      <c r="W617" s="11">
        <f t="shared" si="24"/>
        <v>1</v>
      </c>
      <c r="X617" s="17"/>
      <c r="Y617"/>
      <c r="Z617" s="2"/>
      <c r="AA617"/>
      <c r="AC617" s="9"/>
      <c r="AD617" s="5">
        <v>0.42222222222226202</v>
      </c>
      <c r="AM617" s="2">
        <v>12.9</v>
      </c>
      <c r="AN617" s="2">
        <v>81</v>
      </c>
      <c r="AO617" s="2">
        <v>9.6999999999999993</v>
      </c>
      <c r="AP617" s="2">
        <v>12.9</v>
      </c>
      <c r="AQ617" s="2">
        <v>1.8</v>
      </c>
      <c r="AR617" s="2">
        <v>1.8</v>
      </c>
      <c r="AS617" s="2">
        <v>1017.5</v>
      </c>
      <c r="AT617" s="2">
        <v>9460</v>
      </c>
      <c r="AU617" s="2">
        <v>0</v>
      </c>
      <c r="AV617" s="2">
        <v>0</v>
      </c>
      <c r="AW617" s="2">
        <v>0</v>
      </c>
      <c r="AX617" s="2">
        <v>0</v>
      </c>
      <c r="AY617">
        <v>0</v>
      </c>
      <c r="AZ617">
        <v>560.20000000000005</v>
      </c>
      <c r="BA617">
        <v>15.2</v>
      </c>
      <c r="BB617">
        <v>15.2</v>
      </c>
      <c r="BC617" s="5">
        <v>0.42152777777777778</v>
      </c>
    </row>
    <row r="618" spans="2:55" s="16" customFormat="1">
      <c r="B618" s="2">
        <v>3.2</v>
      </c>
      <c r="C618" s="2">
        <v>79</v>
      </c>
      <c r="D618" s="2">
        <v>-0.1</v>
      </c>
      <c r="E618" s="2">
        <v>3.2</v>
      </c>
      <c r="F618" s="2">
        <v>0</v>
      </c>
      <c r="G618" s="2">
        <v>2.5</v>
      </c>
      <c r="H618" s="2">
        <v>1024.2</v>
      </c>
      <c r="I618" s="2">
        <v>12640</v>
      </c>
      <c r="J618" s="2">
        <v>0</v>
      </c>
      <c r="K618" s="2">
        <v>0</v>
      </c>
      <c r="L618" s="2">
        <v>0</v>
      </c>
      <c r="M618" s="2">
        <v>4</v>
      </c>
      <c r="N618">
        <v>52.8</v>
      </c>
      <c r="O618">
        <v>683.8</v>
      </c>
      <c r="P618">
        <v>5.7</v>
      </c>
      <c r="Q618">
        <v>3.5</v>
      </c>
      <c r="R618" s="5">
        <v>0.422916666666667</v>
      </c>
      <c r="S618"/>
      <c r="T618" s="13">
        <f t="shared" si="22"/>
        <v>5.7</v>
      </c>
      <c r="U618" s="13">
        <f t="shared" si="23"/>
        <v>0.5</v>
      </c>
      <c r="V618" s="12" t="str">
        <f t="shared" si="21"/>
        <v/>
      </c>
      <c r="W618" s="11">
        <f t="shared" si="24"/>
        <v>1</v>
      </c>
      <c r="X618" s="17"/>
      <c r="Y618"/>
      <c r="Z618" s="2"/>
      <c r="AA618"/>
      <c r="AC618" s="9"/>
      <c r="AD618" s="5">
        <v>0.42291666666670702</v>
      </c>
      <c r="AM618" s="2">
        <v>13</v>
      </c>
      <c r="AN618" s="2">
        <v>81</v>
      </c>
      <c r="AO618" s="2">
        <v>9.8000000000000007</v>
      </c>
      <c r="AP618" s="2">
        <v>13</v>
      </c>
      <c r="AQ618" s="2">
        <v>1.8</v>
      </c>
      <c r="AR618" s="2">
        <v>2.5</v>
      </c>
      <c r="AS618" s="2">
        <v>1017.6</v>
      </c>
      <c r="AT618" s="2">
        <v>9780</v>
      </c>
      <c r="AU618" s="2">
        <v>0</v>
      </c>
      <c r="AV618" s="2">
        <v>0</v>
      </c>
      <c r="AW618" s="2">
        <v>0</v>
      </c>
      <c r="AX618" s="2">
        <v>0</v>
      </c>
      <c r="AY618">
        <v>0</v>
      </c>
      <c r="AZ618">
        <v>560.20000000000005</v>
      </c>
      <c r="BA618">
        <v>15.3</v>
      </c>
      <c r="BB618">
        <v>15.2</v>
      </c>
      <c r="BC618" s="5">
        <v>0.42222222222222222</v>
      </c>
    </row>
    <row r="619" spans="2:55" s="16" customFormat="1">
      <c r="B619" s="2">
        <v>3.3</v>
      </c>
      <c r="C619" s="2">
        <v>78</v>
      </c>
      <c r="D619" s="2">
        <v>-0.2</v>
      </c>
      <c r="E619" s="2">
        <v>3.3</v>
      </c>
      <c r="F619" s="2">
        <v>3.6</v>
      </c>
      <c r="G619" s="2">
        <v>8.6</v>
      </c>
      <c r="H619" s="2">
        <v>1023.9</v>
      </c>
      <c r="I619" s="2">
        <v>12830</v>
      </c>
      <c r="J619" s="2">
        <v>0</v>
      </c>
      <c r="K619" s="2">
        <v>0</v>
      </c>
      <c r="L619" s="2">
        <v>0</v>
      </c>
      <c r="M619" s="2">
        <v>4</v>
      </c>
      <c r="N619">
        <v>52.8</v>
      </c>
      <c r="O619">
        <v>683.8</v>
      </c>
      <c r="P619">
        <v>6</v>
      </c>
      <c r="Q619">
        <v>3.5</v>
      </c>
      <c r="R619" s="5">
        <v>0.42361111111111099</v>
      </c>
      <c r="S619"/>
      <c r="T619" s="13">
        <f t="shared" si="22"/>
        <v>6</v>
      </c>
      <c r="U619" s="13">
        <f t="shared" si="23"/>
        <v>0.70000000000000018</v>
      </c>
      <c r="V619" s="12" t="str">
        <f t="shared" si="21"/>
        <v/>
      </c>
      <c r="W619" s="11">
        <f t="shared" si="24"/>
        <v>1</v>
      </c>
      <c r="X619" s="17"/>
      <c r="Y619"/>
      <c r="Z619" s="2"/>
      <c r="AA619"/>
      <c r="AC619" s="9"/>
      <c r="AD619" s="5">
        <v>0.42361111111115202</v>
      </c>
      <c r="AM619" s="2">
        <v>13</v>
      </c>
      <c r="AN619" s="2">
        <v>81</v>
      </c>
      <c r="AO619" s="2">
        <v>9.8000000000000007</v>
      </c>
      <c r="AP619" s="2">
        <v>13</v>
      </c>
      <c r="AQ619" s="2">
        <v>2.2000000000000002</v>
      </c>
      <c r="AR619" s="2">
        <v>2.2000000000000002</v>
      </c>
      <c r="AS619" s="2">
        <v>1017.3</v>
      </c>
      <c r="AT619" s="2">
        <v>9740</v>
      </c>
      <c r="AU619" s="2">
        <v>0</v>
      </c>
      <c r="AV619" s="2">
        <v>0</v>
      </c>
      <c r="AW619" s="2">
        <v>0</v>
      </c>
      <c r="AX619" s="2">
        <v>0</v>
      </c>
      <c r="AY619">
        <v>0</v>
      </c>
      <c r="AZ619">
        <v>560.20000000000005</v>
      </c>
      <c r="BA619">
        <v>15.3</v>
      </c>
      <c r="BB619">
        <v>15.3</v>
      </c>
      <c r="BC619" s="5">
        <v>0.42291666666666666</v>
      </c>
    </row>
    <row r="620" spans="2:55" s="16" customFormat="1">
      <c r="B620" s="2">
        <v>3.4</v>
      </c>
      <c r="C620" s="2">
        <v>78</v>
      </c>
      <c r="D620" s="2">
        <v>-0.1</v>
      </c>
      <c r="E620" s="2">
        <v>3.4</v>
      </c>
      <c r="F620" s="2">
        <v>4</v>
      </c>
      <c r="G620" s="2">
        <v>4.3</v>
      </c>
      <c r="H620" s="2">
        <v>1024</v>
      </c>
      <c r="I620" s="2">
        <v>13020</v>
      </c>
      <c r="J620" s="2">
        <v>0</v>
      </c>
      <c r="K620" s="2">
        <v>0</v>
      </c>
      <c r="L620" s="2">
        <v>0</v>
      </c>
      <c r="M620" s="2">
        <v>4</v>
      </c>
      <c r="N620">
        <v>52.8</v>
      </c>
      <c r="O620">
        <v>683.8</v>
      </c>
      <c r="P620">
        <v>6.5</v>
      </c>
      <c r="Q620">
        <v>3.5</v>
      </c>
      <c r="R620" s="5">
        <v>0.42430555555555599</v>
      </c>
      <c r="S620"/>
      <c r="T620" s="13">
        <f t="shared" si="22"/>
        <v>6.5</v>
      </c>
      <c r="U620" s="13">
        <f t="shared" si="23"/>
        <v>1.1000000000000001</v>
      </c>
      <c r="V620" s="12" t="str">
        <f t="shared" si="21"/>
        <v/>
      </c>
      <c r="W620" s="11">
        <f t="shared" si="24"/>
        <v>1</v>
      </c>
      <c r="X620" s="17"/>
      <c r="Y620"/>
      <c r="Z620" s="2"/>
      <c r="AA620"/>
      <c r="AC620" s="9"/>
      <c r="AD620" s="5">
        <v>0.42430555555559701</v>
      </c>
      <c r="AM620" s="2">
        <v>13.1</v>
      </c>
      <c r="AN620" s="2">
        <v>81</v>
      </c>
      <c r="AO620" s="2">
        <v>9.9</v>
      </c>
      <c r="AP620" s="2">
        <v>13.1</v>
      </c>
      <c r="AQ620" s="2">
        <v>0</v>
      </c>
      <c r="AR620" s="2">
        <v>1.8</v>
      </c>
      <c r="AS620" s="2">
        <v>1017.4</v>
      </c>
      <c r="AT620" s="2">
        <v>9300</v>
      </c>
      <c r="AU620" s="2">
        <v>0</v>
      </c>
      <c r="AV620" s="2">
        <v>0</v>
      </c>
      <c r="AW620" s="2">
        <v>0</v>
      </c>
      <c r="AX620" s="2">
        <v>0</v>
      </c>
      <c r="AY620">
        <v>0</v>
      </c>
      <c r="AZ620">
        <v>560.20000000000005</v>
      </c>
      <c r="BA620">
        <v>15.4</v>
      </c>
      <c r="BB620">
        <v>15.3</v>
      </c>
      <c r="BC620" s="5">
        <v>0.4236111111111111</v>
      </c>
    </row>
    <row r="621" spans="2:55" s="16" customFormat="1">
      <c r="B621" s="2">
        <v>3.5</v>
      </c>
      <c r="C621" s="2">
        <v>78</v>
      </c>
      <c r="D621" s="2">
        <v>0</v>
      </c>
      <c r="E621" s="2">
        <v>3.5</v>
      </c>
      <c r="F621" s="2">
        <v>0</v>
      </c>
      <c r="G621" s="2">
        <v>3.2</v>
      </c>
      <c r="H621" s="2">
        <v>1024</v>
      </c>
      <c r="I621" s="2">
        <v>13240</v>
      </c>
      <c r="J621" s="2">
        <v>0</v>
      </c>
      <c r="K621" s="2">
        <v>0</v>
      </c>
      <c r="L621" s="2">
        <v>0</v>
      </c>
      <c r="M621" s="2">
        <v>4</v>
      </c>
      <c r="N621">
        <v>52.8</v>
      </c>
      <c r="O621">
        <v>683.8</v>
      </c>
      <c r="P621">
        <v>7.1</v>
      </c>
      <c r="Q621">
        <v>3.5</v>
      </c>
      <c r="R621" s="5">
        <v>0.42499999999999999</v>
      </c>
      <c r="S621"/>
      <c r="T621" s="13">
        <f t="shared" si="22"/>
        <v>7.1</v>
      </c>
      <c r="U621" s="13">
        <f t="shared" si="23"/>
        <v>1.5999999999999996</v>
      </c>
      <c r="V621" s="12" t="str">
        <f t="shared" si="21"/>
        <v/>
      </c>
      <c r="W621" s="11">
        <f t="shared" si="24"/>
        <v>1</v>
      </c>
      <c r="X621" s="17"/>
      <c r="Y621"/>
      <c r="Z621" s="2"/>
      <c r="AA621"/>
      <c r="AC621" s="9"/>
      <c r="AD621" s="5">
        <v>0.42500000000004201</v>
      </c>
      <c r="AM621" s="2">
        <v>13.1</v>
      </c>
      <c r="AN621" s="2">
        <v>81</v>
      </c>
      <c r="AO621" s="2">
        <v>9.9</v>
      </c>
      <c r="AP621" s="2">
        <v>13.1</v>
      </c>
      <c r="AQ621" s="2">
        <v>1.8</v>
      </c>
      <c r="AR621" s="2">
        <v>2.5</v>
      </c>
      <c r="AS621" s="2">
        <v>1017.5</v>
      </c>
      <c r="AT621" s="2">
        <v>9510</v>
      </c>
      <c r="AU621" s="2">
        <v>0</v>
      </c>
      <c r="AV621" s="2">
        <v>0</v>
      </c>
      <c r="AW621" s="2">
        <v>0</v>
      </c>
      <c r="AX621" s="2">
        <v>0</v>
      </c>
      <c r="AY621">
        <v>0</v>
      </c>
      <c r="AZ621">
        <v>560.20000000000005</v>
      </c>
      <c r="BA621">
        <v>15.5</v>
      </c>
      <c r="BB621">
        <v>15.4</v>
      </c>
      <c r="BC621" s="5">
        <v>0.42430555555555555</v>
      </c>
    </row>
    <row r="622" spans="2:55" s="16" customFormat="1">
      <c r="B622" s="2">
        <v>3.6</v>
      </c>
      <c r="C622" s="2">
        <v>78</v>
      </c>
      <c r="D622" s="2">
        <v>0.1</v>
      </c>
      <c r="E622" s="2">
        <v>3.6</v>
      </c>
      <c r="F622" s="2">
        <v>2.2000000000000002</v>
      </c>
      <c r="G622" s="2">
        <v>6.1</v>
      </c>
      <c r="H622" s="2">
        <v>1023.9</v>
      </c>
      <c r="I622" s="2">
        <v>13480</v>
      </c>
      <c r="J622" s="2">
        <v>0</v>
      </c>
      <c r="K622" s="2">
        <v>0</v>
      </c>
      <c r="L622" s="2">
        <v>0</v>
      </c>
      <c r="M622" s="2">
        <v>4</v>
      </c>
      <c r="N622">
        <v>52.8</v>
      </c>
      <c r="O622">
        <v>683.8</v>
      </c>
      <c r="P622">
        <v>7.7</v>
      </c>
      <c r="Q622">
        <v>3.5</v>
      </c>
      <c r="R622" s="5">
        <v>0.42569444444444399</v>
      </c>
      <c r="S622"/>
      <c r="T622" s="13">
        <f t="shared" si="22"/>
        <v>7.7</v>
      </c>
      <c r="U622" s="13">
        <f t="shared" si="23"/>
        <v>2.0999999999999996</v>
      </c>
      <c r="V622" s="12" t="str">
        <f t="shared" si="21"/>
        <v/>
      </c>
      <c r="W622" s="11">
        <f t="shared" si="24"/>
        <v>1</v>
      </c>
      <c r="X622" s="17"/>
      <c r="Y622"/>
      <c r="Z622" s="2"/>
      <c r="AA622"/>
      <c r="AC622" s="9"/>
      <c r="AD622" s="5">
        <v>0.42569444444448701</v>
      </c>
      <c r="AM622" s="2">
        <v>13.1</v>
      </c>
      <c r="AN622" s="2">
        <v>81</v>
      </c>
      <c r="AO622" s="2">
        <v>9.9</v>
      </c>
      <c r="AP622" s="2">
        <v>13.1</v>
      </c>
      <c r="AQ622" s="2">
        <v>1.8</v>
      </c>
      <c r="AR622" s="2">
        <v>2.5</v>
      </c>
      <c r="AS622" s="2">
        <v>1017.3</v>
      </c>
      <c r="AT622" s="2">
        <v>8740</v>
      </c>
      <c r="AU622" s="2">
        <v>0</v>
      </c>
      <c r="AV622" s="2">
        <v>0</v>
      </c>
      <c r="AW622" s="2">
        <v>0</v>
      </c>
      <c r="AX622" s="2">
        <v>0</v>
      </c>
      <c r="AY622">
        <v>0</v>
      </c>
      <c r="AZ622">
        <v>560.20000000000005</v>
      </c>
      <c r="BA622">
        <v>15.6</v>
      </c>
      <c r="BB622">
        <v>15.5</v>
      </c>
      <c r="BC622" s="5">
        <v>0.42499999999999999</v>
      </c>
    </row>
    <row r="623" spans="2:55" s="16" customFormat="1">
      <c r="B623" s="2">
        <v>3.7</v>
      </c>
      <c r="C623" s="2">
        <v>77</v>
      </c>
      <c r="D623" s="2">
        <v>0</v>
      </c>
      <c r="E623" s="2">
        <v>3.7</v>
      </c>
      <c r="F623" s="2">
        <v>4</v>
      </c>
      <c r="G623" s="2">
        <v>5</v>
      </c>
      <c r="H623" s="2">
        <v>1024.0999999999999</v>
      </c>
      <c r="I623" s="2">
        <v>13650</v>
      </c>
      <c r="J623" s="2">
        <v>1</v>
      </c>
      <c r="K623" s="2">
        <v>0</v>
      </c>
      <c r="L623" s="2">
        <v>0</v>
      </c>
      <c r="M623" s="2">
        <v>4</v>
      </c>
      <c r="N623">
        <v>52.8</v>
      </c>
      <c r="O623">
        <v>683.8</v>
      </c>
      <c r="P623">
        <v>8.3000000000000007</v>
      </c>
      <c r="Q623">
        <v>3.5</v>
      </c>
      <c r="R623" s="5">
        <v>0.42638888888888898</v>
      </c>
      <c r="S623"/>
      <c r="T623" s="13">
        <f t="shared" si="22"/>
        <v>8.3000000000000007</v>
      </c>
      <c r="U623" s="13">
        <f t="shared" si="23"/>
        <v>2.6000000000000005</v>
      </c>
      <c r="V623" s="12" t="str">
        <f t="shared" si="21"/>
        <v/>
      </c>
      <c r="W623" s="11">
        <f t="shared" si="24"/>
        <v>1</v>
      </c>
      <c r="X623" s="17"/>
      <c r="Y623"/>
      <c r="Z623" s="2"/>
      <c r="AA623"/>
      <c r="AC623" s="9"/>
      <c r="AD623" s="5">
        <v>0.42638888888893201</v>
      </c>
      <c r="AM623" s="2">
        <v>13.2</v>
      </c>
      <c r="AN623" s="2">
        <v>81</v>
      </c>
      <c r="AO623" s="2">
        <v>10</v>
      </c>
      <c r="AP623" s="2">
        <v>13.2</v>
      </c>
      <c r="AQ623" s="2">
        <v>0</v>
      </c>
      <c r="AR623" s="2">
        <v>0</v>
      </c>
      <c r="AS623" s="2">
        <v>1017.4</v>
      </c>
      <c r="AT623" s="2">
        <v>7930</v>
      </c>
      <c r="AU623" s="2">
        <v>0</v>
      </c>
      <c r="AV623" s="2">
        <v>0</v>
      </c>
      <c r="AW623" s="2">
        <v>0</v>
      </c>
      <c r="AX623" s="2">
        <v>0</v>
      </c>
      <c r="AY623">
        <v>0</v>
      </c>
      <c r="AZ623">
        <v>560.20000000000005</v>
      </c>
      <c r="BA623">
        <v>15.7</v>
      </c>
      <c r="BB623">
        <v>15.5</v>
      </c>
      <c r="BC623" s="5">
        <v>0.42569444444444443</v>
      </c>
    </row>
    <row r="624" spans="2:55" s="16" customFormat="1">
      <c r="B624" s="2">
        <v>3.8</v>
      </c>
      <c r="C624" s="2">
        <v>77</v>
      </c>
      <c r="D624" s="2">
        <v>0.1</v>
      </c>
      <c r="E624" s="2">
        <v>3.8</v>
      </c>
      <c r="F624" s="2">
        <v>4</v>
      </c>
      <c r="G624" s="2">
        <v>5</v>
      </c>
      <c r="H624" s="2">
        <v>1024</v>
      </c>
      <c r="I624" s="2">
        <v>13850</v>
      </c>
      <c r="J624" s="2">
        <v>1</v>
      </c>
      <c r="K624" s="2">
        <v>0</v>
      </c>
      <c r="L624" s="2">
        <v>0</v>
      </c>
      <c r="M624" s="2">
        <v>4</v>
      </c>
      <c r="N624">
        <v>52.8</v>
      </c>
      <c r="O624">
        <v>683.8</v>
      </c>
      <c r="P624">
        <v>9</v>
      </c>
      <c r="Q624">
        <v>3.5</v>
      </c>
      <c r="R624" s="5">
        <v>0.42708333333333298</v>
      </c>
      <c r="S624"/>
      <c r="T624" s="13">
        <f t="shared" si="22"/>
        <v>9</v>
      </c>
      <c r="U624" s="13">
        <f t="shared" si="23"/>
        <v>3.2</v>
      </c>
      <c r="V624" s="12" t="str">
        <f t="shared" si="21"/>
        <v/>
      </c>
      <c r="W624" s="11">
        <f t="shared" si="24"/>
        <v>1</v>
      </c>
      <c r="X624" s="17"/>
      <c r="Y624"/>
      <c r="Z624" s="2"/>
      <c r="AA624"/>
      <c r="AC624" s="9"/>
      <c r="AD624" s="5">
        <v>0.427083333333377</v>
      </c>
      <c r="AM624" s="2">
        <v>13.2</v>
      </c>
      <c r="AN624" s="2">
        <v>81</v>
      </c>
      <c r="AO624" s="2">
        <v>10</v>
      </c>
      <c r="AP624" s="2">
        <v>13.2</v>
      </c>
      <c r="AQ624" s="2">
        <v>0</v>
      </c>
      <c r="AR624" s="2">
        <v>2.5</v>
      </c>
      <c r="AS624" s="2">
        <v>1017.5</v>
      </c>
      <c r="AT624" s="2">
        <v>7760</v>
      </c>
      <c r="AU624" s="2">
        <v>0</v>
      </c>
      <c r="AV624" s="2">
        <v>0</v>
      </c>
      <c r="AW624" s="2">
        <v>0</v>
      </c>
      <c r="AX624" s="2">
        <v>0</v>
      </c>
      <c r="AY624">
        <v>0</v>
      </c>
      <c r="AZ624">
        <v>560.20000000000005</v>
      </c>
      <c r="BA624">
        <v>15.7</v>
      </c>
      <c r="BB624">
        <v>15.6</v>
      </c>
      <c r="BC624" s="5">
        <v>0.42638888888888887</v>
      </c>
    </row>
    <row r="625" spans="2:55" s="16" customFormat="1">
      <c r="B625" s="2">
        <v>3.9</v>
      </c>
      <c r="C625" s="2">
        <v>77</v>
      </c>
      <c r="D625" s="2">
        <v>0.2</v>
      </c>
      <c r="E625" s="2">
        <v>3.9</v>
      </c>
      <c r="F625" s="2">
        <v>4</v>
      </c>
      <c r="G625" s="2">
        <v>7.2</v>
      </c>
      <c r="H625" s="2">
        <v>1024</v>
      </c>
      <c r="I625" s="2">
        <v>14020</v>
      </c>
      <c r="J625" s="2">
        <v>1</v>
      </c>
      <c r="K625" s="2">
        <v>0</v>
      </c>
      <c r="L625" s="2">
        <v>0</v>
      </c>
      <c r="M625" s="2">
        <v>4</v>
      </c>
      <c r="N625">
        <v>52.8</v>
      </c>
      <c r="O625">
        <v>683.8</v>
      </c>
      <c r="P625">
        <v>9.6</v>
      </c>
      <c r="Q625">
        <v>3.4</v>
      </c>
      <c r="R625" s="5">
        <v>0.42777777777777798</v>
      </c>
      <c r="S625"/>
      <c r="T625" s="13">
        <f t="shared" si="22"/>
        <v>9.6</v>
      </c>
      <c r="U625" s="13">
        <f t="shared" si="23"/>
        <v>3.6999999999999993</v>
      </c>
      <c r="V625" s="12" t="str">
        <f t="shared" si="21"/>
        <v/>
      </c>
      <c r="W625" s="11">
        <f t="shared" si="24"/>
        <v>1</v>
      </c>
      <c r="X625" s="17"/>
      <c r="Y625"/>
      <c r="Z625" s="2"/>
      <c r="AA625"/>
      <c r="AC625" s="9"/>
      <c r="AD625" s="5">
        <v>0.427777777777822</v>
      </c>
      <c r="AM625" s="2">
        <v>13.3</v>
      </c>
      <c r="AN625" s="2">
        <v>81</v>
      </c>
      <c r="AO625" s="2">
        <v>10.1</v>
      </c>
      <c r="AP625" s="2">
        <v>13.3</v>
      </c>
      <c r="AQ625" s="2">
        <v>0</v>
      </c>
      <c r="AR625" s="2">
        <v>3.6</v>
      </c>
      <c r="AS625" s="2">
        <v>1017.3</v>
      </c>
      <c r="AT625" s="2">
        <v>9710</v>
      </c>
      <c r="AU625" s="2">
        <v>0</v>
      </c>
      <c r="AV625" s="2">
        <v>0</v>
      </c>
      <c r="AW625" s="2">
        <v>0</v>
      </c>
      <c r="AX625" s="2">
        <v>0</v>
      </c>
      <c r="AY625">
        <v>0</v>
      </c>
      <c r="AZ625">
        <v>560.20000000000005</v>
      </c>
      <c r="BA625">
        <v>15.8</v>
      </c>
      <c r="BB625">
        <v>15.7</v>
      </c>
      <c r="BC625" s="5">
        <v>0.42708333333333331</v>
      </c>
    </row>
    <row r="626" spans="2:55" s="16" customFormat="1">
      <c r="B626" s="2">
        <v>4.0999999999999996</v>
      </c>
      <c r="C626" s="2">
        <v>76</v>
      </c>
      <c r="D626" s="2">
        <v>0.2</v>
      </c>
      <c r="E626" s="2">
        <v>4.0999999999999996</v>
      </c>
      <c r="F626" s="2">
        <v>4.7</v>
      </c>
      <c r="G626" s="2">
        <v>5</v>
      </c>
      <c r="H626" s="2">
        <v>1024.0999999999999</v>
      </c>
      <c r="I626" s="2">
        <v>14220</v>
      </c>
      <c r="J626" s="2">
        <v>1</v>
      </c>
      <c r="K626" s="2">
        <v>0</v>
      </c>
      <c r="L626" s="2">
        <v>0</v>
      </c>
      <c r="M626" s="2">
        <v>4</v>
      </c>
      <c r="N626">
        <v>52.8</v>
      </c>
      <c r="O626">
        <v>683.8</v>
      </c>
      <c r="P626">
        <v>10.199999999999999</v>
      </c>
      <c r="Q626">
        <v>3.4</v>
      </c>
      <c r="R626" s="5">
        <v>0.42847222222222198</v>
      </c>
      <c r="S626"/>
      <c r="T626" s="13">
        <f t="shared" si="22"/>
        <v>10.199999999999999</v>
      </c>
      <c r="U626" s="13">
        <f t="shared" si="23"/>
        <v>4.0999999999999996</v>
      </c>
      <c r="V626" s="12" t="str">
        <f t="shared" si="21"/>
        <v/>
      </c>
      <c r="W626" s="11">
        <f t="shared" si="24"/>
        <v>1</v>
      </c>
      <c r="X626" s="17"/>
      <c r="Y626"/>
      <c r="Z626" s="2"/>
      <c r="AA626"/>
      <c r="AC626" s="9"/>
      <c r="AD626" s="5">
        <v>0.428472222222267</v>
      </c>
      <c r="AM626" s="2">
        <v>13.4</v>
      </c>
      <c r="AN626" s="2">
        <v>81</v>
      </c>
      <c r="AO626" s="2">
        <v>10.199999999999999</v>
      </c>
      <c r="AP626" s="2">
        <v>13.4</v>
      </c>
      <c r="AQ626" s="2">
        <v>2.2000000000000002</v>
      </c>
      <c r="AR626" s="2">
        <v>2.2000000000000002</v>
      </c>
      <c r="AS626" s="2">
        <v>1017.5</v>
      </c>
      <c r="AT626" s="2">
        <v>10070</v>
      </c>
      <c r="AU626" s="2">
        <v>0</v>
      </c>
      <c r="AV626" s="2">
        <v>0</v>
      </c>
      <c r="AW626" s="2">
        <v>0</v>
      </c>
      <c r="AX626" s="2">
        <v>0</v>
      </c>
      <c r="AY626">
        <v>0</v>
      </c>
      <c r="AZ626">
        <v>560.20000000000005</v>
      </c>
      <c r="BA626">
        <v>15.9</v>
      </c>
      <c r="BB626">
        <v>15.7</v>
      </c>
      <c r="BC626" s="5">
        <v>0.42777777777777776</v>
      </c>
    </row>
    <row r="627" spans="2:55" s="16" customFormat="1">
      <c r="B627" s="2">
        <v>4.0999999999999996</v>
      </c>
      <c r="C627" s="2">
        <v>76</v>
      </c>
      <c r="D627" s="2">
        <v>0.2</v>
      </c>
      <c r="E627" s="2">
        <v>2.2000000000000002</v>
      </c>
      <c r="F627" s="2">
        <v>7.6</v>
      </c>
      <c r="G627" s="2">
        <v>7.6</v>
      </c>
      <c r="H627" s="2">
        <v>1024.2</v>
      </c>
      <c r="I627" s="2">
        <v>14360</v>
      </c>
      <c r="J627" s="2">
        <v>1</v>
      </c>
      <c r="K627" s="2">
        <v>0</v>
      </c>
      <c r="L627" s="2">
        <v>0</v>
      </c>
      <c r="M627" s="2">
        <v>4</v>
      </c>
      <c r="N627">
        <v>52.8</v>
      </c>
      <c r="O627">
        <v>683.8</v>
      </c>
      <c r="P627">
        <v>10.8</v>
      </c>
      <c r="Q627">
        <v>3.4</v>
      </c>
      <c r="R627" s="5">
        <v>0.42916666666666697</v>
      </c>
      <c r="S627"/>
      <c r="T627" s="13">
        <f t="shared" si="22"/>
        <v>10.8</v>
      </c>
      <c r="U627" s="13">
        <f t="shared" si="23"/>
        <v>4.7000000000000011</v>
      </c>
      <c r="V627" s="12" t="str">
        <f t="shared" si="21"/>
        <v/>
      </c>
      <c r="W627" s="11">
        <f t="shared" si="24"/>
        <v>1</v>
      </c>
      <c r="X627" s="17"/>
      <c r="Y627"/>
      <c r="Z627" s="2"/>
      <c r="AA627"/>
      <c r="AC627" s="9"/>
      <c r="AD627" s="5">
        <v>0.42916666666671199</v>
      </c>
      <c r="AM627" s="2">
        <v>13.4</v>
      </c>
      <c r="AN627" s="2">
        <v>81</v>
      </c>
      <c r="AO627" s="2">
        <v>10.199999999999999</v>
      </c>
      <c r="AP627" s="2">
        <v>13.4</v>
      </c>
      <c r="AQ627" s="2">
        <v>2.9</v>
      </c>
      <c r="AR627" s="2">
        <v>3.6</v>
      </c>
      <c r="AS627" s="2">
        <v>1017.3</v>
      </c>
      <c r="AT627" s="2">
        <v>9260</v>
      </c>
      <c r="AU627" s="2">
        <v>0</v>
      </c>
      <c r="AV627" s="2">
        <v>0</v>
      </c>
      <c r="AW627" s="2">
        <v>0</v>
      </c>
      <c r="AX627" s="2">
        <v>0</v>
      </c>
      <c r="AY627">
        <v>0</v>
      </c>
      <c r="AZ627">
        <v>560.20000000000005</v>
      </c>
      <c r="BA627">
        <v>16</v>
      </c>
      <c r="BB627">
        <v>15.8</v>
      </c>
      <c r="BC627" s="5">
        <v>0.4284722222222222</v>
      </c>
    </row>
    <row r="628" spans="2:55" s="16" customFormat="1">
      <c r="B628" s="2">
        <v>4.0999999999999996</v>
      </c>
      <c r="C628" s="2">
        <v>76</v>
      </c>
      <c r="D628" s="2">
        <v>0.2</v>
      </c>
      <c r="E628" s="2">
        <v>2.7</v>
      </c>
      <c r="F628" s="2">
        <v>5.8</v>
      </c>
      <c r="G628" s="2">
        <v>7.2</v>
      </c>
      <c r="H628" s="2">
        <v>1024.0999999999999</v>
      </c>
      <c r="I628" s="2">
        <v>14560</v>
      </c>
      <c r="J628" s="2">
        <v>1</v>
      </c>
      <c r="K628" s="2">
        <v>0</v>
      </c>
      <c r="L628" s="2">
        <v>0</v>
      </c>
      <c r="M628" s="2">
        <v>4</v>
      </c>
      <c r="N628">
        <v>52.8</v>
      </c>
      <c r="O628">
        <v>683.8</v>
      </c>
      <c r="P628">
        <v>11.3</v>
      </c>
      <c r="Q628">
        <v>3.4</v>
      </c>
      <c r="R628" s="5">
        <v>0.42986111111111103</v>
      </c>
      <c r="S628"/>
      <c r="T628" s="13">
        <f t="shared" si="22"/>
        <v>11.3</v>
      </c>
      <c r="U628" s="13">
        <f t="shared" si="23"/>
        <v>5.2000000000000011</v>
      </c>
      <c r="V628" s="12" t="str">
        <f t="shared" si="21"/>
        <v/>
      </c>
      <c r="W628" s="11">
        <f t="shared" si="24"/>
        <v>1</v>
      </c>
      <c r="X628" s="17"/>
      <c r="Y628"/>
      <c r="Z628" s="2"/>
      <c r="AA628"/>
      <c r="AC628" s="9"/>
      <c r="AD628" s="5">
        <v>0.42986111111115699</v>
      </c>
      <c r="AM628" s="2">
        <v>13.5</v>
      </c>
      <c r="AN628" s="2">
        <v>81</v>
      </c>
      <c r="AO628" s="2">
        <v>10.3</v>
      </c>
      <c r="AP628" s="2">
        <v>13.5</v>
      </c>
      <c r="AQ628" s="2">
        <v>2.5</v>
      </c>
      <c r="AR628" s="2">
        <v>4</v>
      </c>
      <c r="AS628" s="2">
        <v>1017.4</v>
      </c>
      <c r="AT628" s="2">
        <v>9410</v>
      </c>
      <c r="AU628" s="2">
        <v>0</v>
      </c>
      <c r="AV628" s="2">
        <v>0</v>
      </c>
      <c r="AW628" s="2">
        <v>0</v>
      </c>
      <c r="AX628" s="2">
        <v>0</v>
      </c>
      <c r="AY628">
        <v>0</v>
      </c>
      <c r="AZ628">
        <v>560.20000000000005</v>
      </c>
      <c r="BA628">
        <v>16</v>
      </c>
      <c r="BB628">
        <v>15.8</v>
      </c>
      <c r="BC628" s="5">
        <v>0.42916666666666664</v>
      </c>
    </row>
    <row r="629" spans="2:55" s="16" customFormat="1">
      <c r="B629" s="2">
        <v>4.2</v>
      </c>
      <c r="C629" s="2">
        <v>75</v>
      </c>
      <c r="D629" s="2">
        <v>0.2</v>
      </c>
      <c r="E629" s="2">
        <v>4.2</v>
      </c>
      <c r="F629" s="2">
        <v>2.5</v>
      </c>
      <c r="G629" s="2">
        <v>3.6</v>
      </c>
      <c r="H629" s="2">
        <v>1024</v>
      </c>
      <c r="I629" s="2">
        <v>14730</v>
      </c>
      <c r="J629" s="2">
        <v>1</v>
      </c>
      <c r="K629" s="2">
        <v>0</v>
      </c>
      <c r="L629" s="2">
        <v>0</v>
      </c>
      <c r="M629" s="2">
        <v>4</v>
      </c>
      <c r="N629">
        <v>52.8</v>
      </c>
      <c r="O629">
        <v>683.8</v>
      </c>
      <c r="P629">
        <v>11.8</v>
      </c>
      <c r="Q629">
        <v>3.5</v>
      </c>
      <c r="R629" s="5">
        <v>0.43055555555555602</v>
      </c>
      <c r="S629"/>
      <c r="T629" s="13">
        <f t="shared" si="22"/>
        <v>11.8</v>
      </c>
      <c r="U629" s="13">
        <f t="shared" si="23"/>
        <v>5.6000000000000005</v>
      </c>
      <c r="V629" s="12" t="str">
        <f t="shared" si="21"/>
        <v/>
      </c>
      <c r="W629" s="11">
        <f t="shared" si="24"/>
        <v>1</v>
      </c>
      <c r="X629" s="17"/>
      <c r="Y629"/>
      <c r="Z629" s="2"/>
      <c r="AA629"/>
      <c r="AC629" s="9"/>
      <c r="AD629" s="5">
        <v>0.43055555555560199</v>
      </c>
      <c r="AM629" s="2">
        <v>13.5</v>
      </c>
      <c r="AN629" s="2">
        <v>81</v>
      </c>
      <c r="AO629" s="2">
        <v>10.3</v>
      </c>
      <c r="AP629" s="2">
        <v>13.5</v>
      </c>
      <c r="AQ629" s="2">
        <v>0</v>
      </c>
      <c r="AR629" s="2">
        <v>2.2000000000000002</v>
      </c>
      <c r="AS629" s="2">
        <v>1017.3</v>
      </c>
      <c r="AT629" s="2">
        <v>9380</v>
      </c>
      <c r="AU629" s="2">
        <v>0</v>
      </c>
      <c r="AV629" s="2">
        <v>0</v>
      </c>
      <c r="AW629" s="2">
        <v>0</v>
      </c>
      <c r="AX629" s="2">
        <v>0</v>
      </c>
      <c r="AY629">
        <v>0</v>
      </c>
      <c r="AZ629">
        <v>560.20000000000005</v>
      </c>
      <c r="BA629">
        <v>16.100000000000001</v>
      </c>
      <c r="BB629">
        <v>15.9</v>
      </c>
      <c r="BC629" s="5">
        <v>0.42986111111111114</v>
      </c>
    </row>
    <row r="630" spans="2:55" s="16" customFormat="1">
      <c r="B630" s="2">
        <v>4.2</v>
      </c>
      <c r="C630" s="2">
        <v>75</v>
      </c>
      <c r="D630" s="2">
        <v>0.2</v>
      </c>
      <c r="E630" s="2">
        <v>2.4</v>
      </c>
      <c r="F630" s="2">
        <v>7.2</v>
      </c>
      <c r="G630" s="2">
        <v>8.6</v>
      </c>
      <c r="H630" s="2">
        <v>1024.0999999999999</v>
      </c>
      <c r="I630" s="2">
        <v>14890</v>
      </c>
      <c r="J630" s="2">
        <v>1</v>
      </c>
      <c r="K630" s="2">
        <v>0</v>
      </c>
      <c r="L630" s="2">
        <v>0</v>
      </c>
      <c r="M630" s="2">
        <v>4</v>
      </c>
      <c r="N630">
        <v>52.8</v>
      </c>
      <c r="O630">
        <v>683.8</v>
      </c>
      <c r="P630">
        <v>12.1</v>
      </c>
      <c r="Q630">
        <v>3.6</v>
      </c>
      <c r="R630" s="5">
        <v>0.43125000000000002</v>
      </c>
      <c r="S630"/>
      <c r="T630" s="13">
        <f t="shared" si="22"/>
        <v>12.1</v>
      </c>
      <c r="U630" s="13">
        <f t="shared" si="23"/>
        <v>5.8999999999999995</v>
      </c>
      <c r="V630" s="12" t="str">
        <f t="shared" si="21"/>
        <v/>
      </c>
      <c r="W630" s="11">
        <f t="shared" si="24"/>
        <v>1</v>
      </c>
      <c r="X630" s="17"/>
      <c r="Y630" s="19"/>
      <c r="AA630"/>
      <c r="AC630" s="9"/>
      <c r="AD630" s="5">
        <v>0.43125000000004698</v>
      </c>
      <c r="AM630" s="2">
        <v>13.6</v>
      </c>
      <c r="AN630" s="2">
        <v>81</v>
      </c>
      <c r="AO630" s="2">
        <v>10.4</v>
      </c>
      <c r="AP630" s="2">
        <v>13.6</v>
      </c>
      <c r="AQ630" s="2">
        <v>2.9</v>
      </c>
      <c r="AR630" s="2">
        <v>3.2</v>
      </c>
      <c r="AS630" s="2">
        <v>1017.4</v>
      </c>
      <c r="AT630" s="2">
        <v>9890</v>
      </c>
      <c r="AU630" s="2">
        <v>0</v>
      </c>
      <c r="AV630" s="2">
        <v>0</v>
      </c>
      <c r="AW630" s="2">
        <v>0</v>
      </c>
      <c r="AX630" s="2">
        <v>0</v>
      </c>
      <c r="AY630">
        <v>0</v>
      </c>
      <c r="AZ630">
        <v>560.20000000000005</v>
      </c>
      <c r="BA630">
        <v>16.100000000000001</v>
      </c>
      <c r="BB630">
        <v>15.9</v>
      </c>
      <c r="BC630" s="5">
        <v>0.43055555555555558</v>
      </c>
    </row>
    <row r="631" spans="2:55" s="16" customFormat="1">
      <c r="B631" s="2">
        <v>4.2</v>
      </c>
      <c r="C631" s="2">
        <v>75</v>
      </c>
      <c r="D631" s="2">
        <v>0.2</v>
      </c>
      <c r="E631" s="2">
        <v>4.2</v>
      </c>
      <c r="F631" s="2">
        <v>2.2000000000000002</v>
      </c>
      <c r="G631" s="2">
        <v>6.8</v>
      </c>
      <c r="H631" s="2">
        <v>1024.2</v>
      </c>
      <c r="I631" s="2">
        <v>15040</v>
      </c>
      <c r="J631" s="2">
        <v>1</v>
      </c>
      <c r="K631" s="2">
        <v>0</v>
      </c>
      <c r="L631" s="2">
        <v>0</v>
      </c>
      <c r="M631" s="2">
        <v>4</v>
      </c>
      <c r="N631">
        <v>52.8</v>
      </c>
      <c r="O631">
        <v>683.8</v>
      </c>
      <c r="P631">
        <v>12.5</v>
      </c>
      <c r="Q631">
        <v>3.6</v>
      </c>
      <c r="R631" s="5">
        <v>0.43194444444444402</v>
      </c>
      <c r="S631"/>
      <c r="T631" s="13">
        <f t="shared" si="22"/>
        <v>12.5</v>
      </c>
      <c r="U631" s="13">
        <f t="shared" si="23"/>
        <v>6.3000000000000007</v>
      </c>
      <c r="V631" s="12" t="str">
        <f t="shared" si="21"/>
        <v/>
      </c>
      <c r="W631" s="11">
        <f t="shared" si="24"/>
        <v>1</v>
      </c>
      <c r="X631" s="17"/>
      <c r="Y631" s="18"/>
      <c r="Z631" s="2"/>
      <c r="AA631"/>
      <c r="AC631" s="9"/>
      <c r="AD631" s="5">
        <v>0.43194444444449198</v>
      </c>
      <c r="AM631" s="2">
        <v>13.6</v>
      </c>
      <c r="AN631" s="2">
        <v>81</v>
      </c>
      <c r="AO631" s="2">
        <v>10.4</v>
      </c>
      <c r="AP631" s="2">
        <v>13.6</v>
      </c>
      <c r="AQ631" s="2">
        <v>2.2000000000000002</v>
      </c>
      <c r="AR631" s="2">
        <v>2.9</v>
      </c>
      <c r="AS631" s="2">
        <v>1017.4</v>
      </c>
      <c r="AT631" s="2">
        <v>9960</v>
      </c>
      <c r="AU631" s="2">
        <v>0</v>
      </c>
      <c r="AV631" s="2">
        <v>0</v>
      </c>
      <c r="AW631" s="2">
        <v>0</v>
      </c>
      <c r="AX631" s="2">
        <v>0</v>
      </c>
      <c r="AY631">
        <v>0</v>
      </c>
      <c r="AZ631">
        <v>560.20000000000005</v>
      </c>
      <c r="BA631">
        <v>16.2</v>
      </c>
      <c r="BB631">
        <v>16</v>
      </c>
      <c r="BC631" s="5">
        <v>0.43125000000000002</v>
      </c>
    </row>
    <row r="632" spans="2:55" s="16" customFormat="1">
      <c r="B632" s="2">
        <v>4.3</v>
      </c>
      <c r="C632" s="2">
        <v>75</v>
      </c>
      <c r="D632" s="2">
        <v>0.2</v>
      </c>
      <c r="E632" s="2">
        <v>4.3</v>
      </c>
      <c r="F632" s="2">
        <v>0</v>
      </c>
      <c r="G632" s="2">
        <v>6.8</v>
      </c>
      <c r="H632" s="2">
        <v>1024</v>
      </c>
      <c r="I632" s="2">
        <v>15230</v>
      </c>
      <c r="J632" s="2">
        <v>1</v>
      </c>
      <c r="K632" s="2">
        <v>0</v>
      </c>
      <c r="L632" s="2">
        <v>0</v>
      </c>
      <c r="M632" s="2">
        <v>4</v>
      </c>
      <c r="N632">
        <v>52.8</v>
      </c>
      <c r="O632">
        <v>683.8</v>
      </c>
      <c r="P632">
        <v>12.8</v>
      </c>
      <c r="Q632">
        <v>3.6</v>
      </c>
      <c r="R632" s="5">
        <v>0.43263888888888902</v>
      </c>
      <c r="S632"/>
      <c r="T632" s="13">
        <f t="shared" si="22"/>
        <v>12.8</v>
      </c>
      <c r="U632" s="13">
        <f t="shared" si="23"/>
        <v>6.5</v>
      </c>
      <c r="V632" s="12" t="str">
        <f t="shared" si="21"/>
        <v/>
      </c>
      <c r="W632" s="11">
        <f t="shared" si="24"/>
        <v>1</v>
      </c>
      <c r="X632" s="17"/>
      <c r="Y632"/>
      <c r="Z632" s="2"/>
      <c r="AA632"/>
      <c r="AC632" s="9"/>
      <c r="AD632" s="5">
        <v>0.43263888888893698</v>
      </c>
      <c r="AM632" s="2">
        <v>13.7</v>
      </c>
      <c r="AN632" s="2">
        <v>81</v>
      </c>
      <c r="AO632" s="2">
        <v>10.5</v>
      </c>
      <c r="AP632" s="2">
        <v>13.7</v>
      </c>
      <c r="AQ632" s="2">
        <v>1.8</v>
      </c>
      <c r="AR632" s="2">
        <v>2.5</v>
      </c>
      <c r="AS632" s="2">
        <v>1017.3</v>
      </c>
      <c r="AT632" s="2">
        <v>9740</v>
      </c>
      <c r="AU632" s="2">
        <v>0</v>
      </c>
      <c r="AV632" s="2">
        <v>0</v>
      </c>
      <c r="AW632" s="2">
        <v>0</v>
      </c>
      <c r="AX632" s="2">
        <v>0</v>
      </c>
      <c r="AY632">
        <v>0</v>
      </c>
      <c r="AZ632">
        <v>560.20000000000005</v>
      </c>
      <c r="BA632">
        <v>16.2</v>
      </c>
      <c r="BB632">
        <v>16.100000000000001</v>
      </c>
      <c r="BC632" s="5">
        <v>0.43194444444444446</v>
      </c>
    </row>
    <row r="633" spans="2:55" s="16" customFormat="1">
      <c r="B633" s="2">
        <v>4.4000000000000004</v>
      </c>
      <c r="C633" s="2">
        <v>75</v>
      </c>
      <c r="D633" s="2">
        <v>0.3</v>
      </c>
      <c r="E633" s="2">
        <v>4.4000000000000004</v>
      </c>
      <c r="F633" s="2">
        <v>0</v>
      </c>
      <c r="G633" s="2">
        <v>2.2000000000000002</v>
      </c>
      <c r="H633" s="2">
        <v>1024.0999999999999</v>
      </c>
      <c r="I633" s="2">
        <v>15370</v>
      </c>
      <c r="J633" s="2">
        <v>1</v>
      </c>
      <c r="K633" s="2">
        <v>0</v>
      </c>
      <c r="L633" s="2">
        <v>0</v>
      </c>
      <c r="M633" s="2">
        <v>4</v>
      </c>
      <c r="N633">
        <v>52.8</v>
      </c>
      <c r="O633">
        <v>683.8</v>
      </c>
      <c r="P633">
        <v>13.1</v>
      </c>
      <c r="Q633">
        <v>3.6</v>
      </c>
      <c r="R633" s="5">
        <v>0.43333333333333302</v>
      </c>
      <c r="S633"/>
      <c r="T633" s="13">
        <f t="shared" si="22"/>
        <v>13.1</v>
      </c>
      <c r="U633" s="13">
        <f t="shared" si="23"/>
        <v>6.6999999999999993</v>
      </c>
      <c r="V633" s="12" t="str">
        <f t="shared" si="21"/>
        <v/>
      </c>
      <c r="W633" s="11">
        <f t="shared" si="24"/>
        <v>1</v>
      </c>
      <c r="X633" s="17"/>
      <c r="Y633"/>
      <c r="Z633" s="2"/>
      <c r="AA633"/>
      <c r="AC633" s="9"/>
      <c r="AD633" s="5">
        <v>0.43333333333338198</v>
      </c>
      <c r="AM633" s="2">
        <v>13.8</v>
      </c>
      <c r="AN633" s="2">
        <v>81</v>
      </c>
      <c r="AO633" s="2">
        <v>10.6</v>
      </c>
      <c r="AP633" s="2">
        <v>13.8</v>
      </c>
      <c r="AQ633" s="2">
        <v>1.8</v>
      </c>
      <c r="AR633" s="2">
        <v>2.2000000000000002</v>
      </c>
      <c r="AS633" s="2">
        <v>1017.4</v>
      </c>
      <c r="AT633" s="2">
        <v>8670</v>
      </c>
      <c r="AU633" s="2">
        <v>0</v>
      </c>
      <c r="AV633" s="2">
        <v>0</v>
      </c>
      <c r="AW633" s="2">
        <v>0</v>
      </c>
      <c r="AX633" s="2">
        <v>0</v>
      </c>
      <c r="AY633">
        <v>0</v>
      </c>
      <c r="AZ633">
        <v>560.20000000000005</v>
      </c>
      <c r="BA633">
        <v>16.3</v>
      </c>
      <c r="BB633">
        <v>16.100000000000001</v>
      </c>
      <c r="BC633" s="5">
        <v>0.43263888888888891</v>
      </c>
    </row>
    <row r="634" spans="2:55" s="16" customFormat="1">
      <c r="B634" s="2">
        <v>4.4000000000000004</v>
      </c>
      <c r="C634" s="2">
        <v>75</v>
      </c>
      <c r="D634" s="2">
        <v>0.3</v>
      </c>
      <c r="E634" s="2">
        <v>3.4</v>
      </c>
      <c r="F634" s="2">
        <v>5</v>
      </c>
      <c r="G634" s="2">
        <v>6.1</v>
      </c>
      <c r="H634" s="2">
        <v>1024</v>
      </c>
      <c r="I634" s="2">
        <v>15590</v>
      </c>
      <c r="J634" s="2">
        <v>1</v>
      </c>
      <c r="K634" s="2">
        <v>0</v>
      </c>
      <c r="L634" s="2">
        <v>0</v>
      </c>
      <c r="M634" s="2">
        <v>4</v>
      </c>
      <c r="N634">
        <v>52.8</v>
      </c>
      <c r="O634">
        <v>683.8</v>
      </c>
      <c r="P634">
        <v>13.3</v>
      </c>
      <c r="Q634">
        <v>3.6</v>
      </c>
      <c r="R634" s="5">
        <v>0.43402777777777801</v>
      </c>
      <c r="S634"/>
      <c r="T634" s="13">
        <f t="shared" si="22"/>
        <v>13.3</v>
      </c>
      <c r="U634" s="13">
        <f t="shared" si="23"/>
        <v>6.9</v>
      </c>
      <c r="V634" s="12" t="str">
        <f t="shared" si="21"/>
        <v/>
      </c>
      <c r="W634" s="11">
        <f t="shared" si="24"/>
        <v>1</v>
      </c>
      <c r="X634" s="17"/>
      <c r="Y634"/>
      <c r="Z634" s="2"/>
      <c r="AA634"/>
      <c r="AC634" s="9"/>
      <c r="AD634" s="5">
        <v>0.43402777777782697</v>
      </c>
      <c r="AM634" s="2">
        <v>13.8</v>
      </c>
      <c r="AN634" s="2">
        <v>82</v>
      </c>
      <c r="AO634" s="2">
        <v>10.8</v>
      </c>
      <c r="AP634" s="2">
        <v>13.8</v>
      </c>
      <c r="AQ634" s="2">
        <v>2.9</v>
      </c>
      <c r="AR634" s="2">
        <v>2.9</v>
      </c>
      <c r="AS634" s="2">
        <v>1017.5</v>
      </c>
      <c r="AT634" s="2">
        <v>6000</v>
      </c>
      <c r="AU634" s="2">
        <v>0</v>
      </c>
      <c r="AV634" s="2">
        <v>0</v>
      </c>
      <c r="AW634" s="2">
        <v>0</v>
      </c>
      <c r="AX634" s="2">
        <v>0</v>
      </c>
      <c r="AY634">
        <v>0</v>
      </c>
      <c r="AZ634">
        <v>560.20000000000005</v>
      </c>
      <c r="BA634">
        <v>16.3</v>
      </c>
      <c r="BB634">
        <v>16.2</v>
      </c>
      <c r="BC634" s="5">
        <v>0.43333333333333335</v>
      </c>
    </row>
    <row r="635" spans="2:55" s="16" customFormat="1">
      <c r="B635" s="2">
        <v>4.4000000000000004</v>
      </c>
      <c r="C635" s="2">
        <v>75</v>
      </c>
      <c r="D635" s="2">
        <v>0.3</v>
      </c>
      <c r="E635" s="2">
        <v>4.4000000000000004</v>
      </c>
      <c r="F635" s="2">
        <v>2.2000000000000002</v>
      </c>
      <c r="G635" s="2">
        <v>3.2</v>
      </c>
      <c r="H635" s="2">
        <v>1024.0999999999999</v>
      </c>
      <c r="I635" s="2">
        <v>15870</v>
      </c>
      <c r="J635" s="2">
        <v>1</v>
      </c>
      <c r="K635" s="2">
        <v>0</v>
      </c>
      <c r="L635" s="2">
        <v>0</v>
      </c>
      <c r="M635" s="2">
        <v>4</v>
      </c>
      <c r="N635">
        <v>52.8</v>
      </c>
      <c r="O635">
        <v>683.8</v>
      </c>
      <c r="P635">
        <v>13.7</v>
      </c>
      <c r="Q635">
        <v>3.7</v>
      </c>
      <c r="R635" s="5">
        <v>0.43472222222222201</v>
      </c>
      <c r="S635"/>
      <c r="T635" s="13">
        <f t="shared" si="22"/>
        <v>13.7</v>
      </c>
      <c r="U635" s="13">
        <f t="shared" si="23"/>
        <v>7.2999999999999989</v>
      </c>
      <c r="V635" s="12" t="str">
        <f t="shared" si="21"/>
        <v/>
      </c>
      <c r="W635" s="11">
        <f t="shared" si="24"/>
        <v>1</v>
      </c>
      <c r="X635" s="17"/>
      <c r="Y635"/>
      <c r="Z635" s="2"/>
      <c r="AA635"/>
      <c r="AC635" s="9"/>
      <c r="AD635" s="5">
        <v>0.43472222222227203</v>
      </c>
      <c r="AM635" s="2">
        <v>13.9</v>
      </c>
      <c r="AN635" s="2">
        <v>82</v>
      </c>
      <c r="AO635" s="2">
        <v>10.9</v>
      </c>
      <c r="AP635" s="2">
        <v>13.9</v>
      </c>
      <c r="AQ635" s="2">
        <v>1.8</v>
      </c>
      <c r="AR635" s="2">
        <v>2.2000000000000002</v>
      </c>
      <c r="AS635" s="2">
        <v>1017.3</v>
      </c>
      <c r="AT635" s="2">
        <v>5690</v>
      </c>
      <c r="AU635" s="2">
        <v>0</v>
      </c>
      <c r="AV635" s="2">
        <v>0</v>
      </c>
      <c r="AW635" s="2">
        <v>0</v>
      </c>
      <c r="AX635" s="2">
        <v>0</v>
      </c>
      <c r="AY635">
        <v>0</v>
      </c>
      <c r="AZ635">
        <v>560.20000000000005</v>
      </c>
      <c r="BA635">
        <v>16.399999999999999</v>
      </c>
      <c r="BB635">
        <v>16.3</v>
      </c>
      <c r="BC635" s="5">
        <v>0.43402777777777779</v>
      </c>
    </row>
    <row r="636" spans="2:55" s="16" customFormat="1">
      <c r="B636" s="2">
        <v>4.5999999999999996</v>
      </c>
      <c r="C636" s="2">
        <v>74</v>
      </c>
      <c r="D636" s="2">
        <v>0.4</v>
      </c>
      <c r="E636" s="2">
        <v>1.8</v>
      </c>
      <c r="F636" s="2">
        <v>11.9</v>
      </c>
      <c r="G636" s="2">
        <v>12.2</v>
      </c>
      <c r="H636" s="2">
        <v>1024</v>
      </c>
      <c r="I636" s="2">
        <v>16010</v>
      </c>
      <c r="J636" s="2">
        <v>1</v>
      </c>
      <c r="K636" s="2">
        <v>0</v>
      </c>
      <c r="L636" s="2">
        <v>0</v>
      </c>
      <c r="M636" s="2">
        <v>4</v>
      </c>
      <c r="N636">
        <v>52.8</v>
      </c>
      <c r="O636">
        <v>683.8</v>
      </c>
      <c r="P636">
        <v>14</v>
      </c>
      <c r="Q636">
        <v>3.7</v>
      </c>
      <c r="R636" s="5">
        <v>0.43541666666666701</v>
      </c>
      <c r="S636"/>
      <c r="T636" s="13">
        <f t="shared" si="22"/>
        <v>14</v>
      </c>
      <c r="U636" s="13">
        <f t="shared" si="23"/>
        <v>7.4</v>
      </c>
      <c r="V636" s="12" t="str">
        <f t="shared" si="21"/>
        <v/>
      </c>
      <c r="W636" s="11">
        <f t="shared" si="24"/>
        <v>1</v>
      </c>
      <c r="X636" s="17"/>
      <c r="Y636"/>
      <c r="Z636" s="2"/>
      <c r="AA636"/>
      <c r="AC636" s="9"/>
      <c r="AD636" s="5">
        <v>0.43541666666671702</v>
      </c>
      <c r="AM636" s="2">
        <v>14</v>
      </c>
      <c r="AN636" s="2">
        <v>82</v>
      </c>
      <c r="AO636" s="2">
        <v>11</v>
      </c>
      <c r="AP636" s="2">
        <v>14</v>
      </c>
      <c r="AQ636" s="2">
        <v>2.9</v>
      </c>
      <c r="AR636" s="2">
        <v>3.2</v>
      </c>
      <c r="AS636" s="2">
        <v>1017.4</v>
      </c>
      <c r="AT636" s="2">
        <v>7080</v>
      </c>
      <c r="AU636" s="2">
        <v>0</v>
      </c>
      <c r="AV636" s="2">
        <v>0</v>
      </c>
      <c r="AW636" s="2">
        <v>0</v>
      </c>
      <c r="AX636" s="2">
        <v>0</v>
      </c>
      <c r="AY636">
        <v>0</v>
      </c>
      <c r="AZ636">
        <v>560.20000000000005</v>
      </c>
      <c r="BA636">
        <v>16.5</v>
      </c>
      <c r="BB636">
        <v>16.3</v>
      </c>
      <c r="BC636" s="5">
        <v>0.43472222222222223</v>
      </c>
    </row>
    <row r="637" spans="2:55" s="16" customFormat="1">
      <c r="B637" s="2">
        <v>4.4000000000000004</v>
      </c>
      <c r="C637" s="2">
        <v>74</v>
      </c>
      <c r="D637" s="2">
        <v>0.2</v>
      </c>
      <c r="E637" s="2">
        <v>4.4000000000000004</v>
      </c>
      <c r="F637" s="2">
        <v>0</v>
      </c>
      <c r="G637" s="2">
        <v>6.8</v>
      </c>
      <c r="H637" s="2">
        <v>1023.9</v>
      </c>
      <c r="I637" s="2">
        <v>16180</v>
      </c>
      <c r="J637" s="2">
        <v>1</v>
      </c>
      <c r="K637" s="2">
        <v>0</v>
      </c>
      <c r="L637" s="2">
        <v>0</v>
      </c>
      <c r="M637" s="2">
        <v>4</v>
      </c>
      <c r="N637">
        <v>52.8</v>
      </c>
      <c r="O637">
        <v>683.8</v>
      </c>
      <c r="P637">
        <v>14.4</v>
      </c>
      <c r="Q637">
        <v>3.7</v>
      </c>
      <c r="R637" s="5">
        <v>0.43611111111111101</v>
      </c>
      <c r="S637"/>
      <c r="T637" s="13">
        <f t="shared" si="22"/>
        <v>14.4</v>
      </c>
      <c r="U637" s="13">
        <f t="shared" si="23"/>
        <v>8</v>
      </c>
      <c r="V637" s="12" t="str">
        <f t="shared" si="21"/>
        <v/>
      </c>
      <c r="W637" s="11">
        <f t="shared" si="24"/>
        <v>1</v>
      </c>
      <c r="X637" s="17"/>
      <c r="Y637"/>
      <c r="Z637" s="2"/>
      <c r="AA637"/>
      <c r="AC637" s="9"/>
      <c r="AD637" s="5">
        <v>0.43611111111116202</v>
      </c>
      <c r="AM637" s="2">
        <v>14.1</v>
      </c>
      <c r="AN637" s="2">
        <v>82</v>
      </c>
      <c r="AO637" s="2">
        <v>11.1</v>
      </c>
      <c r="AP637" s="2">
        <v>14.1</v>
      </c>
      <c r="AQ637" s="2">
        <v>0</v>
      </c>
      <c r="AR637" s="2">
        <v>0</v>
      </c>
      <c r="AS637" s="2">
        <v>1017.5</v>
      </c>
      <c r="AT637" s="2">
        <v>6910</v>
      </c>
      <c r="AU637" s="2">
        <v>0</v>
      </c>
      <c r="AV637" s="2">
        <v>0</v>
      </c>
      <c r="AW637" s="2">
        <v>0</v>
      </c>
      <c r="AX637" s="2">
        <v>0</v>
      </c>
      <c r="AY637">
        <v>0</v>
      </c>
      <c r="AZ637">
        <v>560.20000000000005</v>
      </c>
      <c r="BA637">
        <v>16.5</v>
      </c>
      <c r="BB637">
        <v>16.399999999999999</v>
      </c>
      <c r="BC637" s="5">
        <v>0.43541666666666667</v>
      </c>
    </row>
    <row r="638" spans="2:55" s="16" customFormat="1">
      <c r="B638" s="2">
        <v>4.5</v>
      </c>
      <c r="C638" s="2">
        <v>74</v>
      </c>
      <c r="D638" s="2">
        <v>0.3</v>
      </c>
      <c r="E638" s="2">
        <v>4.5</v>
      </c>
      <c r="F638" s="2">
        <v>2.5</v>
      </c>
      <c r="G638" s="2">
        <v>4.7</v>
      </c>
      <c r="H638" s="2">
        <v>1024.4000000000001</v>
      </c>
      <c r="I638" s="2">
        <v>16340</v>
      </c>
      <c r="J638" s="2">
        <v>1</v>
      </c>
      <c r="K638" s="2">
        <v>0</v>
      </c>
      <c r="L638" s="2">
        <v>0</v>
      </c>
      <c r="M638" s="2">
        <v>4</v>
      </c>
      <c r="N638">
        <v>52.8</v>
      </c>
      <c r="O638">
        <v>683.8</v>
      </c>
      <c r="P638">
        <v>14.8</v>
      </c>
      <c r="Q638">
        <v>3.7</v>
      </c>
      <c r="R638" s="5">
        <v>0.436805555555556</v>
      </c>
      <c r="S638"/>
      <c r="T638" s="13">
        <f t="shared" si="22"/>
        <v>14.8</v>
      </c>
      <c r="U638" s="13">
        <f t="shared" si="23"/>
        <v>8.3000000000000007</v>
      </c>
      <c r="V638" s="12" t="str">
        <f t="shared" si="21"/>
        <v/>
      </c>
      <c r="W638" s="11">
        <f t="shared" si="24"/>
        <v>1</v>
      </c>
      <c r="X638" s="17"/>
      <c r="Y638"/>
      <c r="Z638" s="2"/>
      <c r="AA638"/>
      <c r="AC638" s="9"/>
      <c r="AD638" s="5">
        <v>0.43680555555560702</v>
      </c>
      <c r="AM638" s="2">
        <v>14.2</v>
      </c>
      <c r="AN638" s="2">
        <v>82</v>
      </c>
      <c r="AO638" s="2">
        <v>11.2</v>
      </c>
      <c r="AP638" s="2">
        <v>14.2</v>
      </c>
      <c r="AQ638" s="2">
        <v>2.2000000000000002</v>
      </c>
      <c r="AR638" s="2">
        <v>3.6</v>
      </c>
      <c r="AS638" s="2">
        <v>1017.4</v>
      </c>
      <c r="AT638" s="2">
        <v>8470</v>
      </c>
      <c r="AU638" s="2">
        <v>0</v>
      </c>
      <c r="AV638" s="2">
        <v>0</v>
      </c>
      <c r="AW638" s="2">
        <v>0</v>
      </c>
      <c r="AX638" s="2">
        <v>0</v>
      </c>
      <c r="AY638">
        <v>0</v>
      </c>
      <c r="AZ638">
        <v>560.20000000000005</v>
      </c>
      <c r="BA638">
        <v>16.5</v>
      </c>
      <c r="BB638">
        <v>16.5</v>
      </c>
      <c r="BC638" s="5">
        <v>0.43611111111111112</v>
      </c>
    </row>
    <row r="639" spans="2:55" s="16" customFormat="1">
      <c r="B639" s="2">
        <v>4.5999999999999996</v>
      </c>
      <c r="C639" s="2">
        <v>74</v>
      </c>
      <c r="D639" s="2">
        <v>0.4</v>
      </c>
      <c r="E639" s="2">
        <v>2.2999999999999998</v>
      </c>
      <c r="F639" s="2">
        <v>9.6999999999999993</v>
      </c>
      <c r="G639" s="2">
        <v>9.6999999999999993</v>
      </c>
      <c r="H639" s="2">
        <v>1024.2</v>
      </c>
      <c r="I639" s="2">
        <v>16510</v>
      </c>
      <c r="J639" s="2">
        <v>1</v>
      </c>
      <c r="K639" s="2">
        <v>0</v>
      </c>
      <c r="L639" s="2">
        <v>0</v>
      </c>
      <c r="M639" s="2">
        <v>4</v>
      </c>
      <c r="N639">
        <v>52.8</v>
      </c>
      <c r="O639">
        <v>683.8</v>
      </c>
      <c r="P639">
        <v>15.1</v>
      </c>
      <c r="Q639">
        <v>3.8</v>
      </c>
      <c r="R639" s="5">
        <v>0.4375</v>
      </c>
      <c r="S639"/>
      <c r="T639" s="13">
        <f t="shared" si="22"/>
        <v>15.1</v>
      </c>
      <c r="U639" s="13">
        <f t="shared" si="23"/>
        <v>8.5</v>
      </c>
      <c r="V639" s="12" t="str">
        <f t="shared" si="21"/>
        <v/>
      </c>
      <c r="W639" s="11">
        <f t="shared" si="24"/>
        <v>1</v>
      </c>
      <c r="X639" s="17"/>
      <c r="Y639"/>
      <c r="Z639" s="2"/>
      <c r="AA639"/>
      <c r="AC639" s="9"/>
      <c r="AD639" s="5">
        <v>0.43750000000005201</v>
      </c>
      <c r="AM639" s="2">
        <v>14.3</v>
      </c>
      <c r="AN639" s="2">
        <v>82</v>
      </c>
      <c r="AO639" s="2">
        <v>11.3</v>
      </c>
      <c r="AP639" s="2">
        <v>14.3</v>
      </c>
      <c r="AQ639" s="2">
        <v>2.9</v>
      </c>
      <c r="AR639" s="2">
        <v>2.9</v>
      </c>
      <c r="AS639" s="2">
        <v>1017.3</v>
      </c>
      <c r="AT639" s="2">
        <v>8410</v>
      </c>
      <c r="AU639" s="2">
        <v>0</v>
      </c>
      <c r="AV639" s="2">
        <v>0</v>
      </c>
      <c r="AW639" s="2">
        <v>0</v>
      </c>
      <c r="AX639" s="2">
        <v>0</v>
      </c>
      <c r="AY639">
        <v>0</v>
      </c>
      <c r="AZ639">
        <v>560.20000000000005</v>
      </c>
      <c r="BA639">
        <v>16.600000000000001</v>
      </c>
      <c r="BB639">
        <v>16.600000000000001</v>
      </c>
      <c r="BC639" s="5">
        <v>0.43680555555555556</v>
      </c>
    </row>
    <row r="640" spans="2:55" s="16" customFormat="1">
      <c r="B640" s="2">
        <v>4.5999999999999996</v>
      </c>
      <c r="C640" s="2">
        <v>74</v>
      </c>
      <c r="D640" s="2">
        <v>0.4</v>
      </c>
      <c r="E640" s="2">
        <v>4.5999999999999996</v>
      </c>
      <c r="F640" s="2">
        <v>2.5</v>
      </c>
      <c r="G640" s="2">
        <v>3.6</v>
      </c>
      <c r="H640" s="2">
        <v>1024.0999999999999</v>
      </c>
      <c r="I640" s="2">
        <v>16700</v>
      </c>
      <c r="J640" s="2">
        <v>1</v>
      </c>
      <c r="K640" s="2">
        <v>0</v>
      </c>
      <c r="L640" s="2">
        <v>0</v>
      </c>
      <c r="M640" s="2">
        <v>4</v>
      </c>
      <c r="N640">
        <v>52.8</v>
      </c>
      <c r="O640">
        <v>683.8</v>
      </c>
      <c r="P640">
        <v>15.3</v>
      </c>
      <c r="Q640">
        <v>3.8</v>
      </c>
      <c r="R640" s="5">
        <v>0.438194444444444</v>
      </c>
      <c r="S640"/>
      <c r="T640" s="13">
        <f t="shared" si="22"/>
        <v>15.3</v>
      </c>
      <c r="U640" s="13">
        <f t="shared" si="23"/>
        <v>8.7000000000000011</v>
      </c>
      <c r="V640" s="12" t="str">
        <f t="shared" si="21"/>
        <v/>
      </c>
      <c r="W640" s="11">
        <f t="shared" si="24"/>
        <v>1</v>
      </c>
      <c r="X640" s="17"/>
      <c r="Y640"/>
      <c r="Z640" s="2"/>
      <c r="AA640"/>
      <c r="AC640" s="9"/>
      <c r="AD640" s="5">
        <v>0.43819444444449701</v>
      </c>
      <c r="AM640" s="2">
        <v>14.3</v>
      </c>
      <c r="AN640" s="2">
        <v>82</v>
      </c>
      <c r="AO640" s="2">
        <v>11.3</v>
      </c>
      <c r="AP640" s="2">
        <v>14.3</v>
      </c>
      <c r="AQ640" s="2">
        <v>2.2000000000000002</v>
      </c>
      <c r="AR640" s="2">
        <v>2.2000000000000002</v>
      </c>
      <c r="AS640" s="2">
        <v>1017.9</v>
      </c>
      <c r="AT640" s="2">
        <v>8340</v>
      </c>
      <c r="AU640" s="2">
        <v>0</v>
      </c>
      <c r="AV640" s="2">
        <v>0</v>
      </c>
      <c r="AW640" s="2">
        <v>0</v>
      </c>
      <c r="AX640" s="2">
        <v>0</v>
      </c>
      <c r="AY640">
        <v>0</v>
      </c>
      <c r="AZ640">
        <v>560.20000000000005</v>
      </c>
      <c r="BA640">
        <v>16.600000000000001</v>
      </c>
      <c r="BB640">
        <v>16.600000000000001</v>
      </c>
      <c r="BC640" s="5">
        <v>0.4375</v>
      </c>
    </row>
    <row r="641" spans="2:55" s="16" customFormat="1">
      <c r="B641" s="2">
        <v>4.5999999999999996</v>
      </c>
      <c r="C641" s="2">
        <v>74</v>
      </c>
      <c r="D641" s="2">
        <v>0.4</v>
      </c>
      <c r="E641" s="2">
        <v>4.5999999999999996</v>
      </c>
      <c r="F641" s="2">
        <v>2.5</v>
      </c>
      <c r="G641" s="2">
        <v>4</v>
      </c>
      <c r="H641" s="2">
        <v>1024.0999999999999</v>
      </c>
      <c r="I641" s="2">
        <v>16900</v>
      </c>
      <c r="J641" s="2">
        <v>1</v>
      </c>
      <c r="K641" s="2">
        <v>0</v>
      </c>
      <c r="L641" s="2">
        <v>0</v>
      </c>
      <c r="M641" s="2">
        <v>4</v>
      </c>
      <c r="N641">
        <v>52.8</v>
      </c>
      <c r="O641">
        <v>683.8</v>
      </c>
      <c r="P641">
        <v>15.5</v>
      </c>
      <c r="Q641">
        <v>3.8</v>
      </c>
      <c r="R641" s="5">
        <v>0.43888888888888899</v>
      </c>
      <c r="S641"/>
      <c r="T641" s="13">
        <f t="shared" si="22"/>
        <v>15.5</v>
      </c>
      <c r="U641" s="13">
        <f t="shared" si="23"/>
        <v>8.9</v>
      </c>
      <c r="V641" s="12" t="str">
        <f t="shared" si="21"/>
        <v/>
      </c>
      <c r="W641" s="11">
        <f t="shared" si="24"/>
        <v>1</v>
      </c>
      <c r="X641" s="17"/>
      <c r="Y641"/>
      <c r="Z641" s="2"/>
      <c r="AA641"/>
      <c r="AC641" s="9"/>
      <c r="AD641" s="5">
        <v>0.43888888888894201</v>
      </c>
      <c r="AM641" s="2">
        <v>14.5</v>
      </c>
      <c r="AN641" s="2">
        <v>82</v>
      </c>
      <c r="AO641" s="2">
        <v>11.5</v>
      </c>
      <c r="AP641" s="2">
        <v>14.5</v>
      </c>
      <c r="AQ641" s="2">
        <v>2.9</v>
      </c>
      <c r="AR641" s="2">
        <v>2.9</v>
      </c>
      <c r="AS641" s="2">
        <v>1017.6</v>
      </c>
      <c r="AT641" s="2">
        <v>9330</v>
      </c>
      <c r="AU641" s="2">
        <v>0</v>
      </c>
      <c r="AV641" s="2">
        <v>0</v>
      </c>
      <c r="AW641" s="2">
        <v>0</v>
      </c>
      <c r="AX641" s="2">
        <v>0</v>
      </c>
      <c r="AY641">
        <v>0</v>
      </c>
      <c r="AZ641">
        <v>560.20000000000005</v>
      </c>
      <c r="BA641">
        <v>16.600000000000001</v>
      </c>
      <c r="BB641">
        <v>16.600000000000001</v>
      </c>
      <c r="BC641" s="5">
        <v>0.43819444444444444</v>
      </c>
    </row>
    <row r="642" spans="2:55" s="16" customFormat="1">
      <c r="B642" s="2">
        <v>4.8</v>
      </c>
      <c r="C642" s="2">
        <v>74</v>
      </c>
      <c r="D642" s="2">
        <v>0.6</v>
      </c>
      <c r="E642" s="2">
        <v>4.8</v>
      </c>
      <c r="F642" s="2">
        <v>2.5</v>
      </c>
      <c r="G642" s="2">
        <v>3.2</v>
      </c>
      <c r="H642" s="2">
        <v>1024.2</v>
      </c>
      <c r="I642" s="2">
        <v>17140</v>
      </c>
      <c r="J642" s="2">
        <v>1</v>
      </c>
      <c r="K642" s="2">
        <v>0</v>
      </c>
      <c r="L642" s="2">
        <v>0</v>
      </c>
      <c r="M642" s="2">
        <v>4</v>
      </c>
      <c r="N642">
        <v>52.8</v>
      </c>
      <c r="O642">
        <v>683.8</v>
      </c>
      <c r="P642">
        <v>15.7</v>
      </c>
      <c r="Q642">
        <v>3.8</v>
      </c>
      <c r="R642" s="5">
        <v>0.43958333333333299</v>
      </c>
      <c r="S642"/>
      <c r="T642" s="13">
        <f t="shared" si="22"/>
        <v>15.7</v>
      </c>
      <c r="U642" s="13">
        <f t="shared" si="23"/>
        <v>8.8999999999999986</v>
      </c>
      <c r="V642" s="12" t="str">
        <f t="shared" si="21"/>
        <v/>
      </c>
      <c r="W642" s="11">
        <f t="shared" si="24"/>
        <v>1</v>
      </c>
      <c r="X642" s="17"/>
      <c r="Y642"/>
      <c r="Z642" s="2"/>
      <c r="AA642"/>
      <c r="AC642" s="9"/>
      <c r="AD642" s="5">
        <v>0.43958333333338701</v>
      </c>
      <c r="AM642" s="2">
        <v>14.6</v>
      </c>
      <c r="AN642" s="2">
        <v>82</v>
      </c>
      <c r="AO642" s="2">
        <v>11.6</v>
      </c>
      <c r="AP642" s="2">
        <v>14.6</v>
      </c>
      <c r="AQ642" s="2">
        <v>2.5</v>
      </c>
      <c r="AR642" s="2">
        <v>2.9</v>
      </c>
      <c r="AS642" s="2">
        <v>1017.7</v>
      </c>
      <c r="AT642" s="2">
        <v>11000</v>
      </c>
      <c r="AU642" s="2">
        <v>0</v>
      </c>
      <c r="AV642" s="2">
        <v>0</v>
      </c>
      <c r="AW642" s="2">
        <v>0</v>
      </c>
      <c r="AX642" s="2">
        <v>0</v>
      </c>
      <c r="AY642">
        <v>0</v>
      </c>
      <c r="AZ642">
        <v>560.20000000000005</v>
      </c>
      <c r="BA642">
        <v>16.7</v>
      </c>
      <c r="BB642">
        <v>16.600000000000001</v>
      </c>
      <c r="BC642" s="5">
        <v>0.43888888888888888</v>
      </c>
    </row>
    <row r="643" spans="2:55" s="16" customFormat="1">
      <c r="B643" s="2">
        <v>4.9000000000000004</v>
      </c>
      <c r="C643" s="2">
        <v>74</v>
      </c>
      <c r="D643" s="2">
        <v>0.7</v>
      </c>
      <c r="E643" s="2">
        <v>4.9000000000000004</v>
      </c>
      <c r="F643" s="2">
        <v>2.5</v>
      </c>
      <c r="G643" s="2">
        <v>3.2</v>
      </c>
      <c r="H643" s="2">
        <v>1024.0999999999999</v>
      </c>
      <c r="I643" s="2">
        <v>17350</v>
      </c>
      <c r="J643" s="2">
        <v>1</v>
      </c>
      <c r="K643" s="2">
        <v>0</v>
      </c>
      <c r="L643" s="2">
        <v>0</v>
      </c>
      <c r="M643" s="2">
        <v>4</v>
      </c>
      <c r="N643">
        <v>52.8</v>
      </c>
      <c r="O643">
        <v>683.8</v>
      </c>
      <c r="P643">
        <v>15.9</v>
      </c>
      <c r="Q643">
        <v>3.8</v>
      </c>
      <c r="R643" s="5">
        <v>0.44027777777777799</v>
      </c>
      <c r="S643"/>
      <c r="T643" s="13">
        <f t="shared" si="22"/>
        <v>15.9</v>
      </c>
      <c r="U643" s="13">
        <f t="shared" si="23"/>
        <v>9</v>
      </c>
      <c r="V643" s="12" t="str">
        <f t="shared" si="21"/>
        <v/>
      </c>
      <c r="W643" s="11">
        <f t="shared" si="24"/>
        <v>1</v>
      </c>
      <c r="X643" s="17"/>
      <c r="Y643"/>
      <c r="Z643" s="2"/>
      <c r="AA643"/>
      <c r="AC643" s="9"/>
      <c r="AD643" s="5">
        <v>0.440277777777832</v>
      </c>
      <c r="AM643" s="2">
        <v>14.6</v>
      </c>
      <c r="AN643" s="2">
        <v>82</v>
      </c>
      <c r="AO643" s="2">
        <v>11.6</v>
      </c>
      <c r="AP643" s="2">
        <v>14.6</v>
      </c>
      <c r="AQ643" s="2">
        <v>2.5</v>
      </c>
      <c r="AR643" s="2">
        <v>2.9</v>
      </c>
      <c r="AS643" s="2">
        <v>1017.4</v>
      </c>
      <c r="AT643" s="2">
        <v>11720</v>
      </c>
      <c r="AU643" s="2">
        <v>0</v>
      </c>
      <c r="AV643" s="2">
        <v>0</v>
      </c>
      <c r="AW643" s="2">
        <v>0</v>
      </c>
      <c r="AX643" s="2">
        <v>0</v>
      </c>
      <c r="AY643">
        <v>0</v>
      </c>
      <c r="AZ643">
        <v>560.20000000000005</v>
      </c>
      <c r="BA643">
        <v>16.7</v>
      </c>
      <c r="BB643">
        <v>16.7</v>
      </c>
      <c r="BC643" s="5">
        <v>0.43958333333333333</v>
      </c>
    </row>
    <row r="644" spans="2:55" s="16" customFormat="1">
      <c r="B644" s="2">
        <v>4.9000000000000004</v>
      </c>
      <c r="C644" s="2">
        <v>73</v>
      </c>
      <c r="D644" s="2">
        <v>0.5</v>
      </c>
      <c r="E644" s="2">
        <v>4.9000000000000004</v>
      </c>
      <c r="F644" s="2">
        <v>3.6</v>
      </c>
      <c r="G644" s="2">
        <v>4.7</v>
      </c>
      <c r="H644" s="2">
        <v>1024.2</v>
      </c>
      <c r="I644" s="2">
        <v>17440</v>
      </c>
      <c r="J644" s="2">
        <v>1</v>
      </c>
      <c r="K644" s="2">
        <v>0</v>
      </c>
      <c r="L644" s="2">
        <v>0</v>
      </c>
      <c r="M644" s="2">
        <v>4</v>
      </c>
      <c r="N644">
        <v>52.8</v>
      </c>
      <c r="O644">
        <v>683.8</v>
      </c>
      <c r="P644">
        <v>16.2</v>
      </c>
      <c r="Q644">
        <v>3.9</v>
      </c>
      <c r="R644" s="5">
        <v>0.44097222222222199</v>
      </c>
      <c r="S644"/>
      <c r="T644" s="13">
        <f t="shared" si="22"/>
        <v>16.2</v>
      </c>
      <c r="U644" s="13">
        <f t="shared" si="23"/>
        <v>9.2999999999999989</v>
      </c>
      <c r="V644" s="12" t="str">
        <f t="shared" si="21"/>
        <v/>
      </c>
      <c r="W644" s="11">
        <f t="shared" si="24"/>
        <v>1</v>
      </c>
      <c r="X644" s="17"/>
      <c r="Y644"/>
      <c r="Z644" s="2"/>
      <c r="AA644"/>
      <c r="AC644" s="9"/>
      <c r="AD644" s="5">
        <v>0.440972222222277</v>
      </c>
      <c r="AM644" s="2">
        <v>14.7</v>
      </c>
      <c r="AN644" s="2">
        <v>83</v>
      </c>
      <c r="AO644" s="2">
        <v>11.8</v>
      </c>
      <c r="AP644" s="2">
        <v>14.7</v>
      </c>
      <c r="AQ644" s="2">
        <v>2.5</v>
      </c>
      <c r="AR644" s="2">
        <v>2.5</v>
      </c>
      <c r="AS644" s="2">
        <v>1017.6</v>
      </c>
      <c r="AT644" s="2">
        <v>11820</v>
      </c>
      <c r="AU644" s="2">
        <v>0</v>
      </c>
      <c r="AV644" s="2">
        <v>0</v>
      </c>
      <c r="AW644" s="2">
        <v>0</v>
      </c>
      <c r="AX644" s="2">
        <v>0</v>
      </c>
      <c r="AY644">
        <v>0</v>
      </c>
      <c r="AZ644">
        <v>560.20000000000005</v>
      </c>
      <c r="BA644">
        <v>16.8</v>
      </c>
      <c r="BB644">
        <v>16.7</v>
      </c>
      <c r="BC644" s="5">
        <v>0.44027777777777777</v>
      </c>
    </row>
    <row r="645" spans="2:55" s="16" customFormat="1">
      <c r="B645" s="2">
        <v>4.9000000000000004</v>
      </c>
      <c r="C645" s="2">
        <v>73</v>
      </c>
      <c r="D645" s="2">
        <v>0.5</v>
      </c>
      <c r="E645" s="2">
        <v>4.9000000000000004</v>
      </c>
      <c r="F645" s="2">
        <v>2.5</v>
      </c>
      <c r="G645" s="2">
        <v>5.4</v>
      </c>
      <c r="H645" s="2">
        <v>1024.3</v>
      </c>
      <c r="I645" s="2">
        <v>17620</v>
      </c>
      <c r="J645" s="2">
        <v>1</v>
      </c>
      <c r="K645" s="2">
        <v>0</v>
      </c>
      <c r="L645" s="2">
        <v>0</v>
      </c>
      <c r="M645" s="2">
        <v>4</v>
      </c>
      <c r="N645">
        <v>52.8</v>
      </c>
      <c r="O645">
        <v>683.8</v>
      </c>
      <c r="P645">
        <v>16.600000000000001</v>
      </c>
      <c r="Q645">
        <v>3.9</v>
      </c>
      <c r="R645" s="5">
        <v>0.44166666666666698</v>
      </c>
      <c r="S645"/>
      <c r="T645" s="13">
        <f t="shared" si="22"/>
        <v>16.600000000000001</v>
      </c>
      <c r="U645" s="13">
        <f t="shared" si="23"/>
        <v>9.7000000000000011</v>
      </c>
      <c r="V645" s="12" t="str">
        <f t="shared" si="21"/>
        <v/>
      </c>
      <c r="W645" s="11">
        <f t="shared" si="24"/>
        <v>1</v>
      </c>
      <c r="X645" s="17"/>
      <c r="Y645"/>
      <c r="Z645" s="2"/>
      <c r="AA645"/>
      <c r="AC645" s="9"/>
      <c r="AD645" s="5">
        <v>0.441666666666722</v>
      </c>
      <c r="AM645" s="2">
        <v>14.9</v>
      </c>
      <c r="AN645" s="2">
        <v>82</v>
      </c>
      <c r="AO645" s="2">
        <v>11.9</v>
      </c>
      <c r="AP645" s="2">
        <v>14.9</v>
      </c>
      <c r="AQ645" s="2">
        <v>0</v>
      </c>
      <c r="AR645" s="2">
        <v>0</v>
      </c>
      <c r="AS645" s="2">
        <v>1017.6</v>
      </c>
      <c r="AT645" s="2">
        <v>11800</v>
      </c>
      <c r="AU645" s="2">
        <v>0</v>
      </c>
      <c r="AV645" s="2">
        <v>0</v>
      </c>
      <c r="AW645" s="2">
        <v>0</v>
      </c>
      <c r="AX645" s="2">
        <v>0</v>
      </c>
      <c r="AY645">
        <v>0</v>
      </c>
      <c r="AZ645">
        <v>560.20000000000005</v>
      </c>
      <c r="BA645">
        <v>16.8</v>
      </c>
      <c r="BB645">
        <v>16.8</v>
      </c>
      <c r="BC645" s="5">
        <v>0.44097222222222221</v>
      </c>
    </row>
    <row r="646" spans="2:55" s="16" customFormat="1">
      <c r="B646" s="2">
        <v>4.9000000000000004</v>
      </c>
      <c r="C646" s="2">
        <v>73</v>
      </c>
      <c r="D646" s="2">
        <v>0.5</v>
      </c>
      <c r="E646" s="2">
        <v>4.9000000000000004</v>
      </c>
      <c r="F646" s="2">
        <v>3.2</v>
      </c>
      <c r="G646" s="2">
        <v>4.3</v>
      </c>
      <c r="H646" s="2">
        <v>1024.3</v>
      </c>
      <c r="I646" s="2">
        <v>17800</v>
      </c>
      <c r="J646" s="2">
        <v>1</v>
      </c>
      <c r="K646" s="2">
        <v>0</v>
      </c>
      <c r="L646" s="2">
        <v>0</v>
      </c>
      <c r="M646" s="2">
        <v>4</v>
      </c>
      <c r="N646">
        <v>52.8</v>
      </c>
      <c r="O646">
        <v>683.8</v>
      </c>
      <c r="P646">
        <v>16.899999999999999</v>
      </c>
      <c r="Q646">
        <v>3.9</v>
      </c>
      <c r="R646" s="5">
        <v>0.44236111111111098</v>
      </c>
      <c r="S646"/>
      <c r="T646" s="13">
        <f t="shared" si="22"/>
        <v>16.899999999999999</v>
      </c>
      <c r="U646" s="13">
        <f t="shared" si="23"/>
        <v>9.9999999999999982</v>
      </c>
      <c r="V646" s="12" t="str">
        <f t="shared" si="21"/>
        <v/>
      </c>
      <c r="W646" s="11">
        <f t="shared" si="24"/>
        <v>1</v>
      </c>
      <c r="X646" s="17"/>
      <c r="Y646"/>
      <c r="Z646" s="2"/>
      <c r="AA646"/>
      <c r="AC646" s="9"/>
      <c r="AD646" s="5">
        <v>0.44236111111116699</v>
      </c>
      <c r="AM646" s="2">
        <v>15</v>
      </c>
      <c r="AN646" s="2">
        <v>83</v>
      </c>
      <c r="AO646" s="2">
        <v>12.1</v>
      </c>
      <c r="AP646" s="2">
        <v>15</v>
      </c>
      <c r="AQ646" s="2">
        <v>1.8</v>
      </c>
      <c r="AR646" s="2">
        <v>1.8</v>
      </c>
      <c r="AS646" s="2">
        <v>1017.6</v>
      </c>
      <c r="AT646" s="2">
        <v>11740</v>
      </c>
      <c r="AU646" s="2">
        <v>0</v>
      </c>
      <c r="AV646" s="2">
        <v>0</v>
      </c>
      <c r="AW646" s="2">
        <v>0</v>
      </c>
      <c r="AX646" s="2">
        <v>0</v>
      </c>
      <c r="AY646">
        <v>0</v>
      </c>
      <c r="AZ646">
        <v>560.20000000000005</v>
      </c>
      <c r="BA646">
        <v>16.899999999999999</v>
      </c>
      <c r="BB646">
        <v>16.899999999999999</v>
      </c>
      <c r="BC646" s="5">
        <v>0.44166666666666665</v>
      </c>
    </row>
    <row r="647" spans="2:55" s="16" customFormat="1">
      <c r="B647" s="2">
        <v>5</v>
      </c>
      <c r="C647" s="2">
        <v>73</v>
      </c>
      <c r="D647" s="2">
        <v>0.6</v>
      </c>
      <c r="E647" s="2">
        <v>5</v>
      </c>
      <c r="F647" s="2">
        <v>3.2</v>
      </c>
      <c r="G647" s="2">
        <v>4.3</v>
      </c>
      <c r="H647" s="2">
        <v>1024.2</v>
      </c>
      <c r="I647" s="2">
        <v>17970</v>
      </c>
      <c r="J647" s="2">
        <v>1</v>
      </c>
      <c r="K647" s="2">
        <v>0</v>
      </c>
      <c r="L647" s="2">
        <v>0</v>
      </c>
      <c r="M647" s="2">
        <v>4</v>
      </c>
      <c r="N647">
        <v>52.8</v>
      </c>
      <c r="O647">
        <v>683.8</v>
      </c>
      <c r="P647">
        <v>17.2</v>
      </c>
      <c r="Q647">
        <v>3.9</v>
      </c>
      <c r="R647" s="5">
        <v>0.44305555555555598</v>
      </c>
      <c r="S647"/>
      <c r="T647" s="13">
        <f t="shared" si="22"/>
        <v>17.2</v>
      </c>
      <c r="U647" s="13">
        <f t="shared" si="23"/>
        <v>10.199999999999999</v>
      </c>
      <c r="V647" s="12" t="str">
        <f t="shared" si="21"/>
        <v/>
      </c>
      <c r="W647" s="11">
        <f t="shared" si="24"/>
        <v>1</v>
      </c>
      <c r="X647" s="17"/>
      <c r="Y647"/>
      <c r="Z647" s="2"/>
      <c r="AA647"/>
      <c r="AC647" s="9"/>
      <c r="AD647" s="5">
        <v>0.44305555555561199</v>
      </c>
      <c r="AM647" s="2">
        <v>15</v>
      </c>
      <c r="AN647" s="2">
        <v>83</v>
      </c>
      <c r="AO647" s="2">
        <v>12.1</v>
      </c>
      <c r="AP647" s="2">
        <v>15</v>
      </c>
      <c r="AQ647" s="2">
        <v>0</v>
      </c>
      <c r="AR647" s="2">
        <v>0</v>
      </c>
      <c r="AS647" s="2">
        <v>1017.3</v>
      </c>
      <c r="AT647" s="2">
        <v>11380</v>
      </c>
      <c r="AU647" s="2">
        <v>0</v>
      </c>
      <c r="AV647" s="2">
        <v>0</v>
      </c>
      <c r="AW647" s="2">
        <v>0</v>
      </c>
      <c r="AX647" s="2">
        <v>0</v>
      </c>
      <c r="AY647">
        <v>0</v>
      </c>
      <c r="AZ647">
        <v>560.20000000000005</v>
      </c>
      <c r="BA647">
        <v>17</v>
      </c>
      <c r="BB647">
        <v>16.899999999999999</v>
      </c>
      <c r="BC647" s="5">
        <v>0.44236111111111109</v>
      </c>
    </row>
    <row r="648" spans="2:55" s="16" customFormat="1">
      <c r="B648" s="2">
        <v>5.0999999999999996</v>
      </c>
      <c r="C648" s="2">
        <v>73</v>
      </c>
      <c r="D648" s="2">
        <v>0.7</v>
      </c>
      <c r="E648" s="2">
        <v>5.0999999999999996</v>
      </c>
      <c r="F648" s="2">
        <v>3.6</v>
      </c>
      <c r="G648" s="2">
        <v>5</v>
      </c>
      <c r="H648" s="2">
        <v>1024.2</v>
      </c>
      <c r="I648" s="2">
        <v>18220</v>
      </c>
      <c r="J648" s="2">
        <v>1</v>
      </c>
      <c r="K648" s="2">
        <v>0</v>
      </c>
      <c r="L648" s="2">
        <v>0</v>
      </c>
      <c r="M648" s="2">
        <v>4</v>
      </c>
      <c r="N648">
        <v>52.8</v>
      </c>
      <c r="O648">
        <v>683.8</v>
      </c>
      <c r="P648">
        <v>17.399999999999999</v>
      </c>
      <c r="Q648">
        <v>4</v>
      </c>
      <c r="R648" s="5">
        <v>0.44374999999999998</v>
      </c>
      <c r="S648"/>
      <c r="T648" s="13">
        <f t="shared" si="22"/>
        <v>17.399999999999999</v>
      </c>
      <c r="U648" s="13">
        <f t="shared" si="23"/>
        <v>10.299999999999999</v>
      </c>
      <c r="V648" s="12" t="str">
        <f t="shared" si="21"/>
        <v/>
      </c>
      <c r="W648" s="11">
        <f t="shared" si="24"/>
        <v>1</v>
      </c>
      <c r="X648" s="17"/>
      <c r="Y648"/>
      <c r="Z648" s="2"/>
      <c r="AA648"/>
      <c r="AC648" s="9"/>
      <c r="AD648" s="5">
        <v>0.44375000000005699</v>
      </c>
      <c r="AM648" s="2">
        <v>15.3</v>
      </c>
      <c r="AN648" s="2">
        <v>84</v>
      </c>
      <c r="AO648" s="2">
        <v>12.6</v>
      </c>
      <c r="AP648" s="2">
        <v>15.3</v>
      </c>
      <c r="AQ648" s="2">
        <v>0</v>
      </c>
      <c r="AR648" s="2">
        <v>0</v>
      </c>
      <c r="AS648" s="2">
        <v>1017.5</v>
      </c>
      <c r="AT648" s="2">
        <v>11060</v>
      </c>
      <c r="AU648" s="2">
        <v>0</v>
      </c>
      <c r="AV648" s="2">
        <v>0</v>
      </c>
      <c r="AW648" s="2">
        <v>0</v>
      </c>
      <c r="AX648" s="2">
        <v>0</v>
      </c>
      <c r="AY648">
        <v>0</v>
      </c>
      <c r="AZ648">
        <v>560.20000000000005</v>
      </c>
      <c r="BA648">
        <v>17.100000000000001</v>
      </c>
      <c r="BB648">
        <v>17</v>
      </c>
      <c r="BC648" s="5">
        <v>0.44305555555555554</v>
      </c>
    </row>
    <row r="649" spans="2:55" s="16" customFormat="1">
      <c r="B649" s="2">
        <v>5.0999999999999996</v>
      </c>
      <c r="C649" s="2">
        <v>73</v>
      </c>
      <c r="D649" s="2">
        <v>0.7</v>
      </c>
      <c r="E649" s="2">
        <v>5.0999999999999996</v>
      </c>
      <c r="F649" s="2">
        <v>2.2000000000000002</v>
      </c>
      <c r="G649" s="2">
        <v>3.2</v>
      </c>
      <c r="H649" s="2">
        <v>1024.3</v>
      </c>
      <c r="I649" s="2">
        <v>18310</v>
      </c>
      <c r="J649" s="2">
        <v>1</v>
      </c>
      <c r="K649" s="2">
        <v>0</v>
      </c>
      <c r="L649" s="2">
        <v>0</v>
      </c>
      <c r="M649" s="2">
        <v>4</v>
      </c>
      <c r="N649">
        <v>52.8</v>
      </c>
      <c r="O649">
        <v>683.8</v>
      </c>
      <c r="P649">
        <v>17.399999999999999</v>
      </c>
      <c r="Q649">
        <v>4</v>
      </c>
      <c r="R649" s="5">
        <v>0.44444444444444398</v>
      </c>
      <c r="S649"/>
      <c r="T649" s="13">
        <f t="shared" si="22"/>
        <v>17.399999999999999</v>
      </c>
      <c r="U649" s="13">
        <f t="shared" si="23"/>
        <v>10.299999999999999</v>
      </c>
      <c r="V649" s="12" t="str">
        <f t="shared" ref="V649:V712" si="25">IF($K649&gt;0,1,"")</f>
        <v/>
      </c>
      <c r="W649" s="11">
        <f t="shared" si="24"/>
        <v>1</v>
      </c>
      <c r="X649" s="17"/>
      <c r="Y649"/>
      <c r="Z649" s="2"/>
      <c r="AA649"/>
      <c r="AC649" s="9"/>
      <c r="AD649" s="5">
        <v>0.44444444444450198</v>
      </c>
      <c r="AM649" s="2">
        <v>16</v>
      </c>
      <c r="AN649" s="2">
        <v>86</v>
      </c>
      <c r="AO649" s="2">
        <v>13.7</v>
      </c>
      <c r="AP649" s="2">
        <v>16</v>
      </c>
      <c r="AQ649" s="2">
        <v>6.5</v>
      </c>
      <c r="AR649" s="2">
        <v>6.5</v>
      </c>
      <c r="AS649" s="2">
        <v>1017.5</v>
      </c>
      <c r="AT649" s="2">
        <v>11210</v>
      </c>
      <c r="AU649" s="2">
        <v>0</v>
      </c>
      <c r="AV649" s="2">
        <v>0</v>
      </c>
      <c r="AW649" s="2">
        <v>0</v>
      </c>
      <c r="AX649" s="2">
        <v>0</v>
      </c>
      <c r="AY649">
        <v>0</v>
      </c>
      <c r="AZ649">
        <v>560.20000000000005</v>
      </c>
      <c r="BA649">
        <v>17.2</v>
      </c>
      <c r="BB649">
        <v>17.100000000000001</v>
      </c>
      <c r="BC649" s="5">
        <v>0.44374999999999998</v>
      </c>
    </row>
    <row r="650" spans="2:55" s="16" customFormat="1">
      <c r="B650" s="2">
        <v>5.2</v>
      </c>
      <c r="C650" s="2">
        <v>73</v>
      </c>
      <c r="D650" s="2">
        <v>0.8</v>
      </c>
      <c r="E650" s="2">
        <v>5.2</v>
      </c>
      <c r="F650" s="2">
        <v>3.6</v>
      </c>
      <c r="G650" s="2">
        <v>3.6</v>
      </c>
      <c r="H650" s="2">
        <v>1024.2</v>
      </c>
      <c r="I650" s="2">
        <v>18520</v>
      </c>
      <c r="J650" s="2">
        <v>1</v>
      </c>
      <c r="K650" s="2">
        <v>0</v>
      </c>
      <c r="L650" s="2">
        <v>0</v>
      </c>
      <c r="M650" s="2">
        <v>4</v>
      </c>
      <c r="N650">
        <v>52.8</v>
      </c>
      <c r="O650">
        <v>683.8</v>
      </c>
      <c r="P650">
        <v>17.600000000000001</v>
      </c>
      <c r="Q650">
        <v>4</v>
      </c>
      <c r="R650" s="5">
        <v>0.44513888888888897</v>
      </c>
      <c r="S650"/>
      <c r="T650" s="13">
        <f t="shared" si="22"/>
        <v>17.600000000000001</v>
      </c>
      <c r="U650" s="13">
        <f t="shared" si="23"/>
        <v>10.400000000000002</v>
      </c>
      <c r="V650" s="12" t="str">
        <f t="shared" si="25"/>
        <v/>
      </c>
      <c r="W650" s="11">
        <f t="shared" si="24"/>
        <v>1</v>
      </c>
      <c r="X650" s="17"/>
      <c r="Y650"/>
      <c r="Z650" s="2"/>
      <c r="AA650"/>
      <c r="AC650" s="9"/>
      <c r="AD650" s="5">
        <v>0.44513888888894698</v>
      </c>
      <c r="AM650" s="2">
        <v>16.5</v>
      </c>
      <c r="AN650" s="2">
        <v>85</v>
      </c>
      <c r="AO650" s="2">
        <v>14</v>
      </c>
      <c r="AP650" s="2">
        <v>16.5</v>
      </c>
      <c r="AQ650" s="2">
        <v>1.8</v>
      </c>
      <c r="AR650" s="2">
        <v>1.8</v>
      </c>
      <c r="AS650" s="2">
        <v>1017.5</v>
      </c>
      <c r="AT650" s="2">
        <v>11310</v>
      </c>
      <c r="AU650" s="2">
        <v>0</v>
      </c>
      <c r="AV650" s="2">
        <v>0</v>
      </c>
      <c r="AW650" s="2">
        <v>0</v>
      </c>
      <c r="AX650" s="2">
        <v>0</v>
      </c>
      <c r="AY650">
        <v>0</v>
      </c>
      <c r="AZ650">
        <v>560.20000000000005</v>
      </c>
      <c r="BA650">
        <v>17.3</v>
      </c>
      <c r="BB650">
        <v>17.2</v>
      </c>
      <c r="BC650" s="5">
        <v>0.44444444444444442</v>
      </c>
    </row>
    <row r="651" spans="2:55" s="16" customFormat="1">
      <c r="B651" s="2">
        <v>5.0999999999999996</v>
      </c>
      <c r="C651" s="2">
        <v>72</v>
      </c>
      <c r="D651" s="2">
        <v>0.4</v>
      </c>
      <c r="E651" s="2">
        <v>5.0999999999999996</v>
      </c>
      <c r="F651" s="2">
        <v>4.7</v>
      </c>
      <c r="G651" s="2">
        <v>7.2</v>
      </c>
      <c r="H651" s="2">
        <v>1024.2</v>
      </c>
      <c r="I651" s="2">
        <v>18730</v>
      </c>
      <c r="J651" s="2">
        <v>1</v>
      </c>
      <c r="K651" s="2">
        <v>0</v>
      </c>
      <c r="L651" s="2">
        <v>0</v>
      </c>
      <c r="M651" s="2">
        <v>4</v>
      </c>
      <c r="N651">
        <v>52.8</v>
      </c>
      <c r="O651">
        <v>683.8</v>
      </c>
      <c r="P651">
        <v>17.899999999999999</v>
      </c>
      <c r="Q651">
        <v>4</v>
      </c>
      <c r="R651" s="5">
        <v>0.44583333333333303</v>
      </c>
      <c r="S651"/>
      <c r="T651" s="13">
        <f t="shared" si="22"/>
        <v>17.899999999999999</v>
      </c>
      <c r="U651" s="13">
        <f t="shared" si="23"/>
        <v>10.799999999999999</v>
      </c>
      <c r="V651" s="12" t="str">
        <f t="shared" si="25"/>
        <v/>
      </c>
      <c r="W651" s="11">
        <f t="shared" si="24"/>
        <v>1</v>
      </c>
      <c r="X651" s="17"/>
      <c r="Y651"/>
      <c r="Z651" s="2"/>
      <c r="AA651"/>
      <c r="AC651" s="9"/>
      <c r="AD651" s="5">
        <v>0.44583333333339198</v>
      </c>
      <c r="AM651" s="2">
        <v>16.7</v>
      </c>
      <c r="AN651" s="2">
        <v>85</v>
      </c>
      <c r="AO651" s="2">
        <v>14.2</v>
      </c>
      <c r="AP651" s="2">
        <v>16.7</v>
      </c>
      <c r="AQ651" s="2">
        <v>2.2000000000000002</v>
      </c>
      <c r="AR651" s="2">
        <v>2.2000000000000002</v>
      </c>
      <c r="AS651" s="2">
        <v>1017.4</v>
      </c>
      <c r="AT651" s="2">
        <v>11190</v>
      </c>
      <c r="AU651" s="2">
        <v>0</v>
      </c>
      <c r="AV651" s="2">
        <v>0</v>
      </c>
      <c r="AW651" s="2">
        <v>0</v>
      </c>
      <c r="AX651" s="2">
        <v>0</v>
      </c>
      <c r="AY651">
        <v>0</v>
      </c>
      <c r="AZ651">
        <v>560.20000000000005</v>
      </c>
      <c r="BA651">
        <v>17.399999999999999</v>
      </c>
      <c r="BB651">
        <v>17.3</v>
      </c>
      <c r="BC651" s="5">
        <v>0.44513888888888886</v>
      </c>
    </row>
    <row r="652" spans="2:55" s="16" customFormat="1">
      <c r="B652" s="2">
        <v>5.0999999999999996</v>
      </c>
      <c r="C652" s="2">
        <v>72</v>
      </c>
      <c r="D652" s="2">
        <v>0.4</v>
      </c>
      <c r="E652" s="2">
        <v>3.6</v>
      </c>
      <c r="F652" s="2">
        <v>6.8</v>
      </c>
      <c r="G652" s="2">
        <v>6.8</v>
      </c>
      <c r="H652" s="2">
        <v>1024.5</v>
      </c>
      <c r="I652" s="2">
        <v>18800</v>
      </c>
      <c r="J652" s="2">
        <v>1</v>
      </c>
      <c r="K652" s="2">
        <v>0</v>
      </c>
      <c r="L652" s="2">
        <v>0</v>
      </c>
      <c r="M652" s="2">
        <v>4</v>
      </c>
      <c r="N652">
        <v>52.8</v>
      </c>
      <c r="O652">
        <v>683.8</v>
      </c>
      <c r="P652">
        <v>18.2</v>
      </c>
      <c r="Q652">
        <v>4</v>
      </c>
      <c r="R652" s="5">
        <v>0.44652777777777802</v>
      </c>
      <c r="S652"/>
      <c r="T652" s="13">
        <f t="shared" si="22"/>
        <v>18.2</v>
      </c>
      <c r="U652" s="13">
        <f t="shared" si="23"/>
        <v>11.1</v>
      </c>
      <c r="V652" s="12" t="str">
        <f t="shared" si="25"/>
        <v/>
      </c>
      <c r="W652" s="11">
        <f t="shared" si="24"/>
        <v>1</v>
      </c>
      <c r="X652" s="17"/>
      <c r="Y652"/>
      <c r="Z652" s="2"/>
      <c r="AA652"/>
      <c r="AC652" s="9"/>
      <c r="AD652" s="5">
        <v>0.44652777777783698</v>
      </c>
      <c r="AM652" s="2">
        <v>16.8</v>
      </c>
      <c r="AN652" s="2">
        <v>85</v>
      </c>
      <c r="AO652" s="2">
        <v>14.3</v>
      </c>
      <c r="AP652" s="2">
        <v>16.8</v>
      </c>
      <c r="AQ652" s="2">
        <v>1.8</v>
      </c>
      <c r="AR652" s="2">
        <v>4.3</v>
      </c>
      <c r="AS652" s="2">
        <v>1017.8</v>
      </c>
      <c r="AT652" s="2">
        <v>9590</v>
      </c>
      <c r="AU652" s="2">
        <v>0</v>
      </c>
      <c r="AV652" s="2">
        <v>0</v>
      </c>
      <c r="AW652" s="2">
        <v>0</v>
      </c>
      <c r="AX652" s="2">
        <v>0</v>
      </c>
      <c r="AY652">
        <v>0</v>
      </c>
      <c r="AZ652">
        <v>560.20000000000005</v>
      </c>
      <c r="BA652">
        <v>17.5</v>
      </c>
      <c r="BB652">
        <v>17.399999999999999</v>
      </c>
      <c r="BC652" s="5">
        <v>0.44583333333333336</v>
      </c>
    </row>
    <row r="653" spans="2:55" s="16" customFormat="1">
      <c r="B653" s="2">
        <v>5.0999999999999996</v>
      </c>
      <c r="C653" s="2">
        <v>71</v>
      </c>
      <c r="D653" s="2">
        <v>0.3</v>
      </c>
      <c r="E653" s="2">
        <v>2.5</v>
      </c>
      <c r="F653" s="2">
        <v>11.5</v>
      </c>
      <c r="G653" s="2">
        <v>11.9</v>
      </c>
      <c r="H653" s="2">
        <v>1024.0999999999999</v>
      </c>
      <c r="I653" s="2">
        <v>19000</v>
      </c>
      <c r="J653" s="2">
        <v>1</v>
      </c>
      <c r="K653" s="2">
        <v>0</v>
      </c>
      <c r="L653" s="2">
        <v>0</v>
      </c>
      <c r="M653" s="2">
        <v>4</v>
      </c>
      <c r="N653">
        <v>52.8</v>
      </c>
      <c r="O653">
        <v>683.8</v>
      </c>
      <c r="P653">
        <v>18.399999999999999</v>
      </c>
      <c r="Q653">
        <v>4</v>
      </c>
      <c r="R653" s="5">
        <v>0.44722222222222202</v>
      </c>
      <c r="S653"/>
      <c r="T653" s="13">
        <f t="shared" si="22"/>
        <v>18.399999999999999</v>
      </c>
      <c r="U653" s="13">
        <f t="shared" si="23"/>
        <v>11.299999999999999</v>
      </c>
      <c r="V653" s="12" t="str">
        <f t="shared" si="25"/>
        <v/>
      </c>
      <c r="W653" s="11">
        <f t="shared" si="24"/>
        <v>1</v>
      </c>
      <c r="X653" s="17"/>
      <c r="Y653"/>
      <c r="Z653" s="2"/>
      <c r="AA653"/>
      <c r="AC653" s="9"/>
      <c r="AD653" s="5">
        <v>0.44722222222228197</v>
      </c>
      <c r="AM653" s="2">
        <v>17.100000000000001</v>
      </c>
      <c r="AN653" s="2">
        <v>85</v>
      </c>
      <c r="AO653" s="2">
        <v>14.6</v>
      </c>
      <c r="AP653" s="2">
        <v>17.100000000000001</v>
      </c>
      <c r="AQ653" s="2">
        <v>0</v>
      </c>
      <c r="AR653" s="2">
        <v>2.5</v>
      </c>
      <c r="AS653" s="2">
        <v>1017.4</v>
      </c>
      <c r="AT653" s="2">
        <v>7510</v>
      </c>
      <c r="AU653" s="2">
        <v>0</v>
      </c>
      <c r="AV653" s="2">
        <v>0</v>
      </c>
      <c r="AW653" s="2">
        <v>0</v>
      </c>
      <c r="AX653" s="2">
        <v>0</v>
      </c>
      <c r="AY653">
        <v>0</v>
      </c>
      <c r="AZ653">
        <v>560.20000000000005</v>
      </c>
      <c r="BA653">
        <v>17.600000000000001</v>
      </c>
      <c r="BB653">
        <v>17.600000000000001</v>
      </c>
      <c r="BC653" s="5">
        <v>0.4465277777777778</v>
      </c>
    </row>
    <row r="654" spans="2:55" s="16" customFormat="1">
      <c r="B654" s="2">
        <v>5.0999999999999996</v>
      </c>
      <c r="C654" s="2">
        <v>71</v>
      </c>
      <c r="D654" s="2">
        <v>0.3</v>
      </c>
      <c r="E654" s="2">
        <v>5.0999999999999996</v>
      </c>
      <c r="F654" s="2">
        <v>3.2</v>
      </c>
      <c r="G654" s="2">
        <v>6.8</v>
      </c>
      <c r="H654" s="2">
        <v>1024.2</v>
      </c>
      <c r="I654" s="2">
        <v>19020</v>
      </c>
      <c r="J654" s="2">
        <v>1</v>
      </c>
      <c r="K654" s="2">
        <v>0</v>
      </c>
      <c r="L654" s="2">
        <v>0</v>
      </c>
      <c r="M654" s="2">
        <v>4</v>
      </c>
      <c r="N654">
        <v>52.8</v>
      </c>
      <c r="O654">
        <v>683.8</v>
      </c>
      <c r="P654">
        <v>18.5</v>
      </c>
      <c r="Q654">
        <v>4.0999999999999996</v>
      </c>
      <c r="R654" s="5">
        <v>0.44791666666666702</v>
      </c>
      <c r="S654"/>
      <c r="T654" s="13">
        <f t="shared" si="22"/>
        <v>18.5</v>
      </c>
      <c r="U654" s="13">
        <f t="shared" si="23"/>
        <v>11.4</v>
      </c>
      <c r="V654" s="12" t="str">
        <f t="shared" si="25"/>
        <v/>
      </c>
      <c r="W654" s="11">
        <f t="shared" si="24"/>
        <v>1</v>
      </c>
      <c r="X654" s="17"/>
      <c r="Y654"/>
      <c r="Z654" s="2"/>
      <c r="AA654"/>
      <c r="AC654" s="9"/>
      <c r="AD654" s="5">
        <v>0.44791666666672703</v>
      </c>
      <c r="AM654" s="2">
        <v>17.2</v>
      </c>
      <c r="AN654" s="2">
        <v>85</v>
      </c>
      <c r="AO654" s="2">
        <v>14.7</v>
      </c>
      <c r="AP654" s="2">
        <v>17.2</v>
      </c>
      <c r="AQ654" s="2">
        <v>3.2</v>
      </c>
      <c r="AR654" s="2">
        <v>5</v>
      </c>
      <c r="AS654" s="2">
        <v>1017.3</v>
      </c>
      <c r="AT654" s="2">
        <v>7030</v>
      </c>
      <c r="AU654" s="2">
        <v>0</v>
      </c>
      <c r="AV654" s="2">
        <v>0</v>
      </c>
      <c r="AW654" s="2">
        <v>0</v>
      </c>
      <c r="AX654" s="2">
        <v>0</v>
      </c>
      <c r="AY654">
        <v>0</v>
      </c>
      <c r="AZ654">
        <v>560.20000000000005</v>
      </c>
      <c r="BA654">
        <v>17.8</v>
      </c>
      <c r="BB654">
        <v>17.7</v>
      </c>
      <c r="BC654" s="5">
        <v>0.44722222222222224</v>
      </c>
    </row>
    <row r="655" spans="2:55" s="16" customFormat="1">
      <c r="B655" s="2">
        <v>5.2</v>
      </c>
      <c r="C655" s="2">
        <v>72</v>
      </c>
      <c r="D655" s="2">
        <v>0.5</v>
      </c>
      <c r="E655" s="2">
        <v>5.2</v>
      </c>
      <c r="F655" s="2">
        <v>2.9</v>
      </c>
      <c r="G655" s="2">
        <v>6.1</v>
      </c>
      <c r="H655" s="2">
        <v>1024.3</v>
      </c>
      <c r="I655" s="2">
        <v>19180</v>
      </c>
      <c r="J655" s="2">
        <v>1</v>
      </c>
      <c r="K655" s="2">
        <v>0</v>
      </c>
      <c r="L655" s="2">
        <v>0</v>
      </c>
      <c r="M655" s="2">
        <v>4</v>
      </c>
      <c r="N655">
        <v>52.8</v>
      </c>
      <c r="O655">
        <v>683.8</v>
      </c>
      <c r="P655">
        <v>18.600000000000001</v>
      </c>
      <c r="Q655">
        <v>4.0999999999999996</v>
      </c>
      <c r="R655" s="5">
        <v>0.44861111111111102</v>
      </c>
      <c r="S655"/>
      <c r="T655" s="13">
        <f t="shared" ref="T655:T718" si="26">MAX(P655,Q655)</f>
        <v>18.600000000000001</v>
      </c>
      <c r="U655" s="13">
        <f t="shared" ref="U655:U718" si="27">(T655-B655)-2</f>
        <v>11.400000000000002</v>
      </c>
      <c r="V655" s="12" t="str">
        <f t="shared" si="25"/>
        <v/>
      </c>
      <c r="W655" s="11">
        <f t="shared" si="24"/>
        <v>1</v>
      </c>
      <c r="X655" s="17"/>
      <c r="Y655"/>
      <c r="Z655" s="2"/>
      <c r="AA655"/>
      <c r="AC655" s="9"/>
      <c r="AD655" s="5">
        <v>0.44861111111117202</v>
      </c>
      <c r="AM655" s="2">
        <v>17.3</v>
      </c>
      <c r="AN655" s="2">
        <v>85</v>
      </c>
      <c r="AO655" s="2">
        <v>14.8</v>
      </c>
      <c r="AP655" s="2">
        <v>17.3</v>
      </c>
      <c r="AQ655" s="2">
        <v>3.2</v>
      </c>
      <c r="AR655" s="2">
        <v>3.2</v>
      </c>
      <c r="AS655" s="2">
        <v>1017.6</v>
      </c>
      <c r="AT655" s="2">
        <v>8530</v>
      </c>
      <c r="AU655" s="2">
        <v>0</v>
      </c>
      <c r="AV655" s="2">
        <v>0</v>
      </c>
      <c r="AW655" s="2">
        <v>0</v>
      </c>
      <c r="AX655" s="2">
        <v>0</v>
      </c>
      <c r="AY655">
        <v>0</v>
      </c>
      <c r="AZ655">
        <v>560.20000000000005</v>
      </c>
      <c r="BA655">
        <v>17.899999999999999</v>
      </c>
      <c r="BB655">
        <v>17.8</v>
      </c>
      <c r="BC655" s="5">
        <v>0.44791666666666669</v>
      </c>
    </row>
    <row r="656" spans="2:55" s="16" customFormat="1">
      <c r="B656" s="2">
        <v>5.3</v>
      </c>
      <c r="C656" s="2">
        <v>72</v>
      </c>
      <c r="D656" s="2">
        <v>0.6</v>
      </c>
      <c r="E656" s="2">
        <v>5.3</v>
      </c>
      <c r="F656" s="2">
        <v>3.6</v>
      </c>
      <c r="G656" s="2">
        <v>3.6</v>
      </c>
      <c r="H656" s="2">
        <v>1024.3</v>
      </c>
      <c r="I656" s="2">
        <v>19440</v>
      </c>
      <c r="J656" s="2">
        <v>1</v>
      </c>
      <c r="K656" s="2">
        <v>0</v>
      </c>
      <c r="L656" s="2">
        <v>0</v>
      </c>
      <c r="M656" s="2">
        <v>4</v>
      </c>
      <c r="N656">
        <v>52.8</v>
      </c>
      <c r="O656">
        <v>683.8</v>
      </c>
      <c r="P656">
        <v>18.5</v>
      </c>
      <c r="Q656">
        <v>4.0999999999999996</v>
      </c>
      <c r="R656" s="5">
        <v>0.44930555555555601</v>
      </c>
      <c r="S656"/>
      <c r="T656" s="13">
        <f t="shared" si="26"/>
        <v>18.5</v>
      </c>
      <c r="U656" s="13">
        <f t="shared" si="27"/>
        <v>11.2</v>
      </c>
      <c r="V656" s="12" t="str">
        <f t="shared" si="25"/>
        <v/>
      </c>
      <c r="W656" s="11">
        <f t="shared" si="24"/>
        <v>1</v>
      </c>
      <c r="X656" s="17"/>
      <c r="Y656"/>
      <c r="Z656" s="2"/>
      <c r="AA656"/>
      <c r="AC656" s="9"/>
      <c r="AD656" s="5">
        <v>0.44930555555561702</v>
      </c>
      <c r="AM656" s="2">
        <v>17.399999999999999</v>
      </c>
      <c r="AN656" s="2">
        <v>85</v>
      </c>
      <c r="AO656" s="2">
        <v>14.9</v>
      </c>
      <c r="AP656" s="2">
        <v>17.399999999999999</v>
      </c>
      <c r="AQ656" s="2">
        <v>3.2</v>
      </c>
      <c r="AR656" s="2">
        <v>5</v>
      </c>
      <c r="AS656" s="2">
        <v>1017.4</v>
      </c>
      <c r="AT656" s="2">
        <v>10210</v>
      </c>
      <c r="AU656" s="2">
        <v>0</v>
      </c>
      <c r="AV656" s="2">
        <v>0</v>
      </c>
      <c r="AW656" s="2">
        <v>0</v>
      </c>
      <c r="AX656" s="2">
        <v>0</v>
      </c>
      <c r="AY656">
        <v>0</v>
      </c>
      <c r="AZ656">
        <v>560.20000000000005</v>
      </c>
      <c r="BA656">
        <v>18</v>
      </c>
      <c r="BB656">
        <v>17.899999999999999</v>
      </c>
      <c r="BC656" s="5">
        <v>0.44861111111111113</v>
      </c>
    </row>
    <row r="657" spans="2:55" s="16" customFormat="1">
      <c r="B657" s="2">
        <v>5.3</v>
      </c>
      <c r="C657" s="2">
        <v>71</v>
      </c>
      <c r="D657" s="2">
        <v>0.4</v>
      </c>
      <c r="E657" s="2">
        <v>5.3</v>
      </c>
      <c r="F657" s="2">
        <v>2.9</v>
      </c>
      <c r="G657" s="2">
        <v>5</v>
      </c>
      <c r="H657" s="2">
        <v>1024.4000000000001</v>
      </c>
      <c r="I657" s="2">
        <v>19510</v>
      </c>
      <c r="J657" s="2">
        <v>1</v>
      </c>
      <c r="K657" s="2">
        <v>0</v>
      </c>
      <c r="L657" s="2">
        <v>0</v>
      </c>
      <c r="M657" s="2">
        <v>4</v>
      </c>
      <c r="N657">
        <v>52.8</v>
      </c>
      <c r="O657">
        <v>683.8</v>
      </c>
      <c r="P657">
        <v>18.5</v>
      </c>
      <c r="Q657">
        <v>4.0999999999999996</v>
      </c>
      <c r="R657" s="5">
        <v>0.45</v>
      </c>
      <c r="S657"/>
      <c r="T657" s="13">
        <f t="shared" si="26"/>
        <v>18.5</v>
      </c>
      <c r="U657" s="13">
        <f t="shared" si="27"/>
        <v>11.2</v>
      </c>
      <c r="V657" s="12" t="str">
        <f t="shared" si="25"/>
        <v/>
      </c>
      <c r="W657" s="11">
        <f t="shared" si="24"/>
        <v>1</v>
      </c>
      <c r="X657" s="17"/>
      <c r="Y657"/>
      <c r="Z657" s="2"/>
      <c r="AA657"/>
      <c r="AC657" s="9"/>
      <c r="AD657" s="5">
        <v>0.45000000000006202</v>
      </c>
      <c r="AM657" s="2">
        <v>17.5</v>
      </c>
      <c r="AN657" s="2">
        <v>85</v>
      </c>
      <c r="AO657" s="2">
        <v>15</v>
      </c>
      <c r="AP657" s="2">
        <v>17.5</v>
      </c>
      <c r="AQ657" s="2">
        <v>2.5</v>
      </c>
      <c r="AR657" s="2">
        <v>2.5</v>
      </c>
      <c r="AS657" s="2">
        <v>1017.2</v>
      </c>
      <c r="AT657" s="2">
        <v>10390</v>
      </c>
      <c r="AU657" s="2">
        <v>0</v>
      </c>
      <c r="AV657" s="2">
        <v>0</v>
      </c>
      <c r="AW657" s="2">
        <v>0</v>
      </c>
      <c r="AX657" s="2">
        <v>0</v>
      </c>
      <c r="AY657">
        <v>0</v>
      </c>
      <c r="AZ657">
        <v>560.20000000000005</v>
      </c>
      <c r="BA657">
        <v>18</v>
      </c>
      <c r="BB657">
        <v>18</v>
      </c>
      <c r="BC657" s="5">
        <v>0.44930555555555557</v>
      </c>
    </row>
    <row r="658" spans="2:55" s="16" customFormat="1">
      <c r="B658" s="2">
        <v>5.4</v>
      </c>
      <c r="C658" s="2">
        <v>71</v>
      </c>
      <c r="D658" s="2">
        <v>0.5</v>
      </c>
      <c r="E658" s="2">
        <v>5.4</v>
      </c>
      <c r="F658" s="2">
        <v>2.9</v>
      </c>
      <c r="G658" s="2">
        <v>3.6</v>
      </c>
      <c r="H658" s="2">
        <v>1024.2</v>
      </c>
      <c r="I658" s="2">
        <v>19670</v>
      </c>
      <c r="J658" s="2">
        <v>1</v>
      </c>
      <c r="K658" s="2">
        <v>0</v>
      </c>
      <c r="L658" s="2">
        <v>0</v>
      </c>
      <c r="M658" s="2">
        <v>4</v>
      </c>
      <c r="N658">
        <v>52.8</v>
      </c>
      <c r="O658">
        <v>683.8</v>
      </c>
      <c r="P658">
        <v>18.5</v>
      </c>
      <c r="Q658">
        <v>4.0999999999999996</v>
      </c>
      <c r="R658" s="5">
        <v>0.45069444444444401</v>
      </c>
      <c r="S658"/>
      <c r="T658" s="13">
        <f t="shared" si="26"/>
        <v>18.5</v>
      </c>
      <c r="U658" s="13">
        <f t="shared" si="27"/>
        <v>11.1</v>
      </c>
      <c r="V658" s="12" t="str">
        <f t="shared" si="25"/>
        <v/>
      </c>
      <c r="W658" s="11">
        <f t="shared" si="24"/>
        <v>1</v>
      </c>
      <c r="X658" s="17"/>
      <c r="Y658"/>
      <c r="Z658" s="2"/>
      <c r="AA658"/>
      <c r="AC658" s="9"/>
      <c r="AD658" s="5">
        <v>0.45069444444450701</v>
      </c>
      <c r="AM658" s="2">
        <v>17.600000000000001</v>
      </c>
      <c r="AN658" s="2">
        <v>85</v>
      </c>
      <c r="AO658" s="2">
        <v>15.1</v>
      </c>
      <c r="AP658" s="2">
        <v>17.600000000000001</v>
      </c>
      <c r="AQ658" s="2">
        <v>1.8</v>
      </c>
      <c r="AR658" s="2">
        <v>2.2000000000000002</v>
      </c>
      <c r="AS658" s="2">
        <v>1017.4</v>
      </c>
      <c r="AT658" s="2">
        <v>9870</v>
      </c>
      <c r="AU658" s="2">
        <v>0</v>
      </c>
      <c r="AV658" s="2">
        <v>0</v>
      </c>
      <c r="AW658" s="2">
        <v>0</v>
      </c>
      <c r="AX658" s="2">
        <v>0</v>
      </c>
      <c r="AY658">
        <v>0</v>
      </c>
      <c r="AZ658">
        <v>560.20000000000005</v>
      </c>
      <c r="BA658">
        <v>18.100000000000001</v>
      </c>
      <c r="BB658">
        <v>18.100000000000001</v>
      </c>
      <c r="BC658" s="5">
        <v>0.45</v>
      </c>
    </row>
    <row r="659" spans="2:55">
      <c r="B659" s="2">
        <v>5.5</v>
      </c>
      <c r="C659" s="2">
        <v>71</v>
      </c>
      <c r="D659" s="2">
        <v>0.6</v>
      </c>
      <c r="E659" s="2">
        <v>5.5</v>
      </c>
      <c r="F659" s="2">
        <v>3.2</v>
      </c>
      <c r="G659" s="2">
        <v>4.7</v>
      </c>
      <c r="H659" s="2">
        <v>1024.4000000000001</v>
      </c>
      <c r="I659" s="2">
        <v>19810</v>
      </c>
      <c r="J659" s="2">
        <v>1</v>
      </c>
      <c r="K659" s="2">
        <v>0</v>
      </c>
      <c r="L659" s="2">
        <v>0</v>
      </c>
      <c r="M659" s="2">
        <v>4</v>
      </c>
      <c r="N659">
        <v>52.8</v>
      </c>
      <c r="O659">
        <v>683.8</v>
      </c>
      <c r="P659">
        <v>18.600000000000001</v>
      </c>
      <c r="Q659">
        <v>4.2</v>
      </c>
      <c r="R659" s="5">
        <v>0.45138888888888901</v>
      </c>
      <c r="T659" s="13">
        <f t="shared" si="26"/>
        <v>18.600000000000001</v>
      </c>
      <c r="U659" s="13">
        <f t="shared" si="27"/>
        <v>11.100000000000001</v>
      </c>
      <c r="V659" s="12" t="str">
        <f t="shared" si="25"/>
        <v/>
      </c>
      <c r="W659" s="11">
        <f t="shared" si="24"/>
        <v>1</v>
      </c>
      <c r="X659" s="13"/>
      <c r="Z659" s="2"/>
      <c r="AA659"/>
      <c r="AC659" s="9"/>
      <c r="AD659" s="5">
        <v>0.45138888888895201</v>
      </c>
      <c r="AF659" s="16"/>
      <c r="AM659" s="2">
        <v>17.600000000000001</v>
      </c>
      <c r="AN659" s="2">
        <v>85</v>
      </c>
      <c r="AO659" s="2">
        <v>15.1</v>
      </c>
      <c r="AP659" s="2">
        <v>17.600000000000001</v>
      </c>
      <c r="AQ659" s="2">
        <v>2.5</v>
      </c>
      <c r="AR659" s="2">
        <v>5</v>
      </c>
      <c r="AS659" s="2">
        <v>1017.4</v>
      </c>
      <c r="AT659" s="2">
        <v>9030</v>
      </c>
      <c r="AU659" s="2">
        <v>0</v>
      </c>
      <c r="AV659" s="2">
        <v>0</v>
      </c>
      <c r="AW659" s="2">
        <v>0</v>
      </c>
      <c r="AX659" s="2">
        <v>0</v>
      </c>
      <c r="AY659">
        <v>0</v>
      </c>
      <c r="AZ659">
        <v>560.20000000000005</v>
      </c>
      <c r="BA659">
        <v>18.100000000000001</v>
      </c>
      <c r="BB659">
        <v>18.100000000000001</v>
      </c>
      <c r="BC659" s="5">
        <v>0.45069444444444445</v>
      </c>
    </row>
    <row r="660" spans="2:55">
      <c r="B660" s="2">
        <v>5.5</v>
      </c>
      <c r="C660" s="2">
        <v>71</v>
      </c>
      <c r="D660" s="2">
        <v>0.6</v>
      </c>
      <c r="E660" s="2">
        <v>4.0999999999999996</v>
      </c>
      <c r="F660" s="2">
        <v>6.5</v>
      </c>
      <c r="G660" s="2">
        <v>10.4</v>
      </c>
      <c r="H660" s="2">
        <v>1024.4000000000001</v>
      </c>
      <c r="I660" s="2">
        <v>20010</v>
      </c>
      <c r="J660" s="2">
        <v>1</v>
      </c>
      <c r="K660" s="2">
        <v>0</v>
      </c>
      <c r="L660" s="2">
        <v>0</v>
      </c>
      <c r="M660" s="2">
        <v>4</v>
      </c>
      <c r="N660">
        <v>52.8</v>
      </c>
      <c r="O660">
        <v>683.8</v>
      </c>
      <c r="P660">
        <v>18.7</v>
      </c>
      <c r="Q660">
        <v>4.2</v>
      </c>
      <c r="R660" s="5">
        <v>0.452083333333333</v>
      </c>
      <c r="T660" s="13">
        <f t="shared" si="26"/>
        <v>18.7</v>
      </c>
      <c r="U660" s="13">
        <f t="shared" si="27"/>
        <v>11.2</v>
      </c>
      <c r="V660" s="12" t="str">
        <f t="shared" si="25"/>
        <v/>
      </c>
      <c r="W660" s="11">
        <f t="shared" si="24"/>
        <v>1</v>
      </c>
      <c r="X660" s="13"/>
      <c r="Z660" s="2"/>
      <c r="AA660"/>
      <c r="AC660" s="9"/>
      <c r="AD660" s="5">
        <v>0.45208333333339701</v>
      </c>
      <c r="AM660" s="2">
        <v>17.600000000000001</v>
      </c>
      <c r="AN660" s="2">
        <v>84</v>
      </c>
      <c r="AO660" s="2">
        <v>14.9</v>
      </c>
      <c r="AP660" s="2">
        <v>17.600000000000001</v>
      </c>
      <c r="AQ660" s="2">
        <v>0</v>
      </c>
      <c r="AR660" s="2">
        <v>1.8</v>
      </c>
      <c r="AS660" s="2">
        <v>1017.4</v>
      </c>
      <c r="AT660" s="2">
        <v>9040</v>
      </c>
      <c r="AU660" s="2">
        <v>0</v>
      </c>
      <c r="AV660" s="2">
        <v>0</v>
      </c>
      <c r="AW660" s="2">
        <v>0</v>
      </c>
      <c r="AX660" s="2">
        <v>0</v>
      </c>
      <c r="AY660">
        <v>0</v>
      </c>
      <c r="AZ660">
        <v>560.20000000000005</v>
      </c>
      <c r="BA660">
        <v>18.2</v>
      </c>
      <c r="BB660">
        <v>18.2</v>
      </c>
      <c r="BC660" s="5">
        <v>0.4513888888888889</v>
      </c>
    </row>
    <row r="661" spans="2:55">
      <c r="B661" s="2">
        <v>5.5</v>
      </c>
      <c r="C661" s="2">
        <v>71</v>
      </c>
      <c r="D661" s="2">
        <v>0.6</v>
      </c>
      <c r="E661" s="2">
        <v>4.4000000000000004</v>
      </c>
      <c r="F661" s="2">
        <v>5.8</v>
      </c>
      <c r="G661" s="2">
        <v>6.5</v>
      </c>
      <c r="H661" s="2">
        <v>1024.5</v>
      </c>
      <c r="I661" s="2">
        <v>20060</v>
      </c>
      <c r="J661" s="2">
        <v>1</v>
      </c>
      <c r="K661" s="2">
        <v>0</v>
      </c>
      <c r="L661" s="2">
        <v>0</v>
      </c>
      <c r="M661" s="2">
        <v>4</v>
      </c>
      <c r="N661">
        <v>52.8</v>
      </c>
      <c r="O661">
        <v>683.8</v>
      </c>
      <c r="P661">
        <v>18.8</v>
      </c>
      <c r="Q661">
        <v>4.2</v>
      </c>
      <c r="R661" s="5">
        <v>0.452777777777778</v>
      </c>
      <c r="T661" s="13">
        <f t="shared" si="26"/>
        <v>18.8</v>
      </c>
      <c r="U661" s="13">
        <f t="shared" si="27"/>
        <v>11.3</v>
      </c>
      <c r="V661" s="12" t="str">
        <f t="shared" si="25"/>
        <v/>
      </c>
      <c r="W661" s="11">
        <f t="shared" si="24"/>
        <v>1</v>
      </c>
      <c r="X661" s="13"/>
      <c r="Z661" s="2"/>
      <c r="AA661"/>
      <c r="AC661" s="9"/>
      <c r="AD661" s="5">
        <v>0.45277777777784201</v>
      </c>
      <c r="AM661" s="2">
        <v>17.7</v>
      </c>
      <c r="AN661" s="2">
        <v>85</v>
      </c>
      <c r="AO661" s="2">
        <v>15.1</v>
      </c>
      <c r="AP661" s="2">
        <v>17.7</v>
      </c>
      <c r="AQ661" s="2">
        <v>3.6</v>
      </c>
      <c r="AR661" s="2">
        <v>3.6</v>
      </c>
      <c r="AS661" s="2">
        <v>1017.4</v>
      </c>
      <c r="AT661" s="2">
        <v>9690</v>
      </c>
      <c r="AU661" s="2">
        <v>0</v>
      </c>
      <c r="AV661" s="2">
        <v>0</v>
      </c>
      <c r="AW661" s="2">
        <v>0</v>
      </c>
      <c r="AX661" s="2">
        <v>0</v>
      </c>
      <c r="AY661">
        <v>0</v>
      </c>
      <c r="AZ661">
        <v>560.20000000000005</v>
      </c>
      <c r="BA661">
        <v>18.3</v>
      </c>
      <c r="BB661">
        <v>18.3</v>
      </c>
      <c r="BC661" s="5">
        <v>0.45208333333333334</v>
      </c>
    </row>
    <row r="662" spans="2:55">
      <c r="B662" s="2">
        <v>5.6</v>
      </c>
      <c r="C662" s="2">
        <v>70</v>
      </c>
      <c r="D662" s="2">
        <v>0.6</v>
      </c>
      <c r="E662" s="2">
        <v>3.6</v>
      </c>
      <c r="F662" s="2">
        <v>9</v>
      </c>
      <c r="G662" s="2">
        <v>10.4</v>
      </c>
      <c r="H662" s="2">
        <v>1024.3</v>
      </c>
      <c r="I662" s="2">
        <v>20240</v>
      </c>
      <c r="J662" s="2">
        <v>1</v>
      </c>
      <c r="K662" s="2">
        <v>0</v>
      </c>
      <c r="L662" s="2">
        <v>0</v>
      </c>
      <c r="M662" s="2">
        <v>4</v>
      </c>
      <c r="N662">
        <v>52.8</v>
      </c>
      <c r="O662">
        <v>683.8</v>
      </c>
      <c r="P662">
        <v>19</v>
      </c>
      <c r="Q662">
        <v>4.2</v>
      </c>
      <c r="R662" s="5">
        <v>0.453472222222222</v>
      </c>
      <c r="T662" s="13">
        <f t="shared" si="26"/>
        <v>19</v>
      </c>
      <c r="U662" s="13">
        <f t="shared" si="27"/>
        <v>11.4</v>
      </c>
      <c r="V662" s="12" t="str">
        <f t="shared" si="25"/>
        <v/>
      </c>
      <c r="W662" s="11">
        <f t="shared" si="24"/>
        <v>1</v>
      </c>
      <c r="X662" s="13"/>
      <c r="Z662" s="2"/>
      <c r="AA662"/>
      <c r="AC662" s="9"/>
      <c r="AD662" s="5">
        <v>0.453472222222287</v>
      </c>
      <c r="AM662" s="2">
        <v>17.7</v>
      </c>
      <c r="AN662" s="2">
        <v>84</v>
      </c>
      <c r="AO662" s="2">
        <v>15</v>
      </c>
      <c r="AP662" s="2">
        <v>17.7</v>
      </c>
      <c r="AQ662" s="2">
        <v>2.2000000000000002</v>
      </c>
      <c r="AR662" s="2">
        <v>4.3</v>
      </c>
      <c r="AS662" s="2">
        <v>1017.5</v>
      </c>
      <c r="AT662" s="2">
        <v>9800</v>
      </c>
      <c r="AU662" s="2">
        <v>0</v>
      </c>
      <c r="AV662" s="2">
        <v>0</v>
      </c>
      <c r="AW662" s="2">
        <v>0</v>
      </c>
      <c r="AX662" s="2">
        <v>0</v>
      </c>
      <c r="AY662">
        <v>0</v>
      </c>
      <c r="AZ662">
        <v>560.20000000000005</v>
      </c>
      <c r="BA662">
        <v>18.399999999999999</v>
      </c>
      <c r="BB662">
        <v>18.399999999999999</v>
      </c>
      <c r="BC662" s="5">
        <v>0.45277777777777778</v>
      </c>
    </row>
    <row r="663" spans="2:55">
      <c r="B663" s="2">
        <v>5.5</v>
      </c>
      <c r="C663" s="2">
        <v>70</v>
      </c>
      <c r="D663" s="2">
        <v>0.5</v>
      </c>
      <c r="E663" s="2">
        <v>4</v>
      </c>
      <c r="F663" s="2">
        <v>6.8</v>
      </c>
      <c r="G663" s="2">
        <v>10.8</v>
      </c>
      <c r="H663" s="2">
        <v>1024.3</v>
      </c>
      <c r="I663" s="2">
        <v>20320</v>
      </c>
      <c r="J663" s="2">
        <v>1</v>
      </c>
      <c r="K663" s="2">
        <v>0</v>
      </c>
      <c r="L663" s="2">
        <v>0</v>
      </c>
      <c r="M663" s="2">
        <v>4</v>
      </c>
      <c r="N663">
        <v>52.8</v>
      </c>
      <c r="O663">
        <v>683.8</v>
      </c>
      <c r="P663">
        <v>19</v>
      </c>
      <c r="Q663">
        <v>4.2</v>
      </c>
      <c r="R663" s="5">
        <v>0.454166666666667</v>
      </c>
      <c r="T663" s="13">
        <f t="shared" si="26"/>
        <v>19</v>
      </c>
      <c r="U663" s="13">
        <f t="shared" si="27"/>
        <v>11.5</v>
      </c>
      <c r="V663" s="12" t="str">
        <f t="shared" si="25"/>
        <v/>
      </c>
      <c r="W663" s="11">
        <f t="shared" si="24"/>
        <v>1</v>
      </c>
      <c r="X663" s="13"/>
      <c r="Z663" s="2"/>
      <c r="AA663"/>
      <c r="AC663" s="9"/>
      <c r="AD663" s="5">
        <v>0.454166666666732</v>
      </c>
      <c r="AM663" s="2">
        <v>17.7</v>
      </c>
      <c r="AN663" s="2">
        <v>84</v>
      </c>
      <c r="AO663" s="2">
        <v>15</v>
      </c>
      <c r="AP663" s="2">
        <v>17.7</v>
      </c>
      <c r="AQ663" s="2">
        <v>0</v>
      </c>
      <c r="AR663" s="2">
        <v>2.2000000000000002</v>
      </c>
      <c r="AS663" s="2">
        <v>1017.4</v>
      </c>
      <c r="AT663" s="2">
        <v>9930</v>
      </c>
      <c r="AU663" s="2">
        <v>0</v>
      </c>
      <c r="AV663" s="2">
        <v>0</v>
      </c>
      <c r="AW663" s="2">
        <v>0</v>
      </c>
      <c r="AX663" s="2">
        <v>0</v>
      </c>
      <c r="AY663">
        <v>0</v>
      </c>
      <c r="AZ663">
        <v>560.20000000000005</v>
      </c>
      <c r="BA663">
        <v>18.5</v>
      </c>
      <c r="BB663">
        <v>18.5</v>
      </c>
      <c r="BC663" s="5">
        <v>0.45347222222222222</v>
      </c>
    </row>
    <row r="664" spans="2:55">
      <c r="B664" s="2">
        <v>5.6</v>
      </c>
      <c r="C664" s="2">
        <v>70</v>
      </c>
      <c r="D664" s="2">
        <v>0.6</v>
      </c>
      <c r="E664" s="2">
        <v>3.7</v>
      </c>
      <c r="F664" s="2">
        <v>8.6</v>
      </c>
      <c r="G664" s="2">
        <v>8.6</v>
      </c>
      <c r="H664" s="2">
        <v>1024.3</v>
      </c>
      <c r="I664" s="2">
        <v>20420</v>
      </c>
      <c r="J664" s="2">
        <v>1</v>
      </c>
      <c r="K664" s="2">
        <v>0</v>
      </c>
      <c r="L664" s="2">
        <v>0</v>
      </c>
      <c r="M664" s="2">
        <v>4</v>
      </c>
      <c r="N664">
        <v>52.8</v>
      </c>
      <c r="O664">
        <v>683.8</v>
      </c>
      <c r="P664">
        <v>19.100000000000001</v>
      </c>
      <c r="Q664">
        <v>4.3</v>
      </c>
      <c r="R664" s="5">
        <v>0.45486111111111099</v>
      </c>
      <c r="T664" s="13">
        <f t="shared" si="26"/>
        <v>19.100000000000001</v>
      </c>
      <c r="U664" s="13">
        <f t="shared" si="27"/>
        <v>11.500000000000002</v>
      </c>
      <c r="V664" s="12" t="str">
        <f t="shared" si="25"/>
        <v/>
      </c>
      <c r="W664" s="11">
        <f t="shared" si="24"/>
        <v>1</v>
      </c>
      <c r="X664" s="13"/>
      <c r="Z664" s="2"/>
      <c r="AA664"/>
      <c r="AC664" s="9"/>
      <c r="AD664" s="5">
        <v>0.454861111111177</v>
      </c>
      <c r="AM664" s="2">
        <v>17.8</v>
      </c>
      <c r="AN664" s="2">
        <v>84</v>
      </c>
      <c r="AO664" s="2">
        <v>15.1</v>
      </c>
      <c r="AP664" s="2">
        <v>17.8</v>
      </c>
      <c r="AQ664" s="2">
        <v>2.5</v>
      </c>
      <c r="AR664" s="2">
        <v>2.5</v>
      </c>
      <c r="AS664" s="2">
        <v>1017.3</v>
      </c>
      <c r="AT664" s="2">
        <v>10130</v>
      </c>
      <c r="AU664" s="2">
        <v>0</v>
      </c>
      <c r="AV664" s="2">
        <v>0</v>
      </c>
      <c r="AW664" s="2">
        <v>0</v>
      </c>
      <c r="AX664" s="2">
        <v>0</v>
      </c>
      <c r="AY664">
        <v>0</v>
      </c>
      <c r="AZ664">
        <v>560.20000000000005</v>
      </c>
      <c r="BA664">
        <v>18.600000000000001</v>
      </c>
      <c r="BB664">
        <v>18.5</v>
      </c>
      <c r="BC664" s="5">
        <v>0.45416666666666666</v>
      </c>
    </row>
    <row r="665" spans="2:55">
      <c r="B665" s="2">
        <v>5.6</v>
      </c>
      <c r="C665" s="2">
        <v>70</v>
      </c>
      <c r="D665" s="2">
        <v>0.6</v>
      </c>
      <c r="E665" s="2">
        <v>5.6</v>
      </c>
      <c r="F665" s="2">
        <v>4.3</v>
      </c>
      <c r="G665" s="2">
        <v>7.9</v>
      </c>
      <c r="H665" s="2">
        <v>1024.3</v>
      </c>
      <c r="I665" s="2">
        <v>20530</v>
      </c>
      <c r="J665" s="2">
        <v>1</v>
      </c>
      <c r="K665" s="2">
        <v>0</v>
      </c>
      <c r="L665" s="2">
        <v>0</v>
      </c>
      <c r="M665" s="2">
        <v>4</v>
      </c>
      <c r="N665">
        <v>52.8</v>
      </c>
      <c r="O665">
        <v>683.8</v>
      </c>
      <c r="P665">
        <v>19.2</v>
      </c>
      <c r="Q665">
        <v>4.3</v>
      </c>
      <c r="R665" s="5">
        <v>0.45555555555555599</v>
      </c>
      <c r="T665" s="13">
        <f t="shared" si="26"/>
        <v>19.2</v>
      </c>
      <c r="U665" s="13">
        <f t="shared" si="27"/>
        <v>11.6</v>
      </c>
      <c r="V665" s="12" t="str">
        <f t="shared" si="25"/>
        <v/>
      </c>
      <c r="W665" s="11">
        <f t="shared" si="24"/>
        <v>1</v>
      </c>
      <c r="X665" s="13"/>
      <c r="Z665" s="2"/>
      <c r="AA665"/>
      <c r="AC665" s="9"/>
      <c r="AD665" s="5">
        <v>0.45555555555562199</v>
      </c>
      <c r="AM665" s="2">
        <v>17.8</v>
      </c>
      <c r="AN665" s="2">
        <v>84</v>
      </c>
      <c r="AO665" s="2">
        <v>15.1</v>
      </c>
      <c r="AP665" s="2">
        <v>17.8</v>
      </c>
      <c r="AQ665" s="2">
        <v>2.5</v>
      </c>
      <c r="AR665" s="2">
        <v>2.5</v>
      </c>
      <c r="AS665" s="2">
        <v>1017.4</v>
      </c>
      <c r="AT665" s="2">
        <v>10340</v>
      </c>
      <c r="AU665" s="2">
        <v>0</v>
      </c>
      <c r="AV665" s="2">
        <v>0</v>
      </c>
      <c r="AW665" s="2">
        <v>0</v>
      </c>
      <c r="AX665" s="2">
        <v>0</v>
      </c>
      <c r="AY665">
        <v>0</v>
      </c>
      <c r="AZ665">
        <v>560.20000000000005</v>
      </c>
      <c r="BA665">
        <v>18.7</v>
      </c>
      <c r="BB665">
        <v>18.600000000000001</v>
      </c>
      <c r="BC665" s="5">
        <v>0.4548611111111111</v>
      </c>
    </row>
    <row r="666" spans="2:55">
      <c r="B666" s="2">
        <v>5.6</v>
      </c>
      <c r="C666" s="2">
        <v>70</v>
      </c>
      <c r="D666" s="2">
        <v>0.6</v>
      </c>
      <c r="E666" s="2">
        <v>4.5999999999999996</v>
      </c>
      <c r="F666" s="2">
        <v>5.4</v>
      </c>
      <c r="G666" s="2">
        <v>6.5</v>
      </c>
      <c r="H666" s="2">
        <v>1024.3</v>
      </c>
      <c r="I666" s="2">
        <v>20650</v>
      </c>
      <c r="J666" s="2">
        <v>1</v>
      </c>
      <c r="K666" s="2">
        <v>0</v>
      </c>
      <c r="L666" s="2">
        <v>0</v>
      </c>
      <c r="M666" s="2">
        <v>4</v>
      </c>
      <c r="N666">
        <v>52.8</v>
      </c>
      <c r="O666">
        <v>683.8</v>
      </c>
      <c r="P666">
        <v>19.100000000000001</v>
      </c>
      <c r="Q666">
        <v>4.3</v>
      </c>
      <c r="R666" s="5">
        <v>0.45624999999999999</v>
      </c>
      <c r="T666" s="13">
        <f t="shared" si="26"/>
        <v>19.100000000000001</v>
      </c>
      <c r="U666" s="13">
        <f t="shared" si="27"/>
        <v>11.500000000000002</v>
      </c>
      <c r="V666" s="12" t="str">
        <f t="shared" si="25"/>
        <v/>
      </c>
      <c r="W666" s="11">
        <f t="shared" si="24"/>
        <v>1</v>
      </c>
      <c r="X666" s="13"/>
      <c r="Z666" s="2"/>
      <c r="AA666"/>
      <c r="AC666" s="9"/>
      <c r="AD666" s="5">
        <v>0.45625000000006699</v>
      </c>
      <c r="AM666" s="2">
        <v>17.8</v>
      </c>
      <c r="AN666" s="2">
        <v>84</v>
      </c>
      <c r="AO666" s="2">
        <v>15.1</v>
      </c>
      <c r="AP666" s="2">
        <v>17.8</v>
      </c>
      <c r="AQ666" s="2">
        <v>1.8</v>
      </c>
      <c r="AR666" s="2">
        <v>2.5</v>
      </c>
      <c r="AS666" s="2">
        <v>1017.3</v>
      </c>
      <c r="AT666" s="2">
        <v>10580</v>
      </c>
      <c r="AU666" s="2">
        <v>0</v>
      </c>
      <c r="AV666" s="2">
        <v>0</v>
      </c>
      <c r="AW666" s="2">
        <v>0</v>
      </c>
      <c r="AX666" s="2">
        <v>0</v>
      </c>
      <c r="AY666">
        <v>0</v>
      </c>
      <c r="AZ666">
        <v>560.20000000000005</v>
      </c>
      <c r="BA666">
        <v>18.8</v>
      </c>
      <c r="BB666">
        <v>18.7</v>
      </c>
      <c r="BC666" s="5">
        <v>0.45555555555555555</v>
      </c>
    </row>
    <row r="667" spans="2:55">
      <c r="B667" s="2">
        <v>5.7</v>
      </c>
      <c r="C667" s="2">
        <v>70</v>
      </c>
      <c r="D667" s="2">
        <v>0.6</v>
      </c>
      <c r="E667" s="2">
        <v>4.5999999999999996</v>
      </c>
      <c r="F667" s="2">
        <v>5.8</v>
      </c>
      <c r="G667" s="2">
        <v>5.8</v>
      </c>
      <c r="H667" s="2">
        <v>1024.3</v>
      </c>
      <c r="I667" s="2">
        <v>20760</v>
      </c>
      <c r="J667" s="2">
        <v>1</v>
      </c>
      <c r="K667" s="2">
        <v>0</v>
      </c>
      <c r="L667" s="2">
        <v>0</v>
      </c>
      <c r="M667" s="2">
        <v>4</v>
      </c>
      <c r="N667">
        <v>52.8</v>
      </c>
      <c r="O667">
        <v>683.8</v>
      </c>
      <c r="P667">
        <v>19.100000000000001</v>
      </c>
      <c r="Q667">
        <v>4.4000000000000004</v>
      </c>
      <c r="R667" s="5">
        <v>0.45694444444444399</v>
      </c>
      <c r="T667" s="13">
        <f t="shared" si="26"/>
        <v>19.100000000000001</v>
      </c>
      <c r="U667" s="13">
        <f t="shared" si="27"/>
        <v>11.400000000000002</v>
      </c>
      <c r="V667" s="12" t="str">
        <f t="shared" si="25"/>
        <v/>
      </c>
      <c r="W667" s="11">
        <f t="shared" si="24"/>
        <v>1</v>
      </c>
      <c r="X667" s="13"/>
      <c r="Z667" s="2"/>
      <c r="AA667"/>
      <c r="AC667" s="9"/>
      <c r="AD667" s="5">
        <v>0.45694444444451199</v>
      </c>
      <c r="AM667" s="2">
        <v>17.8</v>
      </c>
      <c r="AN667" s="2">
        <v>84</v>
      </c>
      <c r="AO667" s="2">
        <v>15.1</v>
      </c>
      <c r="AP667" s="2">
        <v>17.8</v>
      </c>
      <c r="AQ667" s="2">
        <v>2.9</v>
      </c>
      <c r="AR667" s="2">
        <v>4</v>
      </c>
      <c r="AS667" s="2">
        <v>1017.3</v>
      </c>
      <c r="AT667" s="2">
        <v>10890</v>
      </c>
      <c r="AU667" s="2">
        <v>0</v>
      </c>
      <c r="AV667" s="2">
        <v>0</v>
      </c>
      <c r="AW667" s="2">
        <v>0</v>
      </c>
      <c r="AX667" s="2">
        <v>0</v>
      </c>
      <c r="AY667">
        <v>0</v>
      </c>
      <c r="AZ667">
        <v>560.20000000000005</v>
      </c>
      <c r="BA667">
        <v>18.899999999999999</v>
      </c>
      <c r="BB667">
        <v>18.7</v>
      </c>
      <c r="BC667" s="5">
        <v>0.45624999999999999</v>
      </c>
    </row>
    <row r="668" spans="2:55">
      <c r="B668" s="2">
        <v>5.7</v>
      </c>
      <c r="C668" s="2">
        <v>70</v>
      </c>
      <c r="D668" s="2">
        <v>0.6</v>
      </c>
      <c r="E668" s="2">
        <v>3.8</v>
      </c>
      <c r="F668" s="2">
        <v>8.6</v>
      </c>
      <c r="G668" s="2">
        <v>8.6</v>
      </c>
      <c r="H668" s="2">
        <v>1024.5</v>
      </c>
      <c r="I668" s="2">
        <v>20840</v>
      </c>
      <c r="J668" s="2">
        <v>1</v>
      </c>
      <c r="K668" s="2">
        <v>0</v>
      </c>
      <c r="L668" s="2">
        <v>0</v>
      </c>
      <c r="M668" s="2">
        <v>4</v>
      </c>
      <c r="N668">
        <v>52.8</v>
      </c>
      <c r="O668">
        <v>683.8</v>
      </c>
      <c r="P668">
        <v>19.100000000000001</v>
      </c>
      <c r="Q668">
        <v>4.4000000000000004</v>
      </c>
      <c r="R668" s="5">
        <v>0.45763888888888898</v>
      </c>
      <c r="T668" s="13">
        <f t="shared" si="26"/>
        <v>19.100000000000001</v>
      </c>
      <c r="U668" s="13">
        <f t="shared" si="27"/>
        <v>11.400000000000002</v>
      </c>
      <c r="V668" s="12" t="str">
        <f t="shared" si="25"/>
        <v/>
      </c>
      <c r="W668" s="11">
        <f t="shared" si="24"/>
        <v>1</v>
      </c>
      <c r="X668" s="13"/>
      <c r="Z668" s="2"/>
      <c r="AA668"/>
      <c r="AC668" s="9"/>
      <c r="AD668" s="5">
        <v>0.45763888888895699</v>
      </c>
      <c r="AM668" s="2">
        <v>17.899999999999999</v>
      </c>
      <c r="AN668" s="2">
        <v>84</v>
      </c>
      <c r="AO668" s="2">
        <v>15.2</v>
      </c>
      <c r="AP668" s="2">
        <v>17.899999999999999</v>
      </c>
      <c r="AQ668" s="2">
        <v>3.2</v>
      </c>
      <c r="AR668" s="2">
        <v>4</v>
      </c>
      <c r="AS668" s="2">
        <v>1017.2</v>
      </c>
      <c r="AT668" s="2">
        <v>11220</v>
      </c>
      <c r="AU668" s="2">
        <v>0</v>
      </c>
      <c r="AV668" s="2">
        <v>0</v>
      </c>
      <c r="AW668" s="2">
        <v>0</v>
      </c>
      <c r="AX668" s="2">
        <v>0</v>
      </c>
      <c r="AY668">
        <v>0</v>
      </c>
      <c r="AZ668">
        <v>560.20000000000005</v>
      </c>
      <c r="BA668">
        <v>18.899999999999999</v>
      </c>
      <c r="BB668">
        <v>18.8</v>
      </c>
      <c r="BC668" s="5">
        <v>0.45694444444444443</v>
      </c>
    </row>
    <row r="669" spans="2:55">
      <c r="B669" s="2">
        <v>5.6</v>
      </c>
      <c r="C669" s="2">
        <v>69</v>
      </c>
      <c r="D669" s="2">
        <v>0.4</v>
      </c>
      <c r="E669" s="2">
        <v>3.1</v>
      </c>
      <c r="F669" s="2">
        <v>11.2</v>
      </c>
      <c r="G669" s="2">
        <v>13.3</v>
      </c>
      <c r="H669" s="2">
        <v>1024.2</v>
      </c>
      <c r="I669" s="2">
        <v>20900</v>
      </c>
      <c r="J669" s="2">
        <v>1</v>
      </c>
      <c r="K669" s="2">
        <v>0</v>
      </c>
      <c r="L669" s="2">
        <v>0</v>
      </c>
      <c r="M669" s="2">
        <v>4</v>
      </c>
      <c r="N669">
        <v>52.8</v>
      </c>
      <c r="O669">
        <v>683.8</v>
      </c>
      <c r="P669">
        <v>19.100000000000001</v>
      </c>
      <c r="Q669">
        <v>4.4000000000000004</v>
      </c>
      <c r="R669" s="5">
        <v>0.45833333333333298</v>
      </c>
      <c r="T669" s="13">
        <f t="shared" si="26"/>
        <v>19.100000000000001</v>
      </c>
      <c r="U669" s="13">
        <f t="shared" si="27"/>
        <v>11.500000000000002</v>
      </c>
      <c r="V669" s="12" t="str">
        <f t="shared" si="25"/>
        <v/>
      </c>
      <c r="W669" s="11">
        <f t="shared" si="24"/>
        <v>1</v>
      </c>
      <c r="X669" s="13"/>
      <c r="Z669" s="2"/>
      <c r="AA669"/>
      <c r="AC669" s="9"/>
      <c r="AD669" s="5">
        <v>0.45833333333340198</v>
      </c>
      <c r="AM669" s="2">
        <v>17.899999999999999</v>
      </c>
      <c r="AN669" s="2">
        <v>84</v>
      </c>
      <c r="AO669" s="2">
        <v>15.2</v>
      </c>
      <c r="AP669" s="2">
        <v>17.899999999999999</v>
      </c>
      <c r="AQ669" s="2">
        <v>2.9</v>
      </c>
      <c r="AR669" s="2">
        <v>3.2</v>
      </c>
      <c r="AS669" s="2">
        <v>1017.3</v>
      </c>
      <c r="AT669" s="2">
        <v>11610</v>
      </c>
      <c r="AU669" s="2">
        <v>0</v>
      </c>
      <c r="AV669" s="2">
        <v>0</v>
      </c>
      <c r="AW669" s="2">
        <v>0</v>
      </c>
      <c r="AX669" s="2">
        <v>0</v>
      </c>
      <c r="AY669">
        <v>0</v>
      </c>
      <c r="AZ669">
        <v>560.20000000000005</v>
      </c>
      <c r="BA669">
        <v>19</v>
      </c>
      <c r="BB669">
        <v>18.899999999999999</v>
      </c>
      <c r="BC669" s="5">
        <v>0.45763888888888887</v>
      </c>
    </row>
    <row r="670" spans="2:55">
      <c r="B670" s="2">
        <v>5.6</v>
      </c>
      <c r="C670" s="2">
        <v>69</v>
      </c>
      <c r="D670" s="2">
        <v>0.4</v>
      </c>
      <c r="E670" s="2">
        <v>3.5</v>
      </c>
      <c r="F670" s="2">
        <v>9.4</v>
      </c>
      <c r="G670" s="2">
        <v>9.4</v>
      </c>
      <c r="H670" s="2">
        <v>1024.5</v>
      </c>
      <c r="I670" s="2">
        <v>20960</v>
      </c>
      <c r="J670" s="2">
        <v>1</v>
      </c>
      <c r="K670" s="2">
        <v>0</v>
      </c>
      <c r="L670" s="2">
        <v>0</v>
      </c>
      <c r="M670" s="2">
        <v>4</v>
      </c>
      <c r="N670">
        <v>52.8</v>
      </c>
      <c r="O670">
        <v>683.8</v>
      </c>
      <c r="P670">
        <v>19.2</v>
      </c>
      <c r="Q670">
        <v>4.4000000000000004</v>
      </c>
      <c r="R670" s="5">
        <v>0.45902777777777798</v>
      </c>
      <c r="T670" s="13">
        <f t="shared" si="26"/>
        <v>19.2</v>
      </c>
      <c r="U670" s="13">
        <f t="shared" si="27"/>
        <v>11.6</v>
      </c>
      <c r="V670" s="12" t="str">
        <f t="shared" si="25"/>
        <v/>
      </c>
      <c r="W670" s="11">
        <f t="shared" si="24"/>
        <v>1</v>
      </c>
      <c r="X670" s="13"/>
      <c r="Z670" s="2"/>
      <c r="AA670"/>
      <c r="AC670" s="9"/>
      <c r="AD670" s="5">
        <v>0.45902777777784698</v>
      </c>
      <c r="AM670" s="2">
        <v>17.899999999999999</v>
      </c>
      <c r="AN670" s="2">
        <v>84</v>
      </c>
      <c r="AO670" s="2">
        <v>15.2</v>
      </c>
      <c r="AP670" s="2">
        <v>17.899999999999999</v>
      </c>
      <c r="AQ670" s="2">
        <v>0</v>
      </c>
      <c r="AR670" s="2">
        <v>1.8</v>
      </c>
      <c r="AS670" s="2">
        <v>1017.3</v>
      </c>
      <c r="AT670" s="2">
        <v>11920</v>
      </c>
      <c r="AU670" s="2">
        <v>0</v>
      </c>
      <c r="AV670" s="2">
        <v>0</v>
      </c>
      <c r="AW670" s="2">
        <v>0</v>
      </c>
      <c r="AX670" s="2">
        <v>0</v>
      </c>
      <c r="AY670">
        <v>0</v>
      </c>
      <c r="AZ670">
        <v>560.20000000000005</v>
      </c>
      <c r="BA670">
        <v>19.100000000000001</v>
      </c>
      <c r="BB670">
        <v>18.899999999999999</v>
      </c>
      <c r="BC670" s="5">
        <v>0.45833333333333331</v>
      </c>
    </row>
    <row r="671" spans="2:55">
      <c r="B671" s="2">
        <v>5.6</v>
      </c>
      <c r="C671" s="2">
        <v>69</v>
      </c>
      <c r="D671" s="2">
        <v>0.4</v>
      </c>
      <c r="E671" s="2">
        <v>3.6</v>
      </c>
      <c r="F671" s="2">
        <v>9</v>
      </c>
      <c r="G671" s="2">
        <v>10.1</v>
      </c>
      <c r="H671" s="2">
        <v>1024.4000000000001</v>
      </c>
      <c r="I671" s="2">
        <v>21080</v>
      </c>
      <c r="J671" s="2">
        <v>1</v>
      </c>
      <c r="K671" s="2">
        <v>0</v>
      </c>
      <c r="L671" s="2">
        <v>0</v>
      </c>
      <c r="M671" s="2">
        <v>4</v>
      </c>
      <c r="N671">
        <v>52.8</v>
      </c>
      <c r="O671">
        <v>683.8</v>
      </c>
      <c r="P671">
        <v>19.2</v>
      </c>
      <c r="Q671">
        <v>4.4000000000000004</v>
      </c>
      <c r="R671" s="5">
        <v>0.45972222222222198</v>
      </c>
      <c r="T671" s="13">
        <f t="shared" si="26"/>
        <v>19.2</v>
      </c>
      <c r="U671" s="13">
        <f t="shared" si="27"/>
        <v>11.6</v>
      </c>
      <c r="V671" s="12" t="str">
        <f t="shared" si="25"/>
        <v/>
      </c>
      <c r="W671" s="11">
        <f t="shared" si="24"/>
        <v>1</v>
      </c>
      <c r="X671" s="13"/>
      <c r="Z671" s="2"/>
      <c r="AA671"/>
      <c r="AC671" s="9"/>
      <c r="AD671" s="5">
        <v>0.45972222222229198</v>
      </c>
      <c r="AM671" s="2">
        <v>18</v>
      </c>
      <c r="AN671" s="2">
        <v>84</v>
      </c>
      <c r="AO671" s="2">
        <v>15.3</v>
      </c>
      <c r="AP671" s="2">
        <v>18</v>
      </c>
      <c r="AQ671" s="2">
        <v>0</v>
      </c>
      <c r="AR671" s="2">
        <v>2.5</v>
      </c>
      <c r="AS671" s="2">
        <v>1017.3</v>
      </c>
      <c r="AT671" s="2">
        <v>12090</v>
      </c>
      <c r="AU671" s="2">
        <v>0</v>
      </c>
      <c r="AV671" s="2">
        <v>0</v>
      </c>
      <c r="AW671" s="2">
        <v>0</v>
      </c>
      <c r="AX671" s="2">
        <v>0</v>
      </c>
      <c r="AY671">
        <v>0</v>
      </c>
      <c r="AZ671">
        <v>560.20000000000005</v>
      </c>
      <c r="BA671">
        <v>19.2</v>
      </c>
      <c r="BB671">
        <v>19</v>
      </c>
      <c r="BC671" s="5">
        <v>0.45902777777777776</v>
      </c>
    </row>
    <row r="672" spans="2:55">
      <c r="B672" s="2">
        <v>5.5</v>
      </c>
      <c r="C672" s="2">
        <v>69</v>
      </c>
      <c r="D672" s="2">
        <v>0.3</v>
      </c>
      <c r="E672" s="2">
        <v>3.9</v>
      </c>
      <c r="F672" s="2">
        <v>7.2</v>
      </c>
      <c r="G672" s="2">
        <v>11.9</v>
      </c>
      <c r="H672" s="2">
        <v>1024.2</v>
      </c>
      <c r="I672" s="2">
        <v>21170</v>
      </c>
      <c r="J672" s="2">
        <v>1</v>
      </c>
      <c r="K672" s="2">
        <v>0</v>
      </c>
      <c r="L672" s="2">
        <v>0</v>
      </c>
      <c r="M672" s="2">
        <v>4</v>
      </c>
      <c r="N672">
        <v>52.8</v>
      </c>
      <c r="O672">
        <v>683.8</v>
      </c>
      <c r="P672">
        <v>19.2</v>
      </c>
      <c r="Q672">
        <v>4.4000000000000004</v>
      </c>
      <c r="R672" s="5">
        <v>0.46041666666666697</v>
      </c>
      <c r="T672" s="13">
        <f t="shared" si="26"/>
        <v>19.2</v>
      </c>
      <c r="U672" s="13">
        <f t="shared" si="27"/>
        <v>11.7</v>
      </c>
      <c r="V672" s="12" t="str">
        <f t="shared" si="25"/>
        <v/>
      </c>
      <c r="W672" s="11">
        <f t="shared" ref="W672:W735" si="28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18</v>
      </c>
      <c r="AN672" s="2">
        <v>84</v>
      </c>
      <c r="AO672" s="2">
        <v>15.3</v>
      </c>
      <c r="AP672" s="2">
        <v>18</v>
      </c>
      <c r="AQ672" s="2">
        <v>0</v>
      </c>
      <c r="AR672" s="2">
        <v>0</v>
      </c>
      <c r="AS672" s="2">
        <v>1017.4</v>
      </c>
      <c r="AT672" s="2">
        <v>12030</v>
      </c>
      <c r="AU672" s="2">
        <v>0</v>
      </c>
      <c r="AV672" s="2">
        <v>0</v>
      </c>
      <c r="AW672" s="2">
        <v>0</v>
      </c>
      <c r="AX672" s="2">
        <v>0</v>
      </c>
      <c r="AY672">
        <v>0</v>
      </c>
      <c r="AZ672">
        <v>560.20000000000005</v>
      </c>
      <c r="BA672">
        <v>19.3</v>
      </c>
      <c r="BB672">
        <v>19.100000000000001</v>
      </c>
      <c r="BC672" s="5">
        <v>0.4597222222222222</v>
      </c>
    </row>
    <row r="673" spans="2:55">
      <c r="B673" s="2">
        <v>5.6</v>
      </c>
      <c r="C673" s="2">
        <v>69</v>
      </c>
      <c r="D673" s="2">
        <v>0.4</v>
      </c>
      <c r="E673" s="2">
        <v>5.6</v>
      </c>
      <c r="F673" s="2">
        <v>4.3</v>
      </c>
      <c r="G673" s="2">
        <v>9</v>
      </c>
      <c r="H673" s="2">
        <v>1024.4000000000001</v>
      </c>
      <c r="I673" s="2">
        <v>21320</v>
      </c>
      <c r="J673" s="2">
        <v>1</v>
      </c>
      <c r="K673" s="2">
        <v>0</v>
      </c>
      <c r="L673" s="2">
        <v>0</v>
      </c>
      <c r="M673" s="2">
        <v>4</v>
      </c>
      <c r="N673">
        <v>52.8</v>
      </c>
      <c r="O673">
        <v>683.8</v>
      </c>
      <c r="P673">
        <v>19.100000000000001</v>
      </c>
      <c r="Q673">
        <v>4.4000000000000004</v>
      </c>
      <c r="R673" s="5">
        <v>0.46111111111111103</v>
      </c>
      <c r="T673" s="13">
        <f t="shared" si="26"/>
        <v>19.100000000000001</v>
      </c>
      <c r="U673" s="13">
        <f t="shared" si="27"/>
        <v>11.500000000000002</v>
      </c>
      <c r="V673" s="12" t="str">
        <f t="shared" si="25"/>
        <v/>
      </c>
      <c r="W673" s="11">
        <f t="shared" si="28"/>
        <v>1</v>
      </c>
      <c r="X673" s="13"/>
      <c r="Z673" s="2"/>
      <c r="AA673"/>
      <c r="AC673" s="9"/>
      <c r="AD673" s="5">
        <v>0.46111111111118203</v>
      </c>
      <c r="AM673" s="2">
        <v>18</v>
      </c>
      <c r="AN673" s="2">
        <v>84</v>
      </c>
      <c r="AO673" s="2">
        <v>15.3</v>
      </c>
      <c r="AP673" s="2">
        <v>18</v>
      </c>
      <c r="AQ673" s="2">
        <v>2.2000000000000002</v>
      </c>
      <c r="AR673" s="2">
        <v>5.4</v>
      </c>
      <c r="AS673" s="2">
        <v>1017.3</v>
      </c>
      <c r="AT673" s="2">
        <v>11990</v>
      </c>
      <c r="AU673" s="2">
        <v>0</v>
      </c>
      <c r="AV673" s="2">
        <v>0</v>
      </c>
      <c r="AW673" s="2">
        <v>0</v>
      </c>
      <c r="AX673" s="2">
        <v>0</v>
      </c>
      <c r="AY673">
        <v>0</v>
      </c>
      <c r="AZ673">
        <v>560.20000000000005</v>
      </c>
      <c r="BA673">
        <v>19.3</v>
      </c>
      <c r="BB673">
        <v>19.100000000000001</v>
      </c>
      <c r="BC673" s="5">
        <v>0.46041666666666664</v>
      </c>
    </row>
    <row r="674" spans="2:55">
      <c r="B674" s="2">
        <v>5.6</v>
      </c>
      <c r="C674" s="2">
        <v>70</v>
      </c>
      <c r="D674" s="2">
        <v>0.6</v>
      </c>
      <c r="E674" s="2">
        <v>4.8</v>
      </c>
      <c r="F674" s="2">
        <v>5</v>
      </c>
      <c r="G674" s="2">
        <v>7.9</v>
      </c>
      <c r="H674" s="2">
        <v>1024.4000000000001</v>
      </c>
      <c r="I674" s="2">
        <v>21390</v>
      </c>
      <c r="J674" s="2">
        <v>1</v>
      </c>
      <c r="K674" s="2">
        <v>0</v>
      </c>
      <c r="L674" s="2">
        <v>0</v>
      </c>
      <c r="M674" s="2">
        <v>4</v>
      </c>
      <c r="N674">
        <v>52.8</v>
      </c>
      <c r="O674">
        <v>683.8</v>
      </c>
      <c r="P674">
        <v>19.100000000000001</v>
      </c>
      <c r="Q674">
        <v>4.4000000000000004</v>
      </c>
      <c r="R674" s="5">
        <v>0.46180555555555602</v>
      </c>
      <c r="T674" s="13">
        <f t="shared" si="26"/>
        <v>19.100000000000001</v>
      </c>
      <c r="U674" s="13">
        <f t="shared" si="27"/>
        <v>11.500000000000002</v>
      </c>
      <c r="V674" s="12" t="str">
        <f t="shared" si="25"/>
        <v/>
      </c>
      <c r="W674" s="11">
        <f t="shared" si="28"/>
        <v>1</v>
      </c>
      <c r="X674" s="13"/>
      <c r="Z674" s="2"/>
      <c r="AA674"/>
      <c r="AC674" s="9"/>
      <c r="AD674" s="5">
        <v>0.46180555555562702</v>
      </c>
      <c r="AM674" s="2">
        <v>18</v>
      </c>
      <c r="AN674" s="2">
        <v>83</v>
      </c>
      <c r="AO674" s="2">
        <v>15.1</v>
      </c>
      <c r="AP674" s="2">
        <v>18</v>
      </c>
      <c r="AQ674" s="2">
        <v>0</v>
      </c>
      <c r="AR674" s="2">
        <v>3.2</v>
      </c>
      <c r="AS674" s="2">
        <v>1017.4</v>
      </c>
      <c r="AT674" s="2">
        <v>11970</v>
      </c>
      <c r="AU674" s="2">
        <v>0</v>
      </c>
      <c r="AV674" s="2">
        <v>0</v>
      </c>
      <c r="AW674" s="2">
        <v>0</v>
      </c>
      <c r="AX674" s="2">
        <v>0</v>
      </c>
      <c r="AY674">
        <v>0</v>
      </c>
      <c r="AZ674">
        <v>560.20000000000005</v>
      </c>
      <c r="BA674">
        <v>19.399999999999999</v>
      </c>
      <c r="BB674">
        <v>19.2</v>
      </c>
      <c r="BC674" s="5">
        <v>0.46111111111111114</v>
      </c>
    </row>
    <row r="675" spans="2:55">
      <c r="B675" s="2">
        <v>5.6</v>
      </c>
      <c r="C675" s="2">
        <v>70</v>
      </c>
      <c r="D675" s="2">
        <v>0.6</v>
      </c>
      <c r="E675" s="2">
        <v>3.9</v>
      </c>
      <c r="F675" s="2">
        <v>7.6</v>
      </c>
      <c r="G675" s="2">
        <v>9.4</v>
      </c>
      <c r="H675" s="2">
        <v>1024.7</v>
      </c>
      <c r="I675" s="2">
        <v>21430</v>
      </c>
      <c r="J675" s="2">
        <v>1</v>
      </c>
      <c r="K675" s="2">
        <v>0</v>
      </c>
      <c r="L675" s="2">
        <v>0</v>
      </c>
      <c r="M675" s="2">
        <v>4</v>
      </c>
      <c r="N675">
        <v>52.8</v>
      </c>
      <c r="O675">
        <v>683.8</v>
      </c>
      <c r="P675">
        <v>18.899999999999999</v>
      </c>
      <c r="Q675">
        <v>4.4000000000000004</v>
      </c>
      <c r="R675" s="5">
        <v>0.46250000000000002</v>
      </c>
      <c r="T675" s="13">
        <f t="shared" si="26"/>
        <v>18.899999999999999</v>
      </c>
      <c r="U675" s="13">
        <f t="shared" si="27"/>
        <v>11.299999999999999</v>
      </c>
      <c r="V675" s="12" t="str">
        <f t="shared" si="25"/>
        <v/>
      </c>
      <c r="W675" s="11">
        <f t="shared" si="28"/>
        <v>1</v>
      </c>
      <c r="X675" s="13"/>
      <c r="Z675" s="2"/>
      <c r="AA675"/>
      <c r="AC675" s="9"/>
      <c r="AD675" s="5">
        <v>0.46250000000007202</v>
      </c>
      <c r="AM675" s="2">
        <v>18.100000000000001</v>
      </c>
      <c r="AN675" s="2">
        <v>83</v>
      </c>
      <c r="AO675" s="2">
        <v>15.2</v>
      </c>
      <c r="AP675" s="2">
        <v>18.100000000000001</v>
      </c>
      <c r="AQ675" s="2">
        <v>2.9</v>
      </c>
      <c r="AR675" s="2">
        <v>6.1</v>
      </c>
      <c r="AS675" s="2">
        <v>1017.2</v>
      </c>
      <c r="AT675" s="2">
        <v>12000</v>
      </c>
      <c r="AU675" s="2">
        <v>0</v>
      </c>
      <c r="AV675" s="2">
        <v>0</v>
      </c>
      <c r="AW675" s="2">
        <v>0</v>
      </c>
      <c r="AX675" s="2">
        <v>0</v>
      </c>
      <c r="AY675">
        <v>0</v>
      </c>
      <c r="AZ675">
        <v>560.20000000000005</v>
      </c>
      <c r="BA675">
        <v>19.5</v>
      </c>
      <c r="BB675">
        <v>19.3</v>
      </c>
      <c r="BC675" s="5">
        <v>0.46180555555555558</v>
      </c>
    </row>
    <row r="676" spans="2:55">
      <c r="B676" s="2">
        <v>5.7</v>
      </c>
      <c r="C676" s="2">
        <v>70</v>
      </c>
      <c r="D676" s="2">
        <v>0.6</v>
      </c>
      <c r="E676" s="2">
        <v>5.7</v>
      </c>
      <c r="F676" s="2">
        <v>3.2</v>
      </c>
      <c r="G676" s="2">
        <v>5.4</v>
      </c>
      <c r="H676" s="2">
        <v>1024.4000000000001</v>
      </c>
      <c r="I676" s="2">
        <v>21580</v>
      </c>
      <c r="J676" s="2">
        <v>1</v>
      </c>
      <c r="K676" s="2">
        <v>0</v>
      </c>
      <c r="L676" s="2">
        <v>0</v>
      </c>
      <c r="M676" s="2">
        <v>4</v>
      </c>
      <c r="N676">
        <v>52.8</v>
      </c>
      <c r="O676">
        <v>683.8</v>
      </c>
      <c r="P676">
        <v>18.899999999999999</v>
      </c>
      <c r="Q676">
        <v>4.5999999999999996</v>
      </c>
      <c r="R676" s="5">
        <v>0.46319444444444402</v>
      </c>
      <c r="T676" s="13">
        <f t="shared" si="26"/>
        <v>18.899999999999999</v>
      </c>
      <c r="U676" s="13">
        <f t="shared" si="27"/>
        <v>11.2</v>
      </c>
      <c r="V676" s="12" t="str">
        <f t="shared" si="25"/>
        <v/>
      </c>
      <c r="W676" s="11">
        <f t="shared" si="28"/>
        <v>1</v>
      </c>
      <c r="X676" s="13"/>
      <c r="Z676" s="2"/>
      <c r="AA676"/>
      <c r="AC676" s="9"/>
      <c r="AD676" s="5">
        <v>0.46319444444451702</v>
      </c>
      <c r="AM676" s="2">
        <v>18.100000000000001</v>
      </c>
      <c r="AN676" s="2">
        <v>83</v>
      </c>
      <c r="AO676" s="2">
        <v>15.2</v>
      </c>
      <c r="AP676" s="2">
        <v>18.100000000000001</v>
      </c>
      <c r="AQ676" s="2">
        <v>2.2000000000000002</v>
      </c>
      <c r="AR676" s="2">
        <v>3.2</v>
      </c>
      <c r="AS676" s="2">
        <v>1017.3</v>
      </c>
      <c r="AT676" s="2">
        <v>12060</v>
      </c>
      <c r="AU676" s="2">
        <v>0</v>
      </c>
      <c r="AV676" s="2">
        <v>0</v>
      </c>
      <c r="AW676" s="2">
        <v>0</v>
      </c>
      <c r="AX676" s="2">
        <v>0</v>
      </c>
      <c r="AY676">
        <v>0</v>
      </c>
      <c r="AZ676">
        <v>560.20000000000005</v>
      </c>
      <c r="BA676">
        <v>19.600000000000001</v>
      </c>
      <c r="BB676">
        <v>19.399999999999999</v>
      </c>
      <c r="BC676" s="5">
        <v>0.46250000000000002</v>
      </c>
    </row>
    <row r="677" spans="2:55">
      <c r="B677" s="2">
        <v>5.8</v>
      </c>
      <c r="C677" s="2">
        <v>70</v>
      </c>
      <c r="D677" s="2">
        <v>0.7</v>
      </c>
      <c r="E677" s="2">
        <v>4.4000000000000004</v>
      </c>
      <c r="F677" s="2">
        <v>6.8</v>
      </c>
      <c r="G677" s="2">
        <v>9</v>
      </c>
      <c r="H677" s="2">
        <v>1024.5</v>
      </c>
      <c r="I677" s="2">
        <v>21580</v>
      </c>
      <c r="J677" s="2">
        <v>1</v>
      </c>
      <c r="K677" s="2">
        <v>0</v>
      </c>
      <c r="L677" s="2">
        <v>0</v>
      </c>
      <c r="M677" s="2">
        <v>4</v>
      </c>
      <c r="N677">
        <v>52.8</v>
      </c>
      <c r="O677">
        <v>683.8</v>
      </c>
      <c r="P677">
        <v>18.899999999999999</v>
      </c>
      <c r="Q677">
        <v>4.5999999999999996</v>
      </c>
      <c r="R677" s="5">
        <v>0.46388888888888902</v>
      </c>
      <c r="T677" s="13">
        <f t="shared" si="26"/>
        <v>18.899999999999999</v>
      </c>
      <c r="U677" s="13">
        <f t="shared" si="27"/>
        <v>11.099999999999998</v>
      </c>
      <c r="V677" s="12" t="str">
        <f t="shared" si="25"/>
        <v/>
      </c>
      <c r="W677" s="11">
        <f t="shared" si="28"/>
        <v>1</v>
      </c>
      <c r="X677" s="13"/>
      <c r="Z677" s="2"/>
      <c r="AA677"/>
      <c r="AC677" s="9"/>
      <c r="AD677" s="5">
        <v>0.46388888888896201</v>
      </c>
      <c r="AM677" s="2">
        <v>18.100000000000001</v>
      </c>
      <c r="AN677" s="2">
        <v>83</v>
      </c>
      <c r="AO677" s="2">
        <v>15.2</v>
      </c>
      <c r="AP677" s="2">
        <v>18.100000000000001</v>
      </c>
      <c r="AQ677" s="2">
        <v>4.3</v>
      </c>
      <c r="AR677" s="2">
        <v>6.8</v>
      </c>
      <c r="AS677" s="2">
        <v>1017.4</v>
      </c>
      <c r="AT677" s="2">
        <v>12180</v>
      </c>
      <c r="AU677" s="2">
        <v>0</v>
      </c>
      <c r="AV677" s="2">
        <v>0</v>
      </c>
      <c r="AW677" s="2">
        <v>0</v>
      </c>
      <c r="AX677" s="2">
        <v>0</v>
      </c>
      <c r="AY677">
        <v>0</v>
      </c>
      <c r="AZ677">
        <v>560.20000000000005</v>
      </c>
      <c r="BA677">
        <v>19.7</v>
      </c>
      <c r="BB677">
        <v>19.399999999999999</v>
      </c>
      <c r="BC677" s="5">
        <v>0.46319444444444446</v>
      </c>
    </row>
    <row r="678" spans="2:55">
      <c r="B678" s="2">
        <v>5.7</v>
      </c>
      <c r="C678" s="2">
        <v>70</v>
      </c>
      <c r="D678" s="2">
        <v>0.6</v>
      </c>
      <c r="E678" s="2">
        <v>5.7</v>
      </c>
      <c r="F678" s="2">
        <v>4.3</v>
      </c>
      <c r="G678" s="2">
        <v>4.7</v>
      </c>
      <c r="H678" s="2">
        <v>1024.5</v>
      </c>
      <c r="I678" s="2">
        <v>21710</v>
      </c>
      <c r="J678" s="2">
        <v>1</v>
      </c>
      <c r="K678" s="2">
        <v>0</v>
      </c>
      <c r="L678" s="2">
        <v>0</v>
      </c>
      <c r="M678" s="2">
        <v>4</v>
      </c>
      <c r="N678">
        <v>52.8</v>
      </c>
      <c r="O678">
        <v>683.8</v>
      </c>
      <c r="P678">
        <v>19</v>
      </c>
      <c r="Q678">
        <v>4.5999999999999996</v>
      </c>
      <c r="R678" s="5">
        <v>0.46458333333333302</v>
      </c>
      <c r="T678" s="13">
        <f t="shared" si="26"/>
        <v>19</v>
      </c>
      <c r="U678" s="13">
        <f t="shared" si="27"/>
        <v>11.3</v>
      </c>
      <c r="V678" s="12" t="str">
        <f t="shared" si="25"/>
        <v/>
      </c>
      <c r="W678" s="11">
        <f t="shared" si="28"/>
        <v>1</v>
      </c>
      <c r="X678" s="13"/>
      <c r="Z678" s="2"/>
      <c r="AA678"/>
      <c r="AC678" s="9"/>
      <c r="AD678" s="5">
        <v>0.46458333333340701</v>
      </c>
      <c r="AM678" s="2">
        <v>18.100000000000001</v>
      </c>
      <c r="AN678" s="2">
        <v>83</v>
      </c>
      <c r="AO678" s="2">
        <v>15.2</v>
      </c>
      <c r="AP678" s="2">
        <v>18.100000000000001</v>
      </c>
      <c r="AQ678" s="2">
        <v>0</v>
      </c>
      <c r="AR678" s="2">
        <v>2.9</v>
      </c>
      <c r="AS678" s="2">
        <v>1017.4</v>
      </c>
      <c r="AT678" s="2">
        <v>12310</v>
      </c>
      <c r="AU678" s="2">
        <v>0</v>
      </c>
      <c r="AV678" s="2">
        <v>0</v>
      </c>
      <c r="AW678" s="2">
        <v>0</v>
      </c>
      <c r="AX678" s="2">
        <v>0</v>
      </c>
      <c r="AY678">
        <v>0</v>
      </c>
      <c r="AZ678">
        <v>560.20000000000005</v>
      </c>
      <c r="BA678">
        <v>19.7</v>
      </c>
      <c r="BB678">
        <v>19.5</v>
      </c>
      <c r="BC678" s="5">
        <v>0.46388888888888891</v>
      </c>
    </row>
    <row r="679" spans="2:55">
      <c r="B679" s="2">
        <v>5.7</v>
      </c>
      <c r="C679" s="2">
        <v>69</v>
      </c>
      <c r="D679" s="2">
        <v>0.5</v>
      </c>
      <c r="E679" s="2">
        <v>5.7</v>
      </c>
      <c r="F679" s="2">
        <v>3.6</v>
      </c>
      <c r="G679" s="2">
        <v>9.6999999999999993</v>
      </c>
      <c r="H679" s="2">
        <v>1024.5</v>
      </c>
      <c r="I679" s="2">
        <v>21750</v>
      </c>
      <c r="J679" s="2">
        <v>1</v>
      </c>
      <c r="K679" s="2">
        <v>0</v>
      </c>
      <c r="L679" s="2">
        <v>0</v>
      </c>
      <c r="M679" s="2">
        <v>4</v>
      </c>
      <c r="N679">
        <v>52.8</v>
      </c>
      <c r="O679">
        <v>683.8</v>
      </c>
      <c r="P679">
        <v>19</v>
      </c>
      <c r="Q679">
        <v>4.5999999999999996</v>
      </c>
      <c r="R679" s="5">
        <v>0.46527777777777801</v>
      </c>
      <c r="T679" s="13">
        <f t="shared" si="26"/>
        <v>19</v>
      </c>
      <c r="U679" s="13">
        <f t="shared" si="27"/>
        <v>11.3</v>
      </c>
      <c r="V679" s="12" t="str">
        <f t="shared" si="25"/>
        <v/>
      </c>
      <c r="W679" s="11">
        <f t="shared" si="28"/>
        <v>1</v>
      </c>
      <c r="X679" s="13"/>
      <c r="Z679" s="2"/>
      <c r="AA679"/>
      <c r="AC679" s="9"/>
      <c r="AD679" s="5">
        <v>0.46527777777785201</v>
      </c>
      <c r="AM679" s="2">
        <v>18.100000000000001</v>
      </c>
      <c r="AN679" s="2">
        <v>83</v>
      </c>
      <c r="AO679" s="2">
        <v>15.2</v>
      </c>
      <c r="AP679" s="2">
        <v>18.100000000000001</v>
      </c>
      <c r="AQ679" s="2">
        <v>0</v>
      </c>
      <c r="AR679" s="2">
        <v>0</v>
      </c>
      <c r="AS679" s="2">
        <v>1017.4</v>
      </c>
      <c r="AT679" s="2">
        <v>12400</v>
      </c>
      <c r="AU679" s="2">
        <v>0</v>
      </c>
      <c r="AV679" s="2">
        <v>0</v>
      </c>
      <c r="AW679" s="2">
        <v>0</v>
      </c>
      <c r="AX679" s="2">
        <v>0</v>
      </c>
      <c r="AY679">
        <v>0</v>
      </c>
      <c r="AZ679">
        <v>560.20000000000005</v>
      </c>
      <c r="BA679">
        <v>19.8</v>
      </c>
      <c r="BB679">
        <v>19.600000000000001</v>
      </c>
      <c r="BC679" s="5">
        <v>0.46458333333333335</v>
      </c>
    </row>
    <row r="680" spans="2:55">
      <c r="B680" s="2">
        <v>5.7</v>
      </c>
      <c r="C680" s="2">
        <v>70</v>
      </c>
      <c r="D680" s="2">
        <v>0.6</v>
      </c>
      <c r="E680" s="2">
        <v>5.7</v>
      </c>
      <c r="F680" s="2">
        <v>2.5</v>
      </c>
      <c r="G680" s="2">
        <v>6.1</v>
      </c>
      <c r="H680" s="2">
        <v>1024.5</v>
      </c>
      <c r="I680" s="2">
        <v>21830</v>
      </c>
      <c r="J680" s="2">
        <v>1</v>
      </c>
      <c r="K680" s="2">
        <v>0</v>
      </c>
      <c r="L680" s="2">
        <v>0</v>
      </c>
      <c r="M680" s="2">
        <v>4</v>
      </c>
      <c r="N680">
        <v>52.8</v>
      </c>
      <c r="O680">
        <v>683.8</v>
      </c>
      <c r="P680">
        <v>19.100000000000001</v>
      </c>
      <c r="Q680">
        <v>4.5999999999999996</v>
      </c>
      <c r="R680" s="5">
        <v>0.46597222222222201</v>
      </c>
      <c r="T680" s="13">
        <f t="shared" si="26"/>
        <v>19.100000000000001</v>
      </c>
      <c r="U680" s="13">
        <f t="shared" si="27"/>
        <v>11.400000000000002</v>
      </c>
      <c r="V680" s="12" t="str">
        <f t="shared" si="25"/>
        <v/>
      </c>
      <c r="W680" s="11">
        <f t="shared" si="28"/>
        <v>1</v>
      </c>
      <c r="X680" s="13"/>
      <c r="Z680" s="2"/>
      <c r="AA680"/>
      <c r="AC680" s="9"/>
      <c r="AD680" s="5">
        <v>0.46597222222229701</v>
      </c>
      <c r="AM680" s="2">
        <v>18.2</v>
      </c>
      <c r="AN680" s="2">
        <v>83</v>
      </c>
      <c r="AO680" s="2">
        <v>15.3</v>
      </c>
      <c r="AP680" s="2">
        <v>18.2</v>
      </c>
      <c r="AQ680" s="2">
        <v>2.2000000000000002</v>
      </c>
      <c r="AR680" s="2">
        <v>2.9</v>
      </c>
      <c r="AS680" s="2">
        <v>1017.5</v>
      </c>
      <c r="AT680" s="2">
        <v>12400</v>
      </c>
      <c r="AU680" s="2">
        <v>0</v>
      </c>
      <c r="AV680" s="2">
        <v>0</v>
      </c>
      <c r="AW680" s="2">
        <v>0</v>
      </c>
      <c r="AX680" s="2">
        <v>0</v>
      </c>
      <c r="AY680">
        <v>0</v>
      </c>
      <c r="AZ680">
        <v>560.20000000000005</v>
      </c>
      <c r="BA680">
        <v>19.8</v>
      </c>
      <c r="BB680">
        <v>19.7</v>
      </c>
      <c r="BC680" s="5">
        <v>0.46527777777777779</v>
      </c>
    </row>
    <row r="681" spans="2:55">
      <c r="B681" s="2">
        <v>5.8</v>
      </c>
      <c r="C681" s="2">
        <v>70</v>
      </c>
      <c r="D681" s="2">
        <v>0.7</v>
      </c>
      <c r="E681" s="2">
        <v>5</v>
      </c>
      <c r="F681" s="2">
        <v>5</v>
      </c>
      <c r="G681" s="2">
        <v>6.5</v>
      </c>
      <c r="H681" s="2">
        <v>1024.5</v>
      </c>
      <c r="I681" s="2">
        <v>21920</v>
      </c>
      <c r="J681" s="2">
        <v>1</v>
      </c>
      <c r="K681" s="2">
        <v>0</v>
      </c>
      <c r="L681" s="2">
        <v>0</v>
      </c>
      <c r="M681" s="2">
        <v>4</v>
      </c>
      <c r="N681">
        <v>52.8</v>
      </c>
      <c r="O681">
        <v>683.8</v>
      </c>
      <c r="P681">
        <v>19.2</v>
      </c>
      <c r="Q681">
        <v>4.5999999999999996</v>
      </c>
      <c r="R681" s="5">
        <v>0.46666666666666701</v>
      </c>
      <c r="T681" s="13">
        <f t="shared" si="26"/>
        <v>19.2</v>
      </c>
      <c r="U681" s="13">
        <f t="shared" si="27"/>
        <v>11.399999999999999</v>
      </c>
      <c r="V681" s="12" t="str">
        <f t="shared" si="25"/>
        <v/>
      </c>
      <c r="W681" s="11">
        <f t="shared" si="28"/>
        <v>1</v>
      </c>
      <c r="X681" s="13"/>
      <c r="Z681" s="2"/>
      <c r="AA681"/>
      <c r="AC681" s="9"/>
      <c r="AD681" s="5">
        <v>0.466666666666742</v>
      </c>
      <c r="AM681" s="2">
        <v>18.2</v>
      </c>
      <c r="AN681" s="2">
        <v>83</v>
      </c>
      <c r="AO681" s="2">
        <v>15.3</v>
      </c>
      <c r="AP681" s="2">
        <v>18.2</v>
      </c>
      <c r="AQ681" s="2">
        <v>6.5</v>
      </c>
      <c r="AR681" s="2">
        <v>6.5</v>
      </c>
      <c r="AS681" s="2">
        <v>1017.5</v>
      </c>
      <c r="AT681" s="2">
        <v>12260</v>
      </c>
      <c r="AU681" s="2">
        <v>0</v>
      </c>
      <c r="AV681" s="2">
        <v>0</v>
      </c>
      <c r="AW681" s="2">
        <v>0</v>
      </c>
      <c r="AX681" s="2">
        <v>0</v>
      </c>
      <c r="AY681">
        <v>0</v>
      </c>
      <c r="AZ681">
        <v>560.20000000000005</v>
      </c>
      <c r="BA681">
        <v>19.899999999999999</v>
      </c>
      <c r="BB681">
        <v>19.7</v>
      </c>
      <c r="BC681" s="5">
        <v>0.46597222222222223</v>
      </c>
    </row>
    <row r="682" spans="2:55">
      <c r="B682" s="2">
        <v>6</v>
      </c>
      <c r="C682" s="2">
        <v>70</v>
      </c>
      <c r="D682" s="2">
        <v>0.9</v>
      </c>
      <c r="E682" s="2">
        <v>6</v>
      </c>
      <c r="F682" s="2">
        <v>2.2000000000000002</v>
      </c>
      <c r="G682" s="2">
        <v>2.9</v>
      </c>
      <c r="H682" s="2">
        <v>1024.5</v>
      </c>
      <c r="I682" s="2">
        <v>22030</v>
      </c>
      <c r="J682" s="2">
        <v>1</v>
      </c>
      <c r="K682" s="2">
        <v>0</v>
      </c>
      <c r="L682" s="2">
        <v>0</v>
      </c>
      <c r="M682" s="2">
        <v>4</v>
      </c>
      <c r="N682">
        <v>52.8</v>
      </c>
      <c r="O682">
        <v>683.8</v>
      </c>
      <c r="P682">
        <v>19.3</v>
      </c>
      <c r="Q682">
        <v>4.5999999999999996</v>
      </c>
      <c r="R682" s="5">
        <v>0.46736111111111101</v>
      </c>
      <c r="T682" s="13">
        <f t="shared" si="26"/>
        <v>19.3</v>
      </c>
      <c r="U682" s="13">
        <f t="shared" si="27"/>
        <v>11.3</v>
      </c>
      <c r="V682" s="12" t="str">
        <f t="shared" si="25"/>
        <v/>
      </c>
      <c r="W682" s="11">
        <f t="shared" si="28"/>
        <v>1</v>
      </c>
      <c r="X682" s="13"/>
      <c r="Z682" s="2"/>
      <c r="AA682"/>
      <c r="AC682" s="9"/>
      <c r="AD682" s="5">
        <v>0.467361111111187</v>
      </c>
      <c r="AM682" s="2">
        <v>18.2</v>
      </c>
      <c r="AN682" s="2">
        <v>83</v>
      </c>
      <c r="AO682" s="2">
        <v>15.3</v>
      </c>
      <c r="AP682" s="2">
        <v>18.2</v>
      </c>
      <c r="AQ682" s="2">
        <v>2.9</v>
      </c>
      <c r="AR682" s="2">
        <v>2.9</v>
      </c>
      <c r="AS682" s="2">
        <v>1017.5</v>
      </c>
      <c r="AT682" s="2">
        <v>11990</v>
      </c>
      <c r="AU682" s="2">
        <v>0</v>
      </c>
      <c r="AV682" s="2">
        <v>0</v>
      </c>
      <c r="AW682" s="2">
        <v>0</v>
      </c>
      <c r="AX682" s="2">
        <v>0</v>
      </c>
      <c r="AY682">
        <v>0</v>
      </c>
      <c r="AZ682">
        <v>560.20000000000005</v>
      </c>
      <c r="BA682">
        <v>20</v>
      </c>
      <c r="BB682">
        <v>19.8</v>
      </c>
      <c r="BC682" s="5">
        <v>0.46666666666666667</v>
      </c>
    </row>
    <row r="683" spans="2:55">
      <c r="B683" s="2">
        <v>6</v>
      </c>
      <c r="C683" s="2">
        <v>69</v>
      </c>
      <c r="D683" s="2">
        <v>0.8</v>
      </c>
      <c r="E683" s="2">
        <v>4</v>
      </c>
      <c r="F683" s="2">
        <v>9.4</v>
      </c>
      <c r="G683" s="2">
        <v>9.4</v>
      </c>
      <c r="H683" s="2">
        <v>1024.5999999999999</v>
      </c>
      <c r="I683" s="2">
        <v>22070</v>
      </c>
      <c r="J683" s="2">
        <v>1</v>
      </c>
      <c r="K683" s="2">
        <v>0</v>
      </c>
      <c r="L683" s="2">
        <v>0</v>
      </c>
      <c r="M683" s="2">
        <v>4</v>
      </c>
      <c r="N683">
        <v>52.8</v>
      </c>
      <c r="O683">
        <v>683.8</v>
      </c>
      <c r="P683">
        <v>19.399999999999999</v>
      </c>
      <c r="Q683">
        <v>4.7</v>
      </c>
      <c r="R683" s="5">
        <v>0.468055555555556</v>
      </c>
      <c r="T683" s="13">
        <f t="shared" si="26"/>
        <v>19.399999999999999</v>
      </c>
      <c r="U683" s="13">
        <f t="shared" si="27"/>
        <v>11.399999999999999</v>
      </c>
      <c r="V683" s="12" t="str">
        <f t="shared" si="25"/>
        <v/>
      </c>
      <c r="W683" s="11">
        <f t="shared" si="28"/>
        <v>1</v>
      </c>
      <c r="X683" s="13"/>
      <c r="Z683" s="2"/>
      <c r="AA683"/>
      <c r="AC683" s="9"/>
      <c r="AD683" s="5">
        <v>0.468055555555632</v>
      </c>
      <c r="AM683" s="2">
        <v>18.2</v>
      </c>
      <c r="AN683" s="2">
        <v>83</v>
      </c>
      <c r="AO683" s="2">
        <v>15.3</v>
      </c>
      <c r="AP683" s="2">
        <v>18.2</v>
      </c>
      <c r="AQ683" s="2">
        <v>1.8</v>
      </c>
      <c r="AR683" s="2">
        <v>1.8</v>
      </c>
      <c r="AS683" s="2">
        <v>1017.5</v>
      </c>
      <c r="AT683" s="2">
        <v>11770</v>
      </c>
      <c r="AU683" s="2">
        <v>0</v>
      </c>
      <c r="AV683" s="2">
        <v>0</v>
      </c>
      <c r="AW683" s="2">
        <v>0</v>
      </c>
      <c r="AX683" s="2">
        <v>0</v>
      </c>
      <c r="AY683">
        <v>0</v>
      </c>
      <c r="AZ683">
        <v>560.20000000000005</v>
      </c>
      <c r="BA683">
        <v>20</v>
      </c>
      <c r="BB683">
        <v>19.899999999999999</v>
      </c>
      <c r="BC683" s="5">
        <v>0.46736111111111112</v>
      </c>
    </row>
    <row r="684" spans="2:55">
      <c r="B684" s="2">
        <v>6</v>
      </c>
      <c r="C684" s="2">
        <v>69</v>
      </c>
      <c r="D684" s="2">
        <v>0.8</v>
      </c>
      <c r="E684" s="2">
        <v>6</v>
      </c>
      <c r="F684" s="2">
        <v>2.5</v>
      </c>
      <c r="G684" s="2">
        <v>3.2</v>
      </c>
      <c r="H684" s="2">
        <v>1024.5999999999999</v>
      </c>
      <c r="I684" s="2">
        <v>22130</v>
      </c>
      <c r="J684" s="2">
        <v>1</v>
      </c>
      <c r="K684" s="2">
        <v>0</v>
      </c>
      <c r="L684" s="2">
        <v>0</v>
      </c>
      <c r="M684" s="2">
        <v>4</v>
      </c>
      <c r="N684">
        <v>52.8</v>
      </c>
      <c r="O684">
        <v>683.8</v>
      </c>
      <c r="P684">
        <v>19.5</v>
      </c>
      <c r="Q684">
        <v>4.7</v>
      </c>
      <c r="R684" s="5">
        <v>0.46875</v>
      </c>
      <c r="T684" s="13">
        <f t="shared" si="26"/>
        <v>19.5</v>
      </c>
      <c r="U684" s="13">
        <f t="shared" si="27"/>
        <v>11.5</v>
      </c>
      <c r="V684" s="12" t="str">
        <f t="shared" si="25"/>
        <v/>
      </c>
      <c r="W684" s="11">
        <f t="shared" si="28"/>
        <v>1</v>
      </c>
      <c r="X684" s="13"/>
      <c r="Z684" s="2"/>
      <c r="AA684"/>
      <c r="AC684" s="9"/>
      <c r="AD684" s="5">
        <v>0.46875000000007699</v>
      </c>
      <c r="AM684" s="2">
        <v>18.2</v>
      </c>
      <c r="AN684" s="2">
        <v>83</v>
      </c>
      <c r="AO684" s="2">
        <v>15.3</v>
      </c>
      <c r="AP684" s="2">
        <v>18.2</v>
      </c>
      <c r="AQ684" s="2">
        <v>3.6</v>
      </c>
      <c r="AR684" s="2">
        <v>3.6</v>
      </c>
      <c r="AS684" s="2">
        <v>1017.6</v>
      </c>
      <c r="AT684" s="2">
        <v>11640</v>
      </c>
      <c r="AU684" s="2">
        <v>0</v>
      </c>
      <c r="AV684" s="2">
        <v>0</v>
      </c>
      <c r="AW684" s="2">
        <v>0</v>
      </c>
      <c r="AX684" s="2">
        <v>0</v>
      </c>
      <c r="AY684">
        <v>0</v>
      </c>
      <c r="AZ684">
        <v>560.20000000000005</v>
      </c>
      <c r="BA684">
        <v>20.100000000000001</v>
      </c>
      <c r="BB684">
        <v>19.899999999999999</v>
      </c>
      <c r="BC684" s="5">
        <v>0.46805555555555556</v>
      </c>
    </row>
    <row r="685" spans="2:55">
      <c r="B685" s="2">
        <v>6.1</v>
      </c>
      <c r="C685" s="2">
        <v>69</v>
      </c>
      <c r="D685" s="2">
        <v>0.9</v>
      </c>
      <c r="E685" s="2">
        <v>5.2</v>
      </c>
      <c r="F685" s="2">
        <v>5.4</v>
      </c>
      <c r="G685" s="2">
        <v>5.4</v>
      </c>
      <c r="H685" s="2">
        <v>1024.5999999999999</v>
      </c>
      <c r="I685" s="2">
        <v>22230</v>
      </c>
      <c r="J685" s="2">
        <v>1</v>
      </c>
      <c r="K685" s="2">
        <v>0</v>
      </c>
      <c r="L685" s="2">
        <v>0</v>
      </c>
      <c r="M685" s="2">
        <v>4</v>
      </c>
      <c r="N685">
        <v>52.8</v>
      </c>
      <c r="O685">
        <v>683.8</v>
      </c>
      <c r="P685">
        <v>19.7</v>
      </c>
      <c r="Q685">
        <v>4.7</v>
      </c>
      <c r="R685" s="5">
        <v>0.469444444444444</v>
      </c>
      <c r="T685" s="13">
        <f t="shared" si="26"/>
        <v>19.7</v>
      </c>
      <c r="U685" s="13">
        <f t="shared" si="27"/>
        <v>11.6</v>
      </c>
      <c r="V685" s="12" t="str">
        <f t="shared" si="25"/>
        <v/>
      </c>
      <c r="W685" s="11">
        <f t="shared" si="28"/>
        <v>1</v>
      </c>
      <c r="X685" s="13"/>
      <c r="Z685" s="2"/>
      <c r="AA685"/>
      <c r="AC685" s="9"/>
      <c r="AD685" s="5">
        <v>0.46944444444452199</v>
      </c>
      <c r="AM685" s="2">
        <v>18.2</v>
      </c>
      <c r="AN685" s="2">
        <v>83</v>
      </c>
      <c r="AO685" s="2">
        <v>15.3</v>
      </c>
      <c r="AP685" s="2">
        <v>18.2</v>
      </c>
      <c r="AQ685" s="2">
        <v>6.8</v>
      </c>
      <c r="AR685" s="2">
        <v>11.9</v>
      </c>
      <c r="AS685" s="2">
        <v>1017.6</v>
      </c>
      <c r="AT685" s="2">
        <v>11430</v>
      </c>
      <c r="AU685" s="2">
        <v>0</v>
      </c>
      <c r="AV685" s="2">
        <v>0</v>
      </c>
      <c r="AW685" s="2">
        <v>0</v>
      </c>
      <c r="AX685" s="2">
        <v>0</v>
      </c>
      <c r="AY685">
        <v>0</v>
      </c>
      <c r="AZ685">
        <v>560.20000000000005</v>
      </c>
      <c r="BA685">
        <v>20.2</v>
      </c>
      <c r="BB685">
        <v>20</v>
      </c>
      <c r="BC685" s="5">
        <v>0.46875</v>
      </c>
    </row>
    <row r="686" spans="2:55">
      <c r="B686" s="2">
        <v>6.1</v>
      </c>
      <c r="C686" s="2">
        <v>69</v>
      </c>
      <c r="D686" s="2">
        <v>0.9</v>
      </c>
      <c r="E686" s="2">
        <v>4.8</v>
      </c>
      <c r="F686" s="2">
        <v>6.5</v>
      </c>
      <c r="G686" s="2">
        <v>9</v>
      </c>
      <c r="H686" s="2">
        <v>1024.4000000000001</v>
      </c>
      <c r="I686" s="2">
        <v>22380</v>
      </c>
      <c r="J686" s="2">
        <v>1</v>
      </c>
      <c r="K686" s="2">
        <v>0</v>
      </c>
      <c r="L686" s="2">
        <v>0</v>
      </c>
      <c r="M686" s="2">
        <v>4</v>
      </c>
      <c r="N686">
        <v>52.8</v>
      </c>
      <c r="O686">
        <v>683.8</v>
      </c>
      <c r="P686">
        <v>19.8</v>
      </c>
      <c r="Q686">
        <v>4.7</v>
      </c>
      <c r="R686" s="5">
        <v>0.47013888888888899</v>
      </c>
      <c r="T686" s="13">
        <f t="shared" si="26"/>
        <v>19.8</v>
      </c>
      <c r="U686" s="13">
        <f t="shared" si="27"/>
        <v>11.700000000000001</v>
      </c>
      <c r="V686" s="12" t="str">
        <f t="shared" si="25"/>
        <v/>
      </c>
      <c r="W686" s="11">
        <f t="shared" si="28"/>
        <v>1</v>
      </c>
      <c r="X686" s="13"/>
      <c r="Z686" s="2"/>
      <c r="AA686"/>
      <c r="AC686" s="9"/>
      <c r="AD686" s="5">
        <v>0.47013888888896699</v>
      </c>
      <c r="AM686" s="2">
        <v>18.3</v>
      </c>
      <c r="AN686" s="2">
        <v>83</v>
      </c>
      <c r="AO686" s="2">
        <v>15.4</v>
      </c>
      <c r="AP686" s="2">
        <v>18.3</v>
      </c>
      <c r="AQ686" s="2">
        <v>2.5</v>
      </c>
      <c r="AR686" s="2">
        <v>4.3</v>
      </c>
      <c r="AS686" s="2">
        <v>1017.7</v>
      </c>
      <c r="AT686" s="2">
        <v>11040</v>
      </c>
      <c r="AU686" s="2">
        <v>0</v>
      </c>
      <c r="AV686" s="2">
        <v>0</v>
      </c>
      <c r="AW686" s="2">
        <v>0</v>
      </c>
      <c r="AX686" s="2">
        <v>0</v>
      </c>
      <c r="AY686">
        <v>0</v>
      </c>
      <c r="AZ686">
        <v>560.20000000000005</v>
      </c>
      <c r="BA686">
        <v>20.2</v>
      </c>
      <c r="BB686">
        <v>20</v>
      </c>
      <c r="BC686" s="5">
        <v>0.46944444444444444</v>
      </c>
    </row>
    <row r="687" spans="2:55">
      <c r="B687" s="2">
        <v>6.1</v>
      </c>
      <c r="C687" s="2">
        <v>69</v>
      </c>
      <c r="D687" s="2">
        <v>0.9</v>
      </c>
      <c r="E687" s="2">
        <v>5</v>
      </c>
      <c r="F687" s="2">
        <v>5.8</v>
      </c>
      <c r="G687" s="2">
        <v>5.8</v>
      </c>
      <c r="H687" s="2">
        <v>1024.5</v>
      </c>
      <c r="I687" s="2">
        <v>22430</v>
      </c>
      <c r="J687" s="2">
        <v>1</v>
      </c>
      <c r="K687" s="2">
        <v>0</v>
      </c>
      <c r="L687" s="2">
        <v>0</v>
      </c>
      <c r="M687" s="2">
        <v>4</v>
      </c>
      <c r="N687">
        <v>52.8</v>
      </c>
      <c r="O687">
        <v>683.8</v>
      </c>
      <c r="P687">
        <v>20</v>
      </c>
      <c r="Q687">
        <v>4.7</v>
      </c>
      <c r="R687" s="5">
        <v>0.47083333333333299</v>
      </c>
      <c r="T687" s="13">
        <f t="shared" si="26"/>
        <v>20</v>
      </c>
      <c r="U687" s="13">
        <f t="shared" si="27"/>
        <v>11.9</v>
      </c>
      <c r="V687" s="12" t="str">
        <f t="shared" si="25"/>
        <v/>
      </c>
      <c r="W687" s="11">
        <f t="shared" si="28"/>
        <v>1</v>
      </c>
      <c r="X687" s="13"/>
      <c r="Z687" s="2"/>
      <c r="AA687"/>
      <c r="AC687" s="9"/>
      <c r="AD687" s="5">
        <v>0.47083333333341199</v>
      </c>
      <c r="AM687" s="2">
        <v>18.3</v>
      </c>
      <c r="AN687" s="2">
        <v>83</v>
      </c>
      <c r="AO687" s="2">
        <v>15.4</v>
      </c>
      <c r="AP687" s="2">
        <v>18.3</v>
      </c>
      <c r="AQ687" s="2">
        <v>2.2000000000000002</v>
      </c>
      <c r="AR687" s="2">
        <v>3.6</v>
      </c>
      <c r="AS687" s="2">
        <v>1017.6</v>
      </c>
      <c r="AT687" s="2">
        <v>10250</v>
      </c>
      <c r="AU687" s="2">
        <v>0</v>
      </c>
      <c r="AV687" s="2">
        <v>0</v>
      </c>
      <c r="AW687" s="2">
        <v>0</v>
      </c>
      <c r="AX687" s="2">
        <v>0</v>
      </c>
      <c r="AY687">
        <v>0</v>
      </c>
      <c r="AZ687">
        <v>560.20000000000005</v>
      </c>
      <c r="BA687">
        <v>20.2</v>
      </c>
      <c r="BB687">
        <v>20</v>
      </c>
      <c r="BC687" s="5">
        <v>0.47013888888888888</v>
      </c>
    </row>
    <row r="688" spans="2:55">
      <c r="B688" s="2">
        <v>6.1</v>
      </c>
      <c r="C688" s="2">
        <v>68</v>
      </c>
      <c r="D688" s="2">
        <v>0.6</v>
      </c>
      <c r="E688" s="2">
        <v>6.1</v>
      </c>
      <c r="F688" s="2">
        <v>4.3</v>
      </c>
      <c r="G688" s="2">
        <v>6.8</v>
      </c>
      <c r="H688" s="2">
        <v>1024.5</v>
      </c>
      <c r="I688" s="2">
        <v>22480</v>
      </c>
      <c r="J688" s="2">
        <v>1</v>
      </c>
      <c r="K688" s="2">
        <v>0</v>
      </c>
      <c r="L688" s="2">
        <v>0</v>
      </c>
      <c r="M688" s="2">
        <v>4</v>
      </c>
      <c r="N688">
        <v>52.8</v>
      </c>
      <c r="O688">
        <v>683.8</v>
      </c>
      <c r="P688">
        <v>20.100000000000001</v>
      </c>
      <c r="Q688">
        <v>4.8</v>
      </c>
      <c r="R688" s="5">
        <v>0.47152777777777799</v>
      </c>
      <c r="T688" s="13">
        <f t="shared" si="26"/>
        <v>20.100000000000001</v>
      </c>
      <c r="U688" s="13">
        <f t="shared" si="27"/>
        <v>12.000000000000002</v>
      </c>
      <c r="V688" s="12" t="str">
        <f t="shared" si="25"/>
        <v/>
      </c>
      <c r="W688" s="11">
        <f t="shared" si="28"/>
        <v>1</v>
      </c>
      <c r="X688" s="13"/>
      <c r="Z688" s="2"/>
      <c r="AA688"/>
      <c r="AC688" s="9"/>
      <c r="AD688" s="5">
        <v>0.47152777777785698</v>
      </c>
      <c r="AM688" s="2">
        <v>18.3</v>
      </c>
      <c r="AN688" s="2">
        <v>83</v>
      </c>
      <c r="AO688" s="2">
        <v>15.4</v>
      </c>
      <c r="AP688" s="2">
        <v>18.3</v>
      </c>
      <c r="AQ688" s="2">
        <v>1.8</v>
      </c>
      <c r="AR688" s="2">
        <v>5.4</v>
      </c>
      <c r="AS688" s="2">
        <v>1017.6</v>
      </c>
      <c r="AT688" s="2">
        <v>9510</v>
      </c>
      <c r="AU688" s="2">
        <v>0</v>
      </c>
      <c r="AV688" s="2">
        <v>0</v>
      </c>
      <c r="AW688" s="2">
        <v>0</v>
      </c>
      <c r="AX688" s="2">
        <v>0</v>
      </c>
      <c r="AY688">
        <v>0</v>
      </c>
      <c r="AZ688">
        <v>560.20000000000005</v>
      </c>
      <c r="BA688">
        <v>20.2</v>
      </c>
      <c r="BB688">
        <v>20.100000000000001</v>
      </c>
      <c r="BC688" s="5">
        <v>0.47083333333333333</v>
      </c>
    </row>
    <row r="689" spans="2:55">
      <c r="B689" s="2">
        <v>6.2</v>
      </c>
      <c r="C689" s="2">
        <v>68</v>
      </c>
      <c r="D689" s="2">
        <v>0.7</v>
      </c>
      <c r="E689" s="2">
        <v>4</v>
      </c>
      <c r="F689" s="2">
        <v>10.4</v>
      </c>
      <c r="G689" s="2">
        <v>10.4</v>
      </c>
      <c r="H689" s="2">
        <v>1024.5999999999999</v>
      </c>
      <c r="I689" s="2">
        <v>22530</v>
      </c>
      <c r="J689" s="2">
        <v>1</v>
      </c>
      <c r="K689" s="2">
        <v>0</v>
      </c>
      <c r="L689" s="2">
        <v>0</v>
      </c>
      <c r="M689" s="2">
        <v>4</v>
      </c>
      <c r="N689">
        <v>52.8</v>
      </c>
      <c r="O689">
        <v>683.8</v>
      </c>
      <c r="P689">
        <v>20.2</v>
      </c>
      <c r="Q689">
        <v>4.8</v>
      </c>
      <c r="R689" s="5">
        <v>0.47222222222222199</v>
      </c>
      <c r="T689" s="13">
        <f t="shared" si="26"/>
        <v>20.2</v>
      </c>
      <c r="U689" s="13">
        <f t="shared" si="27"/>
        <v>12</v>
      </c>
      <c r="V689" s="12" t="str">
        <f t="shared" si="25"/>
        <v/>
      </c>
      <c r="W689" s="11">
        <f t="shared" si="28"/>
        <v>1</v>
      </c>
      <c r="X689" s="13"/>
      <c r="Z689" s="2"/>
      <c r="AA689"/>
      <c r="AC689" s="9"/>
      <c r="AD689" s="5">
        <v>0.47222222222230198</v>
      </c>
      <c r="AM689" s="2">
        <v>18.3</v>
      </c>
      <c r="AN689" s="2">
        <v>83</v>
      </c>
      <c r="AO689" s="2">
        <v>15.4</v>
      </c>
      <c r="AP689" s="2">
        <v>18.3</v>
      </c>
      <c r="AQ689" s="2">
        <v>0</v>
      </c>
      <c r="AR689" s="2">
        <v>6.8</v>
      </c>
      <c r="AS689" s="2">
        <v>1017.5</v>
      </c>
      <c r="AT689" s="2">
        <v>9710</v>
      </c>
      <c r="AU689" s="2">
        <v>0</v>
      </c>
      <c r="AV689" s="2">
        <v>0</v>
      </c>
      <c r="AW689" s="2">
        <v>0</v>
      </c>
      <c r="AX689" s="2">
        <v>0</v>
      </c>
      <c r="AY689">
        <v>0</v>
      </c>
      <c r="AZ689">
        <v>560.20000000000005</v>
      </c>
      <c r="BA689">
        <v>20.3</v>
      </c>
      <c r="BB689">
        <v>20.100000000000001</v>
      </c>
      <c r="BC689" s="5">
        <v>0.47152777777777777</v>
      </c>
    </row>
    <row r="690" spans="2:55">
      <c r="B690" s="2">
        <v>6.2</v>
      </c>
      <c r="C690" s="2">
        <v>68</v>
      </c>
      <c r="D690" s="2">
        <v>0.7</v>
      </c>
      <c r="E690" s="2">
        <v>4.9000000000000004</v>
      </c>
      <c r="F690" s="2">
        <v>6.5</v>
      </c>
      <c r="G690" s="2">
        <v>6.5</v>
      </c>
      <c r="H690" s="2">
        <v>1024.8</v>
      </c>
      <c r="I690" s="2">
        <v>22630</v>
      </c>
      <c r="J690" s="2">
        <v>1</v>
      </c>
      <c r="K690" s="2">
        <v>0</v>
      </c>
      <c r="L690" s="2">
        <v>0</v>
      </c>
      <c r="M690" s="2">
        <v>4</v>
      </c>
      <c r="N690">
        <v>52.8</v>
      </c>
      <c r="O690">
        <v>683.8</v>
      </c>
      <c r="P690">
        <v>20.2</v>
      </c>
      <c r="Q690">
        <v>4.8</v>
      </c>
      <c r="R690" s="5">
        <v>0.47291666666666698</v>
      </c>
      <c r="T690" s="13">
        <f t="shared" si="26"/>
        <v>20.2</v>
      </c>
      <c r="U690" s="13">
        <f t="shared" si="27"/>
        <v>12</v>
      </c>
      <c r="V690" s="12" t="str">
        <f t="shared" si="25"/>
        <v/>
      </c>
      <c r="W690" s="11">
        <f t="shared" si="28"/>
        <v>1</v>
      </c>
      <c r="X690" s="13"/>
      <c r="Z690" s="2"/>
      <c r="AA690"/>
      <c r="AC690" s="9"/>
      <c r="AD690" s="5">
        <v>0.47291666666674698</v>
      </c>
      <c r="AM690" s="2">
        <v>18.3</v>
      </c>
      <c r="AN690" s="2">
        <v>83</v>
      </c>
      <c r="AO690" s="2">
        <v>15.4</v>
      </c>
      <c r="AP690" s="2">
        <v>18.3</v>
      </c>
      <c r="AQ690" s="2">
        <v>2.2000000000000002</v>
      </c>
      <c r="AR690" s="2">
        <v>3.2</v>
      </c>
      <c r="AS690" s="2">
        <v>1017.6</v>
      </c>
      <c r="AT690" s="2">
        <v>9850</v>
      </c>
      <c r="AU690" s="2">
        <v>0</v>
      </c>
      <c r="AV690" s="2">
        <v>0</v>
      </c>
      <c r="AW690" s="2">
        <v>0</v>
      </c>
      <c r="AX690" s="2">
        <v>0</v>
      </c>
      <c r="AY690">
        <v>0</v>
      </c>
      <c r="AZ690">
        <v>560.20000000000005</v>
      </c>
      <c r="BA690">
        <v>20.3</v>
      </c>
      <c r="BB690">
        <v>20.100000000000001</v>
      </c>
      <c r="BC690" s="5">
        <v>0.47222222222222221</v>
      </c>
    </row>
    <row r="691" spans="2:55">
      <c r="B691" s="2">
        <v>6.2</v>
      </c>
      <c r="C691" s="2">
        <v>67</v>
      </c>
      <c r="D691" s="2">
        <v>0.5</v>
      </c>
      <c r="E691" s="2">
        <v>6.2</v>
      </c>
      <c r="F691" s="2">
        <v>4.7</v>
      </c>
      <c r="G691" s="2">
        <v>10.4</v>
      </c>
      <c r="H691" s="2">
        <v>1024.5999999999999</v>
      </c>
      <c r="I691" s="2">
        <v>22760</v>
      </c>
      <c r="J691" s="2">
        <v>1</v>
      </c>
      <c r="K691" s="2">
        <v>0</v>
      </c>
      <c r="L691" s="2">
        <v>0</v>
      </c>
      <c r="M691" s="2">
        <v>4</v>
      </c>
      <c r="N691">
        <v>52.8</v>
      </c>
      <c r="O691">
        <v>683.8</v>
      </c>
      <c r="P691">
        <v>20.2</v>
      </c>
      <c r="Q691">
        <v>4.8</v>
      </c>
      <c r="R691" s="5">
        <v>0.47361111111111098</v>
      </c>
      <c r="T691" s="13">
        <f t="shared" si="26"/>
        <v>20.2</v>
      </c>
      <c r="U691" s="13">
        <f t="shared" si="27"/>
        <v>12</v>
      </c>
      <c r="V691" s="12" t="str">
        <f t="shared" si="25"/>
        <v/>
      </c>
      <c r="W691" s="11">
        <f t="shared" si="28"/>
        <v>1</v>
      </c>
      <c r="X691" s="13"/>
      <c r="Z691" s="2"/>
      <c r="AA691"/>
      <c r="AC691" s="9"/>
      <c r="AD691" s="5">
        <v>0.47361111111119197</v>
      </c>
      <c r="AM691" s="2">
        <v>18.3</v>
      </c>
      <c r="AN691" s="2">
        <v>83</v>
      </c>
      <c r="AO691" s="2">
        <v>15.4</v>
      </c>
      <c r="AP691" s="2">
        <v>18.3</v>
      </c>
      <c r="AQ691" s="2">
        <v>0</v>
      </c>
      <c r="AR691" s="2">
        <v>0</v>
      </c>
      <c r="AS691" s="2">
        <v>1017.5</v>
      </c>
      <c r="AT691" s="2">
        <v>9630</v>
      </c>
      <c r="AU691" s="2">
        <v>0</v>
      </c>
      <c r="AV691" s="2">
        <v>0</v>
      </c>
      <c r="AW691" s="2">
        <v>0</v>
      </c>
      <c r="AX691" s="2">
        <v>0</v>
      </c>
      <c r="AY691">
        <v>0</v>
      </c>
      <c r="AZ691">
        <v>560.20000000000005</v>
      </c>
      <c r="BA691">
        <v>20.3</v>
      </c>
      <c r="BB691">
        <v>20.100000000000001</v>
      </c>
      <c r="BC691" s="5">
        <v>0.47291666666666665</v>
      </c>
    </row>
    <row r="692" spans="2:55">
      <c r="B692" s="2">
        <v>6.1</v>
      </c>
      <c r="C692" s="2">
        <v>67</v>
      </c>
      <c r="D692" s="2">
        <v>0.4</v>
      </c>
      <c r="E692" s="2">
        <v>4.5</v>
      </c>
      <c r="F692" s="2">
        <v>7.6</v>
      </c>
      <c r="G692" s="2">
        <v>11.9</v>
      </c>
      <c r="H692" s="2">
        <v>1024.5999999999999</v>
      </c>
      <c r="I692" s="2">
        <v>22860</v>
      </c>
      <c r="J692" s="2">
        <v>1</v>
      </c>
      <c r="K692" s="2">
        <v>0</v>
      </c>
      <c r="L692" s="2">
        <v>0</v>
      </c>
      <c r="M692" s="2">
        <v>4</v>
      </c>
      <c r="N692">
        <v>52.8</v>
      </c>
      <c r="O692">
        <v>683.8</v>
      </c>
      <c r="P692">
        <v>20.2</v>
      </c>
      <c r="Q692">
        <v>4.8</v>
      </c>
      <c r="R692" s="5">
        <v>0.47430555555555598</v>
      </c>
      <c r="T692" s="13">
        <f t="shared" si="26"/>
        <v>20.2</v>
      </c>
      <c r="U692" s="13">
        <f t="shared" si="27"/>
        <v>12.1</v>
      </c>
      <c r="V692" s="12" t="str">
        <f t="shared" si="25"/>
        <v/>
      </c>
      <c r="W692" s="11">
        <f t="shared" si="28"/>
        <v>1</v>
      </c>
      <c r="X692" s="13"/>
      <c r="Z692" s="2"/>
      <c r="AA692"/>
      <c r="AC692" s="9"/>
      <c r="AD692" s="5">
        <v>0.47430555555563703</v>
      </c>
      <c r="AM692" s="2">
        <v>18.3</v>
      </c>
      <c r="AN692" s="2">
        <v>83</v>
      </c>
      <c r="AO692" s="2">
        <v>15.4</v>
      </c>
      <c r="AP692" s="2">
        <v>18.3</v>
      </c>
      <c r="AQ692" s="2">
        <v>3.2</v>
      </c>
      <c r="AR692" s="2">
        <v>6.5</v>
      </c>
      <c r="AS692" s="2">
        <v>1017.6</v>
      </c>
      <c r="AT692" s="2">
        <v>10020</v>
      </c>
      <c r="AU692" s="2">
        <v>0</v>
      </c>
      <c r="AV692" s="2">
        <v>0</v>
      </c>
      <c r="AW692" s="2">
        <v>0</v>
      </c>
      <c r="AX692" s="2">
        <v>0</v>
      </c>
      <c r="AY692">
        <v>0</v>
      </c>
      <c r="AZ692">
        <v>560.20000000000005</v>
      </c>
      <c r="BA692">
        <v>20.3</v>
      </c>
      <c r="BB692">
        <v>20.100000000000001</v>
      </c>
      <c r="BC692" s="5">
        <v>0.47361111111111109</v>
      </c>
    </row>
    <row r="693" spans="2:55">
      <c r="B693" s="2">
        <v>6.2</v>
      </c>
      <c r="C693" s="2">
        <v>67</v>
      </c>
      <c r="D693" s="2">
        <v>0.5</v>
      </c>
      <c r="E693" s="2">
        <v>5.3</v>
      </c>
      <c r="F693" s="2">
        <v>5.4</v>
      </c>
      <c r="G693" s="2">
        <v>9.6999999999999993</v>
      </c>
      <c r="H693" s="2">
        <v>1024.7</v>
      </c>
      <c r="I693" s="2">
        <v>22940</v>
      </c>
      <c r="J693" s="2">
        <v>1</v>
      </c>
      <c r="K693" s="2">
        <v>0</v>
      </c>
      <c r="L693" s="2">
        <v>0</v>
      </c>
      <c r="M693" s="2">
        <v>4</v>
      </c>
      <c r="N693">
        <v>52.8</v>
      </c>
      <c r="O693">
        <v>683.8</v>
      </c>
      <c r="P693">
        <v>20.2</v>
      </c>
      <c r="Q693">
        <v>4.9000000000000004</v>
      </c>
      <c r="R693" s="5">
        <v>0.47499999999999998</v>
      </c>
      <c r="T693" s="13">
        <f t="shared" si="26"/>
        <v>20.2</v>
      </c>
      <c r="U693" s="13">
        <f t="shared" si="27"/>
        <v>12</v>
      </c>
      <c r="V693" s="12" t="str">
        <f t="shared" si="25"/>
        <v/>
      </c>
      <c r="W693" s="11">
        <f t="shared" si="28"/>
        <v>1</v>
      </c>
      <c r="X693" s="13"/>
      <c r="Z693" s="2"/>
      <c r="AA693"/>
      <c r="AC693" s="9"/>
      <c r="AD693" s="5">
        <v>0.47500000000008202</v>
      </c>
      <c r="AM693" s="2">
        <v>18.3</v>
      </c>
      <c r="AN693" s="2">
        <v>83</v>
      </c>
      <c r="AO693" s="2">
        <v>15.4</v>
      </c>
      <c r="AP693" s="2">
        <v>18.3</v>
      </c>
      <c r="AQ693" s="2">
        <v>4.7</v>
      </c>
      <c r="AR693" s="2">
        <v>4.7</v>
      </c>
      <c r="AS693" s="2">
        <v>1017.6</v>
      </c>
      <c r="AT693" s="2">
        <v>10500</v>
      </c>
      <c r="AU693" s="2">
        <v>0</v>
      </c>
      <c r="AV693" s="2">
        <v>0</v>
      </c>
      <c r="AW693" s="2">
        <v>0</v>
      </c>
      <c r="AX693" s="2">
        <v>0</v>
      </c>
      <c r="AY693">
        <v>0</v>
      </c>
      <c r="AZ693">
        <v>560.20000000000005</v>
      </c>
      <c r="BA693">
        <v>20.3</v>
      </c>
      <c r="BB693">
        <v>20.100000000000001</v>
      </c>
      <c r="BC693" s="5">
        <v>0.47430555555555554</v>
      </c>
    </row>
    <row r="694" spans="2:55">
      <c r="B694" s="2">
        <v>6.2</v>
      </c>
      <c r="C694" s="2">
        <v>67</v>
      </c>
      <c r="D694" s="2">
        <v>0.5</v>
      </c>
      <c r="E694" s="2">
        <v>5.4</v>
      </c>
      <c r="F694" s="2">
        <v>5</v>
      </c>
      <c r="G694" s="2">
        <v>6.5</v>
      </c>
      <c r="H694" s="2">
        <v>1024.7</v>
      </c>
      <c r="I694" s="2">
        <v>23040</v>
      </c>
      <c r="J694" s="2">
        <v>1</v>
      </c>
      <c r="K694" s="2">
        <v>0</v>
      </c>
      <c r="L694" s="2">
        <v>0</v>
      </c>
      <c r="M694" s="2">
        <v>4</v>
      </c>
      <c r="N694">
        <v>52.8</v>
      </c>
      <c r="O694">
        <v>683.8</v>
      </c>
      <c r="P694">
        <v>20.2</v>
      </c>
      <c r="Q694">
        <v>4.9000000000000004</v>
      </c>
      <c r="R694" s="5">
        <v>0.47569444444444398</v>
      </c>
      <c r="T694" s="13">
        <f t="shared" si="26"/>
        <v>20.2</v>
      </c>
      <c r="U694" s="13">
        <f t="shared" si="27"/>
        <v>12</v>
      </c>
      <c r="V694" s="12" t="str">
        <f t="shared" si="25"/>
        <v/>
      </c>
      <c r="W694" s="11">
        <f t="shared" si="28"/>
        <v>1</v>
      </c>
      <c r="X694" s="13"/>
      <c r="Z694" s="2"/>
      <c r="AA694"/>
      <c r="AC694" s="9"/>
      <c r="AD694" s="5">
        <v>0.47569444444452702</v>
      </c>
      <c r="AM694" s="2">
        <v>18.3</v>
      </c>
      <c r="AN694" s="2">
        <v>83</v>
      </c>
      <c r="AO694" s="2">
        <v>15.4</v>
      </c>
      <c r="AP694" s="2">
        <v>18.3</v>
      </c>
      <c r="AQ694" s="2">
        <v>3.6</v>
      </c>
      <c r="AR694" s="2">
        <v>7.6</v>
      </c>
      <c r="AS694" s="2">
        <v>1017.7</v>
      </c>
      <c r="AT694" s="2">
        <v>10970</v>
      </c>
      <c r="AU694" s="2">
        <v>0</v>
      </c>
      <c r="AV694" s="2">
        <v>0</v>
      </c>
      <c r="AW694" s="2">
        <v>0</v>
      </c>
      <c r="AX694" s="2">
        <v>0</v>
      </c>
      <c r="AY694">
        <v>0</v>
      </c>
      <c r="AZ694">
        <v>560.20000000000005</v>
      </c>
      <c r="BA694">
        <v>20.3</v>
      </c>
      <c r="BB694">
        <v>20.100000000000001</v>
      </c>
      <c r="BC694" s="5">
        <v>0.47499999999999998</v>
      </c>
    </row>
    <row r="695" spans="2:55">
      <c r="B695" s="2">
        <v>6.2</v>
      </c>
      <c r="C695" s="2">
        <v>67</v>
      </c>
      <c r="D695" s="2">
        <v>0.5</v>
      </c>
      <c r="E695" s="2">
        <v>3.9</v>
      </c>
      <c r="F695" s="2">
        <v>10.8</v>
      </c>
      <c r="G695" s="2">
        <v>11.9</v>
      </c>
      <c r="H695" s="2">
        <v>1024.7</v>
      </c>
      <c r="I695" s="2">
        <v>23160</v>
      </c>
      <c r="J695" s="2">
        <v>1</v>
      </c>
      <c r="K695" s="2">
        <v>0</v>
      </c>
      <c r="L695" s="2">
        <v>0</v>
      </c>
      <c r="M695" s="2">
        <v>4</v>
      </c>
      <c r="N695">
        <v>52.8</v>
      </c>
      <c r="O695">
        <v>683.8</v>
      </c>
      <c r="P695">
        <v>20.2</v>
      </c>
      <c r="Q695">
        <v>4.9000000000000004</v>
      </c>
      <c r="R695" s="5">
        <v>0.47638888888888897</v>
      </c>
      <c r="T695" s="13">
        <f t="shared" si="26"/>
        <v>20.2</v>
      </c>
      <c r="U695" s="13">
        <f t="shared" si="27"/>
        <v>12</v>
      </c>
      <c r="V695" s="12" t="str">
        <f t="shared" si="25"/>
        <v/>
      </c>
      <c r="W695" s="11">
        <f t="shared" si="28"/>
        <v>1</v>
      </c>
      <c r="X695" s="13"/>
      <c r="Z695" s="2"/>
      <c r="AA695"/>
      <c r="AC695" s="9"/>
      <c r="AD695" s="5">
        <v>0.47638888888897202</v>
      </c>
      <c r="AM695" s="2">
        <v>18.3</v>
      </c>
      <c r="AN695" s="2">
        <v>83</v>
      </c>
      <c r="AO695" s="2">
        <v>15.4</v>
      </c>
      <c r="AP695" s="2">
        <v>18.3</v>
      </c>
      <c r="AQ695" s="2">
        <v>0</v>
      </c>
      <c r="AR695" s="2">
        <v>2.5</v>
      </c>
      <c r="AS695" s="2">
        <v>1017.6</v>
      </c>
      <c r="AT695" s="2">
        <v>11450</v>
      </c>
      <c r="AU695" s="2">
        <v>0</v>
      </c>
      <c r="AV695" s="2">
        <v>0</v>
      </c>
      <c r="AW695" s="2">
        <v>0</v>
      </c>
      <c r="AX695" s="2">
        <v>0</v>
      </c>
      <c r="AY695">
        <v>0</v>
      </c>
      <c r="AZ695">
        <v>560.20000000000005</v>
      </c>
      <c r="BA695">
        <v>20.3</v>
      </c>
      <c r="BB695">
        <v>20.100000000000001</v>
      </c>
      <c r="BC695" s="5">
        <v>0.47569444444444442</v>
      </c>
    </row>
    <row r="696" spans="2:55">
      <c r="B696" s="2">
        <v>6.2</v>
      </c>
      <c r="C696" s="2">
        <v>67</v>
      </c>
      <c r="D696" s="2">
        <v>0.5</v>
      </c>
      <c r="E696" s="2">
        <v>4.8</v>
      </c>
      <c r="F696" s="2">
        <v>6.8</v>
      </c>
      <c r="G696" s="2">
        <v>9</v>
      </c>
      <c r="H696" s="2">
        <v>1024.5</v>
      </c>
      <c r="I696" s="2">
        <v>23240</v>
      </c>
      <c r="J696" s="2">
        <v>1</v>
      </c>
      <c r="K696" s="2">
        <v>0</v>
      </c>
      <c r="L696" s="2">
        <v>0</v>
      </c>
      <c r="M696" s="2">
        <v>4</v>
      </c>
      <c r="N696">
        <v>52.8</v>
      </c>
      <c r="O696">
        <v>683.8</v>
      </c>
      <c r="P696">
        <v>20.2</v>
      </c>
      <c r="Q696">
        <v>5</v>
      </c>
      <c r="R696" s="5">
        <v>0.47708333333333303</v>
      </c>
      <c r="T696" s="13">
        <f t="shared" si="26"/>
        <v>20.2</v>
      </c>
      <c r="U696" s="13">
        <f t="shared" si="27"/>
        <v>12</v>
      </c>
      <c r="V696" s="12" t="str">
        <f t="shared" si="25"/>
        <v/>
      </c>
      <c r="W696" s="11">
        <f t="shared" si="28"/>
        <v>1</v>
      </c>
      <c r="X696" s="13"/>
      <c r="Z696" s="2"/>
      <c r="AA696"/>
      <c r="AC696" s="9"/>
      <c r="AD696" s="5">
        <v>0.47708333333341701</v>
      </c>
      <c r="AM696" s="2">
        <v>18.3</v>
      </c>
      <c r="AN696" s="2">
        <v>83</v>
      </c>
      <c r="AO696" s="2">
        <v>15.4</v>
      </c>
      <c r="AP696" s="2">
        <v>18.3</v>
      </c>
      <c r="AQ696" s="2">
        <v>2.5</v>
      </c>
      <c r="AR696" s="2">
        <v>2.9</v>
      </c>
      <c r="AS696" s="2">
        <v>1017.4</v>
      </c>
      <c r="AT696" s="2">
        <v>11660</v>
      </c>
      <c r="AU696" s="2">
        <v>0</v>
      </c>
      <c r="AV696" s="2">
        <v>0</v>
      </c>
      <c r="AW696" s="2">
        <v>0</v>
      </c>
      <c r="AX696" s="2">
        <v>0</v>
      </c>
      <c r="AY696">
        <v>0</v>
      </c>
      <c r="AZ696">
        <v>560.20000000000005</v>
      </c>
      <c r="BA696">
        <v>20.3</v>
      </c>
      <c r="BB696">
        <v>20.100000000000001</v>
      </c>
      <c r="BC696" s="5">
        <v>0.47638888888888886</v>
      </c>
    </row>
    <row r="697" spans="2:55">
      <c r="B697" s="2">
        <v>6.3</v>
      </c>
      <c r="C697" s="2">
        <v>67</v>
      </c>
      <c r="D697" s="2">
        <v>0.6</v>
      </c>
      <c r="E697" s="2">
        <v>6.3</v>
      </c>
      <c r="F697" s="2">
        <v>2.9</v>
      </c>
      <c r="G697" s="2">
        <v>8.6</v>
      </c>
      <c r="H697" s="2">
        <v>1024.5999999999999</v>
      </c>
      <c r="I697" s="2">
        <v>23350</v>
      </c>
      <c r="J697" s="2">
        <v>1</v>
      </c>
      <c r="K697" s="2">
        <v>0</v>
      </c>
      <c r="L697" s="2">
        <v>0</v>
      </c>
      <c r="M697" s="2">
        <v>4</v>
      </c>
      <c r="N697">
        <v>52.8</v>
      </c>
      <c r="O697">
        <v>683.8</v>
      </c>
      <c r="P697">
        <v>20.2</v>
      </c>
      <c r="Q697">
        <v>5</v>
      </c>
      <c r="R697" s="5">
        <v>0.47777777777777802</v>
      </c>
      <c r="T697" s="13">
        <f t="shared" si="26"/>
        <v>20.2</v>
      </c>
      <c r="U697" s="13">
        <f t="shared" si="27"/>
        <v>11.899999999999999</v>
      </c>
      <c r="V697" s="12" t="str">
        <f t="shared" si="25"/>
        <v/>
      </c>
      <c r="W697" s="11">
        <f t="shared" si="28"/>
        <v>1</v>
      </c>
      <c r="X697" s="13"/>
      <c r="Z697" s="2"/>
      <c r="AA697"/>
      <c r="AC697" s="9"/>
      <c r="AD697" s="5">
        <v>0.47777777777786201</v>
      </c>
      <c r="AM697" s="2">
        <v>18.399999999999999</v>
      </c>
      <c r="AN697" s="2">
        <v>83</v>
      </c>
      <c r="AO697" s="2">
        <v>15.5</v>
      </c>
      <c r="AP697" s="2">
        <v>18.399999999999999</v>
      </c>
      <c r="AQ697" s="2">
        <v>2.5</v>
      </c>
      <c r="AR697" s="2">
        <v>3.6</v>
      </c>
      <c r="AS697" s="2">
        <v>1017.6</v>
      </c>
      <c r="AT697" s="2">
        <v>11080</v>
      </c>
      <c r="AU697" s="2">
        <v>0</v>
      </c>
      <c r="AV697" s="2">
        <v>0</v>
      </c>
      <c r="AW697" s="2">
        <v>0</v>
      </c>
      <c r="AX697" s="2">
        <v>0</v>
      </c>
      <c r="AY697">
        <v>0</v>
      </c>
      <c r="AZ697">
        <v>560.20000000000005</v>
      </c>
      <c r="BA697">
        <v>20.3</v>
      </c>
      <c r="BB697">
        <v>20.100000000000001</v>
      </c>
      <c r="BC697" s="5">
        <v>0.47708333333333336</v>
      </c>
    </row>
    <row r="698" spans="2:55">
      <c r="B698" s="2">
        <v>6.3</v>
      </c>
      <c r="C698" s="2">
        <v>67</v>
      </c>
      <c r="D698" s="2">
        <v>0.6</v>
      </c>
      <c r="E698" s="2">
        <v>5.6</v>
      </c>
      <c r="F698" s="2">
        <v>5</v>
      </c>
      <c r="G698" s="2">
        <v>9</v>
      </c>
      <c r="H698" s="2">
        <v>1024.5999999999999</v>
      </c>
      <c r="I698" s="2">
        <v>23460</v>
      </c>
      <c r="J698" s="2">
        <v>1</v>
      </c>
      <c r="K698" s="2">
        <v>0</v>
      </c>
      <c r="L698" s="2">
        <v>0</v>
      </c>
      <c r="M698" s="2">
        <v>4</v>
      </c>
      <c r="N698">
        <v>52.8</v>
      </c>
      <c r="O698">
        <v>683.8</v>
      </c>
      <c r="P698">
        <v>20.100000000000001</v>
      </c>
      <c r="Q698">
        <v>5</v>
      </c>
      <c r="R698" s="5">
        <v>0.47847222222222202</v>
      </c>
      <c r="T698" s="13">
        <f t="shared" si="26"/>
        <v>20.100000000000001</v>
      </c>
      <c r="U698" s="13">
        <f t="shared" si="27"/>
        <v>11.8</v>
      </c>
      <c r="V698" s="12" t="str">
        <f t="shared" si="25"/>
        <v/>
      </c>
      <c r="W698" s="11">
        <f t="shared" si="28"/>
        <v>1</v>
      </c>
      <c r="X698" s="13"/>
      <c r="Z698" s="2"/>
      <c r="AA698"/>
      <c r="AC698" s="9"/>
      <c r="AD698" s="5">
        <v>0.47847222222230701</v>
      </c>
      <c r="AM698" s="2">
        <v>18.3</v>
      </c>
      <c r="AN698" s="2">
        <v>83</v>
      </c>
      <c r="AO698" s="2">
        <v>15.4</v>
      </c>
      <c r="AP698" s="2">
        <v>18.3</v>
      </c>
      <c r="AQ698" s="2">
        <v>2.2000000000000002</v>
      </c>
      <c r="AR698" s="2">
        <v>5</v>
      </c>
      <c r="AS698" s="2">
        <v>1017.6</v>
      </c>
      <c r="AT698" s="2">
        <v>10370</v>
      </c>
      <c r="AU698" s="2">
        <v>0</v>
      </c>
      <c r="AV698" s="2">
        <v>0</v>
      </c>
      <c r="AW698" s="2">
        <v>0</v>
      </c>
      <c r="AX698" s="2">
        <v>0</v>
      </c>
      <c r="AY698">
        <v>0</v>
      </c>
      <c r="AZ698">
        <v>560.20000000000005</v>
      </c>
      <c r="BA698">
        <v>20.399999999999999</v>
      </c>
      <c r="BB698">
        <v>20.100000000000001</v>
      </c>
      <c r="BC698" s="5">
        <v>0.4777777777777778</v>
      </c>
    </row>
    <row r="699" spans="2:55">
      <c r="B699" s="2">
        <v>6.4</v>
      </c>
      <c r="C699" s="2">
        <v>67</v>
      </c>
      <c r="D699" s="2">
        <v>0.7</v>
      </c>
      <c r="E699" s="2">
        <v>6.4</v>
      </c>
      <c r="F699" s="2">
        <v>0</v>
      </c>
      <c r="G699" s="2">
        <v>2.5</v>
      </c>
      <c r="H699" s="2">
        <v>1024.5999999999999</v>
      </c>
      <c r="I699" s="2">
        <v>23610</v>
      </c>
      <c r="J699" s="2">
        <v>1</v>
      </c>
      <c r="K699" s="2">
        <v>0</v>
      </c>
      <c r="L699" s="2">
        <v>0</v>
      </c>
      <c r="M699" s="2">
        <v>4</v>
      </c>
      <c r="N699">
        <v>52.8</v>
      </c>
      <c r="O699">
        <v>683.8</v>
      </c>
      <c r="P699">
        <v>20.100000000000001</v>
      </c>
      <c r="Q699">
        <v>5</v>
      </c>
      <c r="R699" s="5">
        <v>0.47916666666666702</v>
      </c>
      <c r="T699" s="13">
        <f t="shared" si="26"/>
        <v>20.100000000000001</v>
      </c>
      <c r="U699" s="13">
        <f t="shared" si="27"/>
        <v>11.700000000000001</v>
      </c>
      <c r="V699" s="12" t="str">
        <f t="shared" si="25"/>
        <v/>
      </c>
      <c r="W699" s="11">
        <f t="shared" si="28"/>
        <v>1</v>
      </c>
      <c r="X699" s="13"/>
      <c r="Z699" s="2"/>
      <c r="AA699"/>
      <c r="AC699" s="9"/>
      <c r="AD699" s="5">
        <v>0.47916666666675201</v>
      </c>
      <c r="AM699" s="2">
        <v>18.3</v>
      </c>
      <c r="AN699" s="2">
        <v>83</v>
      </c>
      <c r="AO699" s="2">
        <v>15.4</v>
      </c>
      <c r="AP699" s="2">
        <v>18.3</v>
      </c>
      <c r="AQ699" s="2">
        <v>2.5</v>
      </c>
      <c r="AR699" s="2">
        <v>3.2</v>
      </c>
      <c r="AS699" s="2">
        <v>1017.5</v>
      </c>
      <c r="AT699" s="2">
        <v>10680</v>
      </c>
      <c r="AU699" s="2">
        <v>0</v>
      </c>
      <c r="AV699" s="2">
        <v>0</v>
      </c>
      <c r="AW699" s="2">
        <v>0</v>
      </c>
      <c r="AX699" s="2">
        <v>0</v>
      </c>
      <c r="AY699">
        <v>0</v>
      </c>
      <c r="AZ699">
        <v>560.20000000000005</v>
      </c>
      <c r="BA699">
        <v>20.399999999999999</v>
      </c>
      <c r="BB699">
        <v>20.100000000000001</v>
      </c>
      <c r="BC699" s="5">
        <v>0.47847222222222224</v>
      </c>
    </row>
    <row r="700" spans="2:55">
      <c r="B700" s="2">
        <v>6.5</v>
      </c>
      <c r="C700" s="2">
        <v>68</v>
      </c>
      <c r="D700" s="2">
        <v>1</v>
      </c>
      <c r="E700" s="2">
        <v>5.8</v>
      </c>
      <c r="F700" s="2">
        <v>5</v>
      </c>
      <c r="G700" s="2">
        <v>5.8</v>
      </c>
      <c r="H700" s="2">
        <v>1024.8</v>
      </c>
      <c r="I700" s="2">
        <v>23700</v>
      </c>
      <c r="J700" s="2">
        <v>1</v>
      </c>
      <c r="K700" s="2">
        <v>0</v>
      </c>
      <c r="L700" s="2">
        <v>0</v>
      </c>
      <c r="M700" s="2">
        <v>4</v>
      </c>
      <c r="N700">
        <v>52.8</v>
      </c>
      <c r="O700">
        <v>683.8</v>
      </c>
      <c r="P700">
        <v>20.100000000000001</v>
      </c>
      <c r="Q700">
        <v>5.0999999999999996</v>
      </c>
      <c r="R700" s="5">
        <v>0.47986111111111102</v>
      </c>
      <c r="T700" s="13">
        <f t="shared" si="26"/>
        <v>20.100000000000001</v>
      </c>
      <c r="U700" s="13">
        <f t="shared" si="27"/>
        <v>11.600000000000001</v>
      </c>
      <c r="V700" s="12" t="str">
        <f t="shared" si="25"/>
        <v/>
      </c>
      <c r="W700" s="11">
        <f t="shared" si="28"/>
        <v>1</v>
      </c>
      <c r="X700" s="13"/>
      <c r="Z700" s="2"/>
      <c r="AA700"/>
      <c r="AC700" s="9"/>
      <c r="AD700" s="5">
        <v>0.479861111111197</v>
      </c>
      <c r="AM700" s="2">
        <v>18.3</v>
      </c>
      <c r="AN700" s="2">
        <v>83</v>
      </c>
      <c r="AO700" s="2">
        <v>15.4</v>
      </c>
      <c r="AP700" s="2">
        <v>18.3</v>
      </c>
      <c r="AQ700" s="2">
        <v>1.8</v>
      </c>
      <c r="AR700" s="2">
        <v>2.9</v>
      </c>
      <c r="AS700" s="2">
        <v>1017.5</v>
      </c>
      <c r="AT700" s="2">
        <v>11050</v>
      </c>
      <c r="AU700" s="2">
        <v>0</v>
      </c>
      <c r="AV700" s="2">
        <v>0</v>
      </c>
      <c r="AW700" s="2">
        <v>0</v>
      </c>
      <c r="AX700" s="2">
        <v>0</v>
      </c>
      <c r="AY700">
        <v>0</v>
      </c>
      <c r="AZ700">
        <v>560.20000000000005</v>
      </c>
      <c r="BA700">
        <v>20.399999999999999</v>
      </c>
      <c r="BB700">
        <v>20.100000000000001</v>
      </c>
      <c r="BC700" s="5">
        <v>0.47916666666666669</v>
      </c>
    </row>
    <row r="701" spans="2:55">
      <c r="B701" s="2">
        <v>6.6</v>
      </c>
      <c r="C701" s="2">
        <v>67</v>
      </c>
      <c r="D701" s="2">
        <v>0.9</v>
      </c>
      <c r="E701" s="2">
        <v>4.7</v>
      </c>
      <c r="F701" s="2">
        <v>9.4</v>
      </c>
      <c r="G701" s="2">
        <v>13</v>
      </c>
      <c r="H701" s="2">
        <v>1024.8</v>
      </c>
      <c r="I701" s="2">
        <v>23720</v>
      </c>
      <c r="J701" s="2">
        <v>1</v>
      </c>
      <c r="K701" s="2">
        <v>0</v>
      </c>
      <c r="L701" s="2">
        <v>0</v>
      </c>
      <c r="M701" s="2">
        <v>4</v>
      </c>
      <c r="N701">
        <v>52.8</v>
      </c>
      <c r="O701">
        <v>683.8</v>
      </c>
      <c r="P701">
        <v>20.100000000000001</v>
      </c>
      <c r="Q701">
        <v>5.0999999999999996</v>
      </c>
      <c r="R701" s="5">
        <v>0.48055555555555601</v>
      </c>
      <c r="T701" s="13">
        <f t="shared" si="26"/>
        <v>20.100000000000001</v>
      </c>
      <c r="U701" s="13">
        <f t="shared" si="27"/>
        <v>11.500000000000002</v>
      </c>
      <c r="V701" s="12" t="str">
        <f t="shared" si="25"/>
        <v/>
      </c>
      <c r="W701" s="11">
        <f t="shared" si="28"/>
        <v>1</v>
      </c>
      <c r="X701" s="13"/>
      <c r="Z701" s="2"/>
      <c r="AA701"/>
      <c r="AC701" s="9"/>
      <c r="AD701" s="5">
        <v>0.480555555555642</v>
      </c>
      <c r="AM701" s="2">
        <v>18.399999999999999</v>
      </c>
      <c r="AN701" s="2">
        <v>83</v>
      </c>
      <c r="AO701" s="2">
        <v>15.5</v>
      </c>
      <c r="AP701" s="2">
        <v>18.399999999999999</v>
      </c>
      <c r="AQ701" s="2">
        <v>3.6</v>
      </c>
      <c r="AR701" s="2">
        <v>3.6</v>
      </c>
      <c r="AS701" s="2">
        <v>1017.3</v>
      </c>
      <c r="AT701" s="2">
        <v>12580</v>
      </c>
      <c r="AU701" s="2">
        <v>0</v>
      </c>
      <c r="AV701" s="2">
        <v>0</v>
      </c>
      <c r="AW701" s="2">
        <v>0</v>
      </c>
      <c r="AX701" s="2">
        <v>0</v>
      </c>
      <c r="AY701">
        <v>0</v>
      </c>
      <c r="AZ701">
        <v>560.20000000000005</v>
      </c>
      <c r="BA701">
        <v>20.5</v>
      </c>
      <c r="BB701">
        <v>20.2</v>
      </c>
      <c r="BC701" s="5">
        <v>0.47986111111111113</v>
      </c>
    </row>
    <row r="702" spans="2:55">
      <c r="B702" s="2">
        <v>6.5</v>
      </c>
      <c r="C702" s="2">
        <v>67</v>
      </c>
      <c r="D702" s="2">
        <v>0.8</v>
      </c>
      <c r="E702" s="2">
        <v>5.5</v>
      </c>
      <c r="F702" s="2">
        <v>5.8</v>
      </c>
      <c r="G702" s="2">
        <v>6.8</v>
      </c>
      <c r="H702" s="2">
        <v>1024.8</v>
      </c>
      <c r="I702" s="2">
        <v>23720</v>
      </c>
      <c r="J702" s="2">
        <v>1</v>
      </c>
      <c r="K702" s="2">
        <v>0</v>
      </c>
      <c r="L702" s="2">
        <v>0</v>
      </c>
      <c r="M702" s="2">
        <v>4</v>
      </c>
      <c r="N702">
        <v>52.8</v>
      </c>
      <c r="O702">
        <v>683.8</v>
      </c>
      <c r="P702">
        <v>20.399999999999999</v>
      </c>
      <c r="Q702">
        <v>5.2</v>
      </c>
      <c r="R702" s="5">
        <v>0.48125000000000001</v>
      </c>
      <c r="T702" s="13">
        <f t="shared" si="26"/>
        <v>20.399999999999999</v>
      </c>
      <c r="U702" s="13">
        <f t="shared" si="27"/>
        <v>11.899999999999999</v>
      </c>
      <c r="V702" s="12" t="str">
        <f t="shared" si="25"/>
        <v/>
      </c>
      <c r="W702" s="11">
        <f t="shared" si="28"/>
        <v>1</v>
      </c>
      <c r="X702" s="13"/>
      <c r="Z702" s="2"/>
      <c r="AA702"/>
      <c r="AC702" s="9"/>
      <c r="AD702" s="5">
        <v>0.481250000000087</v>
      </c>
      <c r="AM702" s="2">
        <v>18.399999999999999</v>
      </c>
      <c r="AN702" s="2">
        <v>83</v>
      </c>
      <c r="AO702" s="2">
        <v>15.5</v>
      </c>
      <c r="AP702" s="2">
        <v>18.399999999999999</v>
      </c>
      <c r="AQ702" s="2">
        <v>1.8</v>
      </c>
      <c r="AR702" s="2">
        <v>3.2</v>
      </c>
      <c r="AS702" s="2">
        <v>1017.5</v>
      </c>
      <c r="AT702" s="2">
        <v>14040</v>
      </c>
      <c r="AU702" s="2">
        <v>1</v>
      </c>
      <c r="AV702" s="2">
        <v>0</v>
      </c>
      <c r="AW702" s="2">
        <v>0</v>
      </c>
      <c r="AX702" s="2">
        <v>0</v>
      </c>
      <c r="AY702">
        <v>0</v>
      </c>
      <c r="AZ702">
        <v>560.20000000000005</v>
      </c>
      <c r="BA702">
        <v>20.5</v>
      </c>
      <c r="BB702">
        <v>20.2</v>
      </c>
      <c r="BC702" s="5">
        <v>0.48055555555555557</v>
      </c>
    </row>
    <row r="703" spans="2:55">
      <c r="B703" s="2">
        <v>6.4</v>
      </c>
      <c r="C703" s="2">
        <v>66</v>
      </c>
      <c r="D703" s="2">
        <v>0.5</v>
      </c>
      <c r="E703" s="2">
        <v>4.4000000000000004</v>
      </c>
      <c r="F703" s="2">
        <v>9.6999999999999993</v>
      </c>
      <c r="G703" s="2">
        <v>12.2</v>
      </c>
      <c r="H703" s="2">
        <v>1024.8</v>
      </c>
      <c r="I703" s="2">
        <v>23920</v>
      </c>
      <c r="J703" s="2">
        <v>1</v>
      </c>
      <c r="K703" s="2">
        <v>0</v>
      </c>
      <c r="L703" s="2">
        <v>0</v>
      </c>
      <c r="M703" s="2">
        <v>4</v>
      </c>
      <c r="N703">
        <v>52.8</v>
      </c>
      <c r="O703">
        <v>683.8</v>
      </c>
      <c r="P703">
        <v>20.5</v>
      </c>
      <c r="Q703">
        <v>5.2</v>
      </c>
      <c r="R703" s="5">
        <v>0.48194444444444401</v>
      </c>
      <c r="T703" s="13">
        <f t="shared" si="26"/>
        <v>20.5</v>
      </c>
      <c r="U703" s="13">
        <f t="shared" si="27"/>
        <v>12.1</v>
      </c>
      <c r="V703" s="12" t="str">
        <f t="shared" si="25"/>
        <v/>
      </c>
      <c r="W703" s="11">
        <f t="shared" si="28"/>
        <v>1</v>
      </c>
      <c r="X703" s="13"/>
      <c r="Z703" s="2"/>
      <c r="AA703"/>
      <c r="AC703" s="9"/>
      <c r="AD703" s="5">
        <v>0.48194444444453199</v>
      </c>
      <c r="AM703" s="2">
        <v>18.399999999999999</v>
      </c>
      <c r="AN703" s="2">
        <v>83</v>
      </c>
      <c r="AO703" s="2">
        <v>15.5</v>
      </c>
      <c r="AP703" s="2">
        <v>18.399999999999999</v>
      </c>
      <c r="AQ703" s="2">
        <v>2.5</v>
      </c>
      <c r="AR703" s="2">
        <v>2.5</v>
      </c>
      <c r="AS703" s="2">
        <v>1017.4</v>
      </c>
      <c r="AT703" s="2">
        <v>14510</v>
      </c>
      <c r="AU703" s="2">
        <v>1</v>
      </c>
      <c r="AV703" s="2">
        <v>0</v>
      </c>
      <c r="AW703" s="2">
        <v>0</v>
      </c>
      <c r="AX703" s="2">
        <v>0</v>
      </c>
      <c r="AY703">
        <v>0</v>
      </c>
      <c r="AZ703">
        <v>560.20000000000005</v>
      </c>
      <c r="BA703">
        <v>20.5</v>
      </c>
      <c r="BB703">
        <v>20.2</v>
      </c>
      <c r="BC703" s="5">
        <v>0.48125000000000001</v>
      </c>
    </row>
    <row r="704" spans="2:55">
      <c r="B704" s="2">
        <v>6.4</v>
      </c>
      <c r="C704" s="2">
        <v>66</v>
      </c>
      <c r="D704" s="2">
        <v>0.5</v>
      </c>
      <c r="E704" s="2">
        <v>6.4</v>
      </c>
      <c r="F704" s="2">
        <v>3.6</v>
      </c>
      <c r="G704" s="2">
        <v>8.6</v>
      </c>
      <c r="H704" s="2">
        <v>1024.5999999999999</v>
      </c>
      <c r="I704" s="2">
        <v>24060</v>
      </c>
      <c r="J704" s="2">
        <v>1</v>
      </c>
      <c r="K704" s="2">
        <v>0</v>
      </c>
      <c r="L704" s="2">
        <v>0</v>
      </c>
      <c r="M704" s="2">
        <v>4</v>
      </c>
      <c r="N704">
        <v>52.8</v>
      </c>
      <c r="O704">
        <v>683.8</v>
      </c>
      <c r="P704">
        <v>20.6</v>
      </c>
      <c r="Q704">
        <v>5.2</v>
      </c>
      <c r="R704" s="5">
        <v>0.48263888888888901</v>
      </c>
      <c r="T704" s="13">
        <f t="shared" si="26"/>
        <v>20.6</v>
      </c>
      <c r="U704" s="13">
        <f t="shared" si="27"/>
        <v>12.200000000000001</v>
      </c>
      <c r="V704" s="12" t="str">
        <f t="shared" si="25"/>
        <v/>
      </c>
      <c r="W704" s="11">
        <f t="shared" si="28"/>
        <v>1</v>
      </c>
      <c r="X704" s="13"/>
      <c r="Z704" s="2"/>
      <c r="AA704"/>
      <c r="AC704" s="9"/>
      <c r="AD704" s="5">
        <v>0.48263888888897699</v>
      </c>
      <c r="AM704" s="2">
        <v>18.399999999999999</v>
      </c>
      <c r="AN704" s="2">
        <v>83</v>
      </c>
      <c r="AO704" s="2">
        <v>15.5</v>
      </c>
      <c r="AP704" s="2">
        <v>18.399999999999999</v>
      </c>
      <c r="AQ704" s="2">
        <v>0</v>
      </c>
      <c r="AR704" s="2">
        <v>2.5</v>
      </c>
      <c r="AS704" s="2">
        <v>1017.4</v>
      </c>
      <c r="AT704" s="2">
        <v>14490</v>
      </c>
      <c r="AU704" s="2">
        <v>1</v>
      </c>
      <c r="AV704" s="2">
        <v>0</v>
      </c>
      <c r="AW704" s="2">
        <v>0</v>
      </c>
      <c r="AX704" s="2">
        <v>0</v>
      </c>
      <c r="AY704">
        <v>0</v>
      </c>
      <c r="AZ704">
        <v>560.20000000000005</v>
      </c>
      <c r="BA704">
        <v>20.6</v>
      </c>
      <c r="BB704">
        <v>20.2</v>
      </c>
      <c r="BC704" s="5">
        <v>0.48194444444444445</v>
      </c>
    </row>
    <row r="705" spans="2:55">
      <c r="B705" s="2">
        <v>6.3</v>
      </c>
      <c r="C705" s="2">
        <v>67</v>
      </c>
      <c r="D705" s="2">
        <v>0.6</v>
      </c>
      <c r="E705" s="2">
        <v>6.3</v>
      </c>
      <c r="F705" s="2">
        <v>3.6</v>
      </c>
      <c r="G705" s="2">
        <v>6.1</v>
      </c>
      <c r="H705" s="2">
        <v>1024.5999999999999</v>
      </c>
      <c r="I705" s="2">
        <v>24130</v>
      </c>
      <c r="J705" s="2">
        <v>1</v>
      </c>
      <c r="K705" s="2">
        <v>0</v>
      </c>
      <c r="L705" s="2">
        <v>0</v>
      </c>
      <c r="M705" s="2">
        <v>4</v>
      </c>
      <c r="N705">
        <v>52.8</v>
      </c>
      <c r="O705">
        <v>683.8</v>
      </c>
      <c r="P705">
        <v>20.5</v>
      </c>
      <c r="Q705">
        <v>5.2</v>
      </c>
      <c r="R705" s="5">
        <v>0.483333333333333</v>
      </c>
      <c r="T705" s="13">
        <f t="shared" si="26"/>
        <v>20.5</v>
      </c>
      <c r="U705" s="13">
        <f t="shared" si="27"/>
        <v>12.2</v>
      </c>
      <c r="V705" s="12" t="str">
        <f t="shared" si="25"/>
        <v/>
      </c>
      <c r="W705" s="11">
        <f t="shared" si="28"/>
        <v>1</v>
      </c>
      <c r="X705" s="13"/>
      <c r="Z705" s="2"/>
      <c r="AA705"/>
      <c r="AC705" s="9"/>
      <c r="AD705" s="5">
        <v>0.48333333333342199</v>
      </c>
      <c r="AM705" s="2">
        <v>18.399999999999999</v>
      </c>
      <c r="AN705" s="2">
        <v>83</v>
      </c>
      <c r="AO705" s="2">
        <v>15.5</v>
      </c>
      <c r="AP705" s="2">
        <v>18.399999999999999</v>
      </c>
      <c r="AQ705" s="2">
        <v>4</v>
      </c>
      <c r="AR705" s="2">
        <v>4</v>
      </c>
      <c r="AS705" s="2">
        <v>1017.5</v>
      </c>
      <c r="AT705" s="2">
        <v>14260</v>
      </c>
      <c r="AU705" s="2">
        <v>1</v>
      </c>
      <c r="AV705" s="2">
        <v>0</v>
      </c>
      <c r="AW705" s="2">
        <v>0</v>
      </c>
      <c r="AX705" s="2">
        <v>0</v>
      </c>
      <c r="AY705">
        <v>0</v>
      </c>
      <c r="AZ705">
        <v>560.20000000000005</v>
      </c>
      <c r="BA705">
        <v>20.6</v>
      </c>
      <c r="BB705">
        <v>20.3</v>
      </c>
      <c r="BC705" s="5">
        <v>0.4826388888888889</v>
      </c>
    </row>
    <row r="706" spans="2:55">
      <c r="B706" s="2">
        <v>6.4</v>
      </c>
      <c r="C706" s="2">
        <v>67</v>
      </c>
      <c r="D706" s="2">
        <v>0.7</v>
      </c>
      <c r="E706" s="2">
        <v>5.5</v>
      </c>
      <c r="F706" s="2">
        <v>5.4</v>
      </c>
      <c r="G706" s="2">
        <v>6.1</v>
      </c>
      <c r="H706" s="2">
        <v>1024.5999999999999</v>
      </c>
      <c r="I706" s="2">
        <v>24350</v>
      </c>
      <c r="J706" s="2">
        <v>1</v>
      </c>
      <c r="K706" s="2">
        <v>0</v>
      </c>
      <c r="L706" s="2">
        <v>0</v>
      </c>
      <c r="M706" s="2">
        <v>4</v>
      </c>
      <c r="N706">
        <v>52.8</v>
      </c>
      <c r="O706">
        <v>683.8</v>
      </c>
      <c r="P706">
        <v>20.5</v>
      </c>
      <c r="Q706">
        <v>5.3</v>
      </c>
      <c r="R706" s="5">
        <v>0.484027777777778</v>
      </c>
      <c r="T706" s="13">
        <f t="shared" si="26"/>
        <v>20.5</v>
      </c>
      <c r="U706" s="13">
        <f t="shared" si="27"/>
        <v>12.1</v>
      </c>
      <c r="V706" s="12" t="str">
        <f t="shared" si="25"/>
        <v/>
      </c>
      <c r="W706" s="11">
        <f t="shared" si="28"/>
        <v>1</v>
      </c>
      <c r="X706" s="13"/>
      <c r="Z706" s="2"/>
      <c r="AA706"/>
      <c r="AC706" s="9"/>
      <c r="AD706" s="5">
        <v>0.48402777777786699</v>
      </c>
      <c r="AM706" s="2">
        <v>18.399999999999999</v>
      </c>
      <c r="AN706" s="2">
        <v>83</v>
      </c>
      <c r="AO706" s="2">
        <v>15.5</v>
      </c>
      <c r="AP706" s="2">
        <v>18.399999999999999</v>
      </c>
      <c r="AQ706" s="2">
        <v>2.9</v>
      </c>
      <c r="AR706" s="2">
        <v>5.8</v>
      </c>
      <c r="AS706" s="2">
        <v>1017.4</v>
      </c>
      <c r="AT706" s="2">
        <v>13860</v>
      </c>
      <c r="AU706" s="2">
        <v>1</v>
      </c>
      <c r="AV706" s="2">
        <v>0</v>
      </c>
      <c r="AW706" s="2">
        <v>0</v>
      </c>
      <c r="AX706" s="2">
        <v>0</v>
      </c>
      <c r="AY706">
        <v>0</v>
      </c>
      <c r="AZ706">
        <v>560.20000000000005</v>
      </c>
      <c r="BA706">
        <v>20.7</v>
      </c>
      <c r="BB706">
        <v>20.3</v>
      </c>
      <c r="BC706" s="5">
        <v>0.48333333333333334</v>
      </c>
    </row>
    <row r="707" spans="2:55">
      <c r="B707" s="2">
        <v>6.5</v>
      </c>
      <c r="C707" s="2">
        <v>67</v>
      </c>
      <c r="D707" s="2">
        <v>0.8</v>
      </c>
      <c r="E707" s="2">
        <v>5.5</v>
      </c>
      <c r="F707" s="2">
        <v>5.8</v>
      </c>
      <c r="G707" s="2">
        <v>7.2</v>
      </c>
      <c r="H707" s="2">
        <v>1024.8</v>
      </c>
      <c r="I707" s="2">
        <v>24480</v>
      </c>
      <c r="J707" s="2">
        <v>1</v>
      </c>
      <c r="K707" s="2">
        <v>0</v>
      </c>
      <c r="L707" s="2">
        <v>0</v>
      </c>
      <c r="M707" s="2">
        <v>4</v>
      </c>
      <c r="N707">
        <v>52.8</v>
      </c>
      <c r="O707">
        <v>683.8</v>
      </c>
      <c r="P707">
        <v>20.399999999999999</v>
      </c>
      <c r="Q707">
        <v>5.3</v>
      </c>
      <c r="R707" s="5">
        <v>0.484722222222222</v>
      </c>
      <c r="T707" s="13">
        <f t="shared" si="26"/>
        <v>20.399999999999999</v>
      </c>
      <c r="U707" s="13">
        <f t="shared" si="27"/>
        <v>11.899999999999999</v>
      </c>
      <c r="V707" s="12" t="str">
        <f t="shared" si="25"/>
        <v/>
      </c>
      <c r="W707" s="11">
        <f t="shared" si="28"/>
        <v>1</v>
      </c>
      <c r="X707" s="13"/>
      <c r="Z707" s="2"/>
      <c r="AA707"/>
      <c r="AC707" s="9"/>
      <c r="AD707" s="5">
        <v>0.48472222222231198</v>
      </c>
      <c r="AM707" s="2">
        <v>18.399999999999999</v>
      </c>
      <c r="AN707" s="2">
        <v>83</v>
      </c>
      <c r="AO707" s="2">
        <v>15.5</v>
      </c>
      <c r="AP707" s="2">
        <v>18.399999999999999</v>
      </c>
      <c r="AQ707" s="2">
        <v>3.2</v>
      </c>
      <c r="AR707" s="2">
        <v>3.2</v>
      </c>
      <c r="AS707" s="2">
        <v>1017.5</v>
      </c>
      <c r="AT707" s="2">
        <v>13280</v>
      </c>
      <c r="AU707" s="2">
        <v>0</v>
      </c>
      <c r="AV707" s="2">
        <v>0</v>
      </c>
      <c r="AW707" s="2">
        <v>0</v>
      </c>
      <c r="AX707" s="2">
        <v>0</v>
      </c>
      <c r="AY707">
        <v>0</v>
      </c>
      <c r="AZ707">
        <v>560.20000000000005</v>
      </c>
      <c r="BA707">
        <v>20.8</v>
      </c>
      <c r="BB707">
        <v>20.399999999999999</v>
      </c>
      <c r="BC707" s="5">
        <v>0.48402777777777778</v>
      </c>
    </row>
    <row r="708" spans="2:55">
      <c r="B708" s="2">
        <v>6.5</v>
      </c>
      <c r="C708" s="2">
        <v>67</v>
      </c>
      <c r="D708" s="2">
        <v>0.8</v>
      </c>
      <c r="E708" s="2">
        <v>3.9</v>
      </c>
      <c r="F708" s="2">
        <v>13.3</v>
      </c>
      <c r="G708" s="2">
        <v>15.1</v>
      </c>
      <c r="H708" s="2">
        <v>1024.8</v>
      </c>
      <c r="I708" s="2">
        <v>24640</v>
      </c>
      <c r="J708" s="2">
        <v>1</v>
      </c>
      <c r="K708" s="2">
        <v>0</v>
      </c>
      <c r="L708" s="2">
        <v>0</v>
      </c>
      <c r="M708" s="2">
        <v>4</v>
      </c>
      <c r="N708">
        <v>52.8</v>
      </c>
      <c r="O708">
        <v>683.8</v>
      </c>
      <c r="P708">
        <v>20.399999999999999</v>
      </c>
      <c r="Q708">
        <v>5.3</v>
      </c>
      <c r="R708" s="5">
        <v>0.485416666666667</v>
      </c>
      <c r="T708" s="13">
        <f t="shared" si="26"/>
        <v>20.399999999999999</v>
      </c>
      <c r="U708" s="13">
        <f t="shared" si="27"/>
        <v>11.899999999999999</v>
      </c>
      <c r="V708" s="12" t="str">
        <f t="shared" si="25"/>
        <v/>
      </c>
      <c r="W708" s="11">
        <f t="shared" si="28"/>
        <v>1</v>
      </c>
      <c r="X708" s="13"/>
      <c r="Z708" s="2"/>
      <c r="AA708"/>
      <c r="AC708" s="9"/>
      <c r="AD708" s="5">
        <v>0.48541666666675698</v>
      </c>
      <c r="AM708" s="2">
        <v>18.399999999999999</v>
      </c>
      <c r="AN708" s="2">
        <v>83</v>
      </c>
      <c r="AO708" s="2">
        <v>15.5</v>
      </c>
      <c r="AP708" s="2">
        <v>18.399999999999999</v>
      </c>
      <c r="AQ708" s="2">
        <v>0</v>
      </c>
      <c r="AR708" s="2">
        <v>2.9</v>
      </c>
      <c r="AS708" s="2">
        <v>1017.3</v>
      </c>
      <c r="AT708" s="2">
        <v>12610</v>
      </c>
      <c r="AU708" s="2">
        <v>0</v>
      </c>
      <c r="AV708" s="2">
        <v>0</v>
      </c>
      <c r="AW708" s="2">
        <v>0</v>
      </c>
      <c r="AX708" s="2">
        <v>0</v>
      </c>
      <c r="AY708">
        <v>0</v>
      </c>
      <c r="AZ708">
        <v>560.20000000000005</v>
      </c>
      <c r="BA708">
        <v>20.8</v>
      </c>
      <c r="BB708">
        <v>20.5</v>
      </c>
      <c r="BC708" s="5">
        <v>0.48472222222222222</v>
      </c>
    </row>
    <row r="709" spans="2:55">
      <c r="B709" s="2">
        <v>6.4</v>
      </c>
      <c r="C709" s="2">
        <v>67</v>
      </c>
      <c r="D709" s="2">
        <v>0.7</v>
      </c>
      <c r="E709" s="2">
        <v>4.5999999999999996</v>
      </c>
      <c r="F709" s="2">
        <v>9</v>
      </c>
      <c r="G709" s="2">
        <v>11.9</v>
      </c>
      <c r="H709" s="2">
        <v>1024.8</v>
      </c>
      <c r="I709" s="2">
        <v>24760</v>
      </c>
      <c r="J709" s="2">
        <v>1</v>
      </c>
      <c r="K709" s="2">
        <v>0</v>
      </c>
      <c r="L709" s="2">
        <v>0</v>
      </c>
      <c r="M709" s="2">
        <v>4</v>
      </c>
      <c r="N709">
        <v>52.8</v>
      </c>
      <c r="O709">
        <v>683.8</v>
      </c>
      <c r="P709">
        <v>20.5</v>
      </c>
      <c r="Q709">
        <v>5.3</v>
      </c>
      <c r="R709" s="5">
        <v>0.48611111111111099</v>
      </c>
      <c r="T709" s="13">
        <f t="shared" si="26"/>
        <v>20.5</v>
      </c>
      <c r="U709" s="13">
        <f t="shared" si="27"/>
        <v>12.1</v>
      </c>
      <c r="V709" s="12" t="str">
        <f t="shared" si="25"/>
        <v/>
      </c>
      <c r="W709" s="11">
        <f t="shared" si="28"/>
        <v>1</v>
      </c>
      <c r="X709" s="13"/>
      <c r="Z709" s="2"/>
      <c r="AA709"/>
      <c r="AC709" s="9"/>
      <c r="AD709" s="5">
        <v>0.48611111111120198</v>
      </c>
      <c r="AM709" s="2">
        <v>18.5</v>
      </c>
      <c r="AN709" s="2">
        <v>83</v>
      </c>
      <c r="AO709" s="2">
        <v>15.6</v>
      </c>
      <c r="AP709" s="2">
        <v>18.5</v>
      </c>
      <c r="AQ709" s="2">
        <v>3.2</v>
      </c>
      <c r="AR709" s="2">
        <v>3.2</v>
      </c>
      <c r="AS709" s="2">
        <v>1017.4</v>
      </c>
      <c r="AT709" s="2">
        <v>11720</v>
      </c>
      <c r="AU709" s="2">
        <v>0</v>
      </c>
      <c r="AV709" s="2">
        <v>0</v>
      </c>
      <c r="AW709" s="2">
        <v>0</v>
      </c>
      <c r="AX709" s="2">
        <v>0</v>
      </c>
      <c r="AY709">
        <v>0</v>
      </c>
      <c r="AZ709">
        <v>560.20000000000005</v>
      </c>
      <c r="BA709">
        <v>20.9</v>
      </c>
      <c r="BB709">
        <v>20.5</v>
      </c>
      <c r="BC709" s="5">
        <v>0.48541666666666666</v>
      </c>
    </row>
    <row r="710" spans="2:55">
      <c r="B710" s="2">
        <v>6.4</v>
      </c>
      <c r="C710" s="2">
        <v>67</v>
      </c>
      <c r="D710" s="2">
        <v>0.7</v>
      </c>
      <c r="E710" s="2">
        <v>3.7</v>
      </c>
      <c r="F710" s="2">
        <v>13.7</v>
      </c>
      <c r="G710" s="2">
        <v>15.1</v>
      </c>
      <c r="H710" s="2">
        <v>1024.5999999999999</v>
      </c>
      <c r="I710" s="2">
        <v>24950</v>
      </c>
      <c r="J710" s="2">
        <v>1</v>
      </c>
      <c r="K710" s="2">
        <v>0</v>
      </c>
      <c r="L710" s="2">
        <v>0</v>
      </c>
      <c r="M710" s="2">
        <v>4</v>
      </c>
      <c r="N710">
        <v>52.8</v>
      </c>
      <c r="O710">
        <v>683.8</v>
      </c>
      <c r="P710">
        <v>20.399999999999999</v>
      </c>
      <c r="Q710">
        <v>5.3</v>
      </c>
      <c r="R710" s="5">
        <v>0.48680555555555599</v>
      </c>
      <c r="T710" s="13">
        <f t="shared" si="26"/>
        <v>20.399999999999999</v>
      </c>
      <c r="U710" s="13">
        <f t="shared" si="27"/>
        <v>11.999999999999998</v>
      </c>
      <c r="V710" s="12" t="str">
        <f t="shared" si="25"/>
        <v/>
      </c>
      <c r="W710" s="11">
        <f t="shared" si="28"/>
        <v>1</v>
      </c>
      <c r="X710" s="13"/>
      <c r="Z710" s="2"/>
      <c r="AA710"/>
      <c r="AC710" s="9"/>
      <c r="AD710" s="5">
        <v>0.48680555555564697</v>
      </c>
      <c r="AM710" s="2">
        <v>18.5</v>
      </c>
      <c r="AN710" s="2">
        <v>83</v>
      </c>
      <c r="AO710" s="2">
        <v>15.6</v>
      </c>
      <c r="AP710" s="2">
        <v>18.5</v>
      </c>
      <c r="AQ710" s="2">
        <v>1.8</v>
      </c>
      <c r="AR710" s="2">
        <v>2.9</v>
      </c>
      <c r="AS710" s="2">
        <v>1017.5</v>
      </c>
      <c r="AT710" s="2">
        <v>11040</v>
      </c>
      <c r="AU710" s="2">
        <v>0</v>
      </c>
      <c r="AV710" s="2">
        <v>0</v>
      </c>
      <c r="AW710" s="2">
        <v>0</v>
      </c>
      <c r="AX710" s="2">
        <v>0</v>
      </c>
      <c r="AY710">
        <v>0</v>
      </c>
      <c r="AZ710">
        <v>560.20000000000005</v>
      </c>
      <c r="BA710">
        <v>20.9</v>
      </c>
      <c r="BB710">
        <v>20.6</v>
      </c>
      <c r="BC710" s="5">
        <v>0.4861111111111111</v>
      </c>
    </row>
    <row r="711" spans="2:55">
      <c r="B711" s="2">
        <v>6.4</v>
      </c>
      <c r="C711" s="2">
        <v>68</v>
      </c>
      <c r="D711" s="2">
        <v>0.9</v>
      </c>
      <c r="E711" s="2">
        <v>6.4</v>
      </c>
      <c r="F711" s="2">
        <v>4</v>
      </c>
      <c r="G711" s="2">
        <v>6.8</v>
      </c>
      <c r="H711" s="2">
        <v>1024.5</v>
      </c>
      <c r="I711" s="2">
        <v>25040</v>
      </c>
      <c r="J711" s="2">
        <v>1</v>
      </c>
      <c r="K711" s="2">
        <v>0</v>
      </c>
      <c r="L711" s="2">
        <v>0</v>
      </c>
      <c r="M711" s="2">
        <v>4</v>
      </c>
      <c r="N711">
        <v>52.8</v>
      </c>
      <c r="O711">
        <v>683.8</v>
      </c>
      <c r="P711">
        <v>20.399999999999999</v>
      </c>
      <c r="Q711">
        <v>5.3</v>
      </c>
      <c r="R711" s="5">
        <v>0.48749999999999999</v>
      </c>
      <c r="T711" s="13">
        <f t="shared" si="26"/>
        <v>20.399999999999999</v>
      </c>
      <c r="U711" s="13">
        <f t="shared" si="27"/>
        <v>11.999999999999998</v>
      </c>
      <c r="V711" s="12" t="str">
        <f t="shared" si="25"/>
        <v/>
      </c>
      <c r="W711" s="11">
        <f t="shared" si="28"/>
        <v>1</v>
      </c>
      <c r="X711" s="13"/>
      <c r="Z711" s="2"/>
      <c r="AA711"/>
      <c r="AC711" s="9"/>
      <c r="AD711" s="5">
        <v>0.48750000000009203</v>
      </c>
      <c r="AM711" s="2">
        <v>18.399999999999999</v>
      </c>
      <c r="AN711" s="2">
        <v>83</v>
      </c>
      <c r="AO711" s="2">
        <v>15.5</v>
      </c>
      <c r="AP711" s="2">
        <v>18.399999999999999</v>
      </c>
      <c r="AQ711" s="2">
        <v>2.2000000000000002</v>
      </c>
      <c r="AR711" s="2">
        <v>2.5</v>
      </c>
      <c r="AS711" s="2">
        <v>1017.3</v>
      </c>
      <c r="AT711" s="2">
        <v>10020</v>
      </c>
      <c r="AU711" s="2">
        <v>0</v>
      </c>
      <c r="AV711" s="2">
        <v>0</v>
      </c>
      <c r="AW711" s="2">
        <v>0</v>
      </c>
      <c r="AX711" s="2">
        <v>0</v>
      </c>
      <c r="AY711">
        <v>0</v>
      </c>
      <c r="AZ711">
        <v>560.20000000000005</v>
      </c>
      <c r="BA711">
        <v>21</v>
      </c>
      <c r="BB711">
        <v>20.7</v>
      </c>
      <c r="BC711" s="5">
        <v>0.48680555555555555</v>
      </c>
    </row>
    <row r="712" spans="2:55">
      <c r="B712" s="2">
        <v>6.5</v>
      </c>
      <c r="C712" s="2">
        <v>67</v>
      </c>
      <c r="D712" s="2">
        <v>0.8</v>
      </c>
      <c r="E712" s="2">
        <v>5.4</v>
      </c>
      <c r="F712" s="2">
        <v>6.1</v>
      </c>
      <c r="G712" s="2">
        <v>8.6</v>
      </c>
      <c r="H712" s="2">
        <v>1024.7</v>
      </c>
      <c r="I712" s="2">
        <v>25150</v>
      </c>
      <c r="J712" s="2">
        <v>1</v>
      </c>
      <c r="K712" s="2">
        <v>0</v>
      </c>
      <c r="L712" s="2">
        <v>0</v>
      </c>
      <c r="M712" s="2">
        <v>4</v>
      </c>
      <c r="N712">
        <v>52.8</v>
      </c>
      <c r="O712">
        <v>683.8</v>
      </c>
      <c r="P712">
        <v>20.3</v>
      </c>
      <c r="Q712">
        <v>5.4</v>
      </c>
      <c r="R712" s="5">
        <v>0.48819444444444399</v>
      </c>
      <c r="T712" s="13">
        <f t="shared" si="26"/>
        <v>20.3</v>
      </c>
      <c r="U712" s="13">
        <f t="shared" si="27"/>
        <v>11.8</v>
      </c>
      <c r="V712" s="12" t="str">
        <f t="shared" si="25"/>
        <v/>
      </c>
      <c r="W712" s="11">
        <f t="shared" si="28"/>
        <v>1</v>
      </c>
      <c r="X712" s="13"/>
      <c r="Z712" s="2"/>
      <c r="AA712"/>
      <c r="AC712" s="9"/>
      <c r="AD712" s="5">
        <v>0.48819444444453702</v>
      </c>
      <c r="AM712" s="2">
        <v>18.5</v>
      </c>
      <c r="AN712" s="2">
        <v>83</v>
      </c>
      <c r="AO712" s="2">
        <v>15.6</v>
      </c>
      <c r="AP712" s="2">
        <v>18.5</v>
      </c>
      <c r="AQ712" s="2">
        <v>0</v>
      </c>
      <c r="AR712" s="2">
        <v>2.2000000000000002</v>
      </c>
      <c r="AS712" s="2">
        <v>1017.3</v>
      </c>
      <c r="AT712" s="2">
        <v>9130</v>
      </c>
      <c r="AU712" s="2">
        <v>0</v>
      </c>
      <c r="AV712" s="2">
        <v>0</v>
      </c>
      <c r="AW712" s="2">
        <v>0</v>
      </c>
      <c r="AX712" s="2">
        <v>0</v>
      </c>
      <c r="AY712">
        <v>0</v>
      </c>
      <c r="AZ712">
        <v>560.20000000000005</v>
      </c>
      <c r="BA712">
        <v>21</v>
      </c>
      <c r="BB712">
        <v>20.7</v>
      </c>
      <c r="BC712" s="5">
        <v>0.48749999999999999</v>
      </c>
    </row>
    <row r="713" spans="2:55">
      <c r="B713" s="2">
        <v>6.5</v>
      </c>
      <c r="C713" s="2">
        <v>66</v>
      </c>
      <c r="D713" s="2">
        <v>0.6</v>
      </c>
      <c r="E713" s="2">
        <v>4.3</v>
      </c>
      <c r="F713" s="2">
        <v>10.8</v>
      </c>
      <c r="G713" s="2">
        <v>15.5</v>
      </c>
      <c r="H713" s="2">
        <v>1024.5</v>
      </c>
      <c r="I713" s="2">
        <v>25330</v>
      </c>
      <c r="J713" s="2">
        <v>1</v>
      </c>
      <c r="K713" s="2">
        <v>0</v>
      </c>
      <c r="L713" s="2">
        <v>0</v>
      </c>
      <c r="M713" s="2">
        <v>4</v>
      </c>
      <c r="N713">
        <v>52.8</v>
      </c>
      <c r="O713">
        <v>683.8</v>
      </c>
      <c r="P713">
        <v>20.2</v>
      </c>
      <c r="Q713">
        <v>5.4</v>
      </c>
      <c r="R713" s="5">
        <v>0.48888888888888898</v>
      </c>
      <c r="T713" s="13">
        <f t="shared" si="26"/>
        <v>20.2</v>
      </c>
      <c r="U713" s="13">
        <f t="shared" si="27"/>
        <v>11.7</v>
      </c>
      <c r="V713" s="12" t="str">
        <f t="shared" ref="V713:V776" si="29">IF($K713&gt;0,1,"")</f>
        <v/>
      </c>
      <c r="W713" s="11">
        <f t="shared" si="28"/>
        <v>1</v>
      </c>
      <c r="X713" s="13"/>
      <c r="Z713" s="2"/>
      <c r="AA713"/>
      <c r="AC713" s="9"/>
      <c r="AD713" s="5">
        <v>0.48888888888898202</v>
      </c>
      <c r="AM713" s="2">
        <v>18.5</v>
      </c>
      <c r="AN713" s="2">
        <v>83</v>
      </c>
      <c r="AO713" s="2">
        <v>15.6</v>
      </c>
      <c r="AP713" s="2">
        <v>18.5</v>
      </c>
      <c r="AQ713" s="2">
        <v>2.5</v>
      </c>
      <c r="AR713" s="2">
        <v>3.2</v>
      </c>
      <c r="AS713" s="2">
        <v>1017.5</v>
      </c>
      <c r="AT713" s="2">
        <v>9750</v>
      </c>
      <c r="AU713" s="2">
        <v>0</v>
      </c>
      <c r="AV713" s="2">
        <v>0</v>
      </c>
      <c r="AW713" s="2">
        <v>0</v>
      </c>
      <c r="AX713" s="2">
        <v>0</v>
      </c>
      <c r="AY713">
        <v>0</v>
      </c>
      <c r="AZ713">
        <v>560.20000000000005</v>
      </c>
      <c r="BA713">
        <v>21</v>
      </c>
      <c r="BB713">
        <v>20.7</v>
      </c>
      <c r="BC713" s="5">
        <v>0.48819444444444443</v>
      </c>
    </row>
    <row r="714" spans="2:55">
      <c r="B714" s="2">
        <v>6.5</v>
      </c>
      <c r="C714" s="2">
        <v>66</v>
      </c>
      <c r="D714" s="2">
        <v>0.6</v>
      </c>
      <c r="E714" s="2">
        <v>3.9</v>
      </c>
      <c r="F714" s="2">
        <v>13</v>
      </c>
      <c r="G714" s="2">
        <v>18.7</v>
      </c>
      <c r="H714" s="2">
        <v>1024.5</v>
      </c>
      <c r="I714" s="2">
        <v>25480</v>
      </c>
      <c r="J714" s="2">
        <v>1</v>
      </c>
      <c r="K714" s="2">
        <v>0</v>
      </c>
      <c r="L714" s="2">
        <v>0</v>
      </c>
      <c r="M714" s="2">
        <v>4</v>
      </c>
      <c r="N714">
        <v>52.8</v>
      </c>
      <c r="O714">
        <v>683.8</v>
      </c>
      <c r="P714">
        <v>20</v>
      </c>
      <c r="Q714">
        <v>5.5</v>
      </c>
      <c r="R714" s="5">
        <v>0.48958333333333298</v>
      </c>
      <c r="T714" s="13">
        <f t="shared" si="26"/>
        <v>20</v>
      </c>
      <c r="U714" s="13">
        <f t="shared" si="27"/>
        <v>11.5</v>
      </c>
      <c r="V714" s="12" t="str">
        <f t="shared" si="29"/>
        <v/>
      </c>
      <c r="W714" s="11">
        <f t="shared" si="28"/>
        <v>1</v>
      </c>
      <c r="X714" s="13"/>
      <c r="Z714" s="2"/>
      <c r="AA714"/>
      <c r="AC714" s="9"/>
      <c r="AD714" s="5">
        <v>0.48958333333342702</v>
      </c>
      <c r="AM714" s="2">
        <v>18.5</v>
      </c>
      <c r="AN714" s="2">
        <v>83</v>
      </c>
      <c r="AO714" s="2">
        <v>15.6</v>
      </c>
      <c r="AP714" s="2">
        <v>18.5</v>
      </c>
      <c r="AQ714" s="2">
        <v>2.5</v>
      </c>
      <c r="AR714" s="2">
        <v>5</v>
      </c>
      <c r="AS714" s="2">
        <v>1017.4</v>
      </c>
      <c r="AT714" s="2">
        <v>10260</v>
      </c>
      <c r="AU714" s="2">
        <v>0</v>
      </c>
      <c r="AV714" s="2">
        <v>0</v>
      </c>
      <c r="AW714" s="2">
        <v>0</v>
      </c>
      <c r="AX714" s="2">
        <v>0</v>
      </c>
      <c r="AY714">
        <v>0</v>
      </c>
      <c r="AZ714">
        <v>560.20000000000005</v>
      </c>
      <c r="BA714">
        <v>21</v>
      </c>
      <c r="BB714">
        <v>20.7</v>
      </c>
      <c r="BC714" s="5">
        <v>0.48888888888888887</v>
      </c>
    </row>
    <row r="715" spans="2:55">
      <c r="B715" s="2">
        <v>6.4</v>
      </c>
      <c r="C715" s="2">
        <v>65</v>
      </c>
      <c r="D715" s="2">
        <v>0.3</v>
      </c>
      <c r="E715" s="2">
        <v>4.4000000000000004</v>
      </c>
      <c r="F715" s="2">
        <v>10.1</v>
      </c>
      <c r="G715" s="2">
        <v>20.2</v>
      </c>
      <c r="H715" s="2">
        <v>1024.5</v>
      </c>
      <c r="I715" s="2">
        <v>25580</v>
      </c>
      <c r="J715" s="2">
        <v>1</v>
      </c>
      <c r="K715" s="2">
        <v>0</v>
      </c>
      <c r="L715" s="2">
        <v>0</v>
      </c>
      <c r="M715" s="2">
        <v>4</v>
      </c>
      <c r="N715">
        <v>52.8</v>
      </c>
      <c r="O715">
        <v>683.8</v>
      </c>
      <c r="P715">
        <v>19.899999999999999</v>
      </c>
      <c r="Q715">
        <v>5.5</v>
      </c>
      <c r="R715" s="5">
        <v>0.49027777777777798</v>
      </c>
      <c r="T715" s="13">
        <f t="shared" si="26"/>
        <v>19.899999999999999</v>
      </c>
      <c r="U715" s="13">
        <f t="shared" si="27"/>
        <v>11.499999999999998</v>
      </c>
      <c r="V715" s="12" t="str">
        <f t="shared" si="29"/>
        <v/>
      </c>
      <c r="W715" s="11">
        <f t="shared" si="28"/>
        <v>1</v>
      </c>
      <c r="X715" s="13"/>
      <c r="Z715" s="2"/>
      <c r="AA715"/>
      <c r="AC715" s="9"/>
      <c r="AD715" s="5">
        <v>0.49027777777787201</v>
      </c>
      <c r="AM715" s="2">
        <v>18.5</v>
      </c>
      <c r="AN715" s="2">
        <v>83</v>
      </c>
      <c r="AO715" s="2">
        <v>15.6</v>
      </c>
      <c r="AP715" s="2">
        <v>18.5</v>
      </c>
      <c r="AQ715" s="2">
        <v>3.2</v>
      </c>
      <c r="AR715" s="2">
        <v>3.2</v>
      </c>
      <c r="AS715" s="2">
        <v>1017.4</v>
      </c>
      <c r="AT715" s="2">
        <v>11130</v>
      </c>
      <c r="AU715" s="2">
        <v>0</v>
      </c>
      <c r="AV715" s="2">
        <v>0</v>
      </c>
      <c r="AW715" s="2">
        <v>0</v>
      </c>
      <c r="AX715" s="2">
        <v>0</v>
      </c>
      <c r="AY715">
        <v>0</v>
      </c>
      <c r="AZ715">
        <v>560.20000000000005</v>
      </c>
      <c r="BA715">
        <v>21</v>
      </c>
      <c r="BB715">
        <v>20.8</v>
      </c>
      <c r="BC715" s="5">
        <v>0.48958333333333331</v>
      </c>
    </row>
    <row r="716" spans="2:55">
      <c r="B716" s="2">
        <v>6.6</v>
      </c>
      <c r="C716" s="2">
        <v>67</v>
      </c>
      <c r="D716" s="2">
        <v>0.9</v>
      </c>
      <c r="E716" s="2">
        <v>5.4</v>
      </c>
      <c r="F716" s="2">
        <v>6.5</v>
      </c>
      <c r="G716" s="2">
        <v>8.3000000000000007</v>
      </c>
      <c r="H716" s="2">
        <v>1024.5999999999999</v>
      </c>
      <c r="I716" s="2">
        <v>25780</v>
      </c>
      <c r="J716" s="2">
        <v>1</v>
      </c>
      <c r="K716" s="2">
        <v>0</v>
      </c>
      <c r="L716" s="2">
        <v>0</v>
      </c>
      <c r="M716" s="2">
        <v>4</v>
      </c>
      <c r="N716">
        <v>52.8</v>
      </c>
      <c r="O716">
        <v>683.8</v>
      </c>
      <c r="P716">
        <v>19.8</v>
      </c>
      <c r="Q716">
        <v>5.5</v>
      </c>
      <c r="R716" s="5">
        <v>0.49097222222222198</v>
      </c>
      <c r="T716" s="13">
        <f t="shared" si="26"/>
        <v>19.8</v>
      </c>
      <c r="U716" s="13">
        <f t="shared" si="27"/>
        <v>11.200000000000001</v>
      </c>
      <c r="V716" s="12" t="str">
        <f t="shared" si="29"/>
        <v/>
      </c>
      <c r="W716" s="11">
        <f t="shared" si="28"/>
        <v>1</v>
      </c>
      <c r="X716" s="13"/>
      <c r="Z716" s="2"/>
      <c r="AA716"/>
      <c r="AC716" s="9"/>
      <c r="AD716" s="5">
        <v>0.49097222222231701</v>
      </c>
      <c r="AM716" s="2">
        <v>18.5</v>
      </c>
      <c r="AN716" s="2">
        <v>83</v>
      </c>
      <c r="AO716" s="2">
        <v>15.6</v>
      </c>
      <c r="AP716" s="2">
        <v>18.5</v>
      </c>
      <c r="AQ716" s="2">
        <v>2.5</v>
      </c>
      <c r="AR716" s="2">
        <v>5.8</v>
      </c>
      <c r="AS716" s="2">
        <v>1017.2</v>
      </c>
      <c r="AT716" s="2">
        <v>10930</v>
      </c>
      <c r="AU716" s="2">
        <v>0</v>
      </c>
      <c r="AV716" s="2">
        <v>0</v>
      </c>
      <c r="AW716" s="2">
        <v>0</v>
      </c>
      <c r="AX716" s="2">
        <v>0</v>
      </c>
      <c r="AY716">
        <v>0</v>
      </c>
      <c r="AZ716">
        <v>560.20000000000005</v>
      </c>
      <c r="BA716">
        <v>21</v>
      </c>
      <c r="BB716">
        <v>20.8</v>
      </c>
      <c r="BC716" s="5">
        <v>0.49027777777777776</v>
      </c>
    </row>
    <row r="717" spans="2:55">
      <c r="B717" s="2">
        <v>6.7</v>
      </c>
      <c r="C717" s="2">
        <v>65</v>
      </c>
      <c r="D717" s="2">
        <v>0.6</v>
      </c>
      <c r="E717" s="2">
        <v>4.7</v>
      </c>
      <c r="F717" s="2">
        <v>10.1</v>
      </c>
      <c r="G717" s="2">
        <v>18.399999999999999</v>
      </c>
      <c r="H717" s="2">
        <v>1024.7</v>
      </c>
      <c r="I717" s="2">
        <v>25900</v>
      </c>
      <c r="J717" s="2">
        <v>1</v>
      </c>
      <c r="K717" s="2">
        <v>0</v>
      </c>
      <c r="L717" s="2">
        <v>0</v>
      </c>
      <c r="M717" s="2">
        <v>4</v>
      </c>
      <c r="N717">
        <v>52.8</v>
      </c>
      <c r="O717">
        <v>683.8</v>
      </c>
      <c r="P717">
        <v>19.600000000000001</v>
      </c>
      <c r="Q717">
        <v>5.5</v>
      </c>
      <c r="R717" s="5">
        <v>0.49166666666666697</v>
      </c>
      <c r="T717" s="13">
        <f t="shared" si="26"/>
        <v>19.600000000000001</v>
      </c>
      <c r="U717" s="13">
        <f t="shared" si="27"/>
        <v>10.900000000000002</v>
      </c>
      <c r="V717" s="12" t="str">
        <f t="shared" si="29"/>
        <v/>
      </c>
      <c r="W717" s="11">
        <f t="shared" si="28"/>
        <v>1</v>
      </c>
      <c r="X717" s="13"/>
      <c r="Z717" s="2"/>
      <c r="AA717"/>
      <c r="AC717" s="9"/>
      <c r="AD717" s="5">
        <v>0.49166666666676101</v>
      </c>
      <c r="AM717" s="2">
        <v>18.5</v>
      </c>
      <c r="AN717" s="2">
        <v>83</v>
      </c>
      <c r="AO717" s="2">
        <v>15.6</v>
      </c>
      <c r="AP717" s="2">
        <v>18.5</v>
      </c>
      <c r="AQ717" s="2">
        <v>0</v>
      </c>
      <c r="AR717" s="2">
        <v>3.2</v>
      </c>
      <c r="AS717" s="2">
        <v>1017.4</v>
      </c>
      <c r="AT717" s="2">
        <v>10120</v>
      </c>
      <c r="AU717" s="2">
        <v>0</v>
      </c>
      <c r="AV717" s="2">
        <v>0</v>
      </c>
      <c r="AW717" s="2">
        <v>0</v>
      </c>
      <c r="AX717" s="2">
        <v>0</v>
      </c>
      <c r="AY717">
        <v>0</v>
      </c>
      <c r="AZ717">
        <v>560.20000000000005</v>
      </c>
      <c r="BA717">
        <v>21</v>
      </c>
      <c r="BB717">
        <v>20.8</v>
      </c>
      <c r="BC717" s="5">
        <v>0.4909722222222222</v>
      </c>
    </row>
    <row r="718" spans="2:55">
      <c r="B718" s="2">
        <v>6.6</v>
      </c>
      <c r="C718" s="2">
        <v>65</v>
      </c>
      <c r="D718" s="2">
        <v>0.5</v>
      </c>
      <c r="E718" s="2">
        <v>4.0999999999999996</v>
      </c>
      <c r="F718" s="2">
        <v>12.2</v>
      </c>
      <c r="G718" s="2">
        <v>17.600000000000001</v>
      </c>
      <c r="H718" s="2">
        <v>1024.7</v>
      </c>
      <c r="I718" s="2">
        <v>25940</v>
      </c>
      <c r="J718" s="2">
        <v>1</v>
      </c>
      <c r="K718" s="2">
        <v>0</v>
      </c>
      <c r="L718" s="2">
        <v>0</v>
      </c>
      <c r="M718" s="2">
        <v>4</v>
      </c>
      <c r="N718">
        <v>52.8</v>
      </c>
      <c r="O718">
        <v>683.8</v>
      </c>
      <c r="P718">
        <v>19.399999999999999</v>
      </c>
      <c r="Q718">
        <v>5.6</v>
      </c>
      <c r="R718" s="5">
        <v>0.49236111111111103</v>
      </c>
      <c r="T718" s="13">
        <f t="shared" si="26"/>
        <v>19.399999999999999</v>
      </c>
      <c r="U718" s="13">
        <f t="shared" si="27"/>
        <v>10.799999999999999</v>
      </c>
      <c r="V718" s="12" t="str">
        <f t="shared" si="29"/>
        <v/>
      </c>
      <c r="W718" s="11">
        <f t="shared" si="28"/>
        <v>1</v>
      </c>
      <c r="X718" s="13"/>
      <c r="Z718" s="2"/>
      <c r="AA718"/>
      <c r="AC718" s="9"/>
      <c r="AD718" s="5">
        <v>0.49236111111120601</v>
      </c>
      <c r="AM718" s="2">
        <v>18.5</v>
      </c>
      <c r="AN718" s="2">
        <v>83</v>
      </c>
      <c r="AO718" s="2">
        <v>15.6</v>
      </c>
      <c r="AP718" s="2">
        <v>18.5</v>
      </c>
      <c r="AQ718" s="2">
        <v>1.8</v>
      </c>
      <c r="AR718" s="2">
        <v>2.2000000000000002</v>
      </c>
      <c r="AS718" s="2">
        <v>1017.4</v>
      </c>
      <c r="AT718" s="2">
        <v>9530</v>
      </c>
      <c r="AU718" s="2">
        <v>0</v>
      </c>
      <c r="AV718" s="2">
        <v>0</v>
      </c>
      <c r="AW718" s="2">
        <v>0</v>
      </c>
      <c r="AX718" s="2">
        <v>0</v>
      </c>
      <c r="AY718">
        <v>0</v>
      </c>
      <c r="AZ718">
        <v>560.20000000000005</v>
      </c>
      <c r="BA718">
        <v>21</v>
      </c>
      <c r="BB718">
        <v>20.8</v>
      </c>
      <c r="BC718" s="5">
        <v>0.49166666666666664</v>
      </c>
    </row>
    <row r="719" spans="2:55">
      <c r="B719" s="2">
        <v>6.6</v>
      </c>
      <c r="C719" s="2">
        <v>64</v>
      </c>
      <c r="D719" s="2">
        <v>0.3</v>
      </c>
      <c r="E719" s="2">
        <v>4.3</v>
      </c>
      <c r="F719" s="2">
        <v>11.2</v>
      </c>
      <c r="G719" s="2">
        <v>13.3</v>
      </c>
      <c r="H719" s="2">
        <v>1024.5999999999999</v>
      </c>
      <c r="I719" s="2">
        <v>26180</v>
      </c>
      <c r="J719" s="2">
        <v>1</v>
      </c>
      <c r="K719" s="2">
        <v>0</v>
      </c>
      <c r="L719" s="2">
        <v>0</v>
      </c>
      <c r="M719" s="2">
        <v>4</v>
      </c>
      <c r="N719">
        <v>52.8</v>
      </c>
      <c r="O719">
        <v>683.8</v>
      </c>
      <c r="P719">
        <v>19.3</v>
      </c>
      <c r="Q719">
        <v>5.6</v>
      </c>
      <c r="R719" s="5">
        <v>0.49305555555555602</v>
      </c>
      <c r="T719" s="13">
        <f t="shared" ref="T719:T782" si="30">MAX(P719,Q719)</f>
        <v>19.3</v>
      </c>
      <c r="U719" s="13">
        <f t="shared" ref="U719:U782" si="31">(T719-B719)-2</f>
        <v>10.700000000000001</v>
      </c>
      <c r="V719" s="12" t="str">
        <f t="shared" si="29"/>
        <v/>
      </c>
      <c r="W719" s="11">
        <f t="shared" si="28"/>
        <v>1</v>
      </c>
      <c r="X719" s="13"/>
      <c r="Z719" s="2"/>
      <c r="AA719"/>
      <c r="AC719" s="9"/>
      <c r="AD719" s="5">
        <v>0.493055555555651</v>
      </c>
      <c r="AM719" s="2">
        <v>18.5</v>
      </c>
      <c r="AN719" s="2">
        <v>83</v>
      </c>
      <c r="AO719" s="2">
        <v>15.6</v>
      </c>
      <c r="AP719" s="2">
        <v>18.5</v>
      </c>
      <c r="AQ719" s="2">
        <v>0</v>
      </c>
      <c r="AR719" s="2">
        <v>2.9</v>
      </c>
      <c r="AS719" s="2">
        <v>1017.4</v>
      </c>
      <c r="AT719" s="2">
        <v>8740</v>
      </c>
      <c r="AU719" s="2">
        <v>0</v>
      </c>
      <c r="AV719" s="2">
        <v>0</v>
      </c>
      <c r="AW719" s="2">
        <v>0</v>
      </c>
      <c r="AX719" s="2">
        <v>0</v>
      </c>
      <c r="AY719">
        <v>0</v>
      </c>
      <c r="AZ719">
        <v>560.20000000000005</v>
      </c>
      <c r="BA719">
        <v>21.1</v>
      </c>
      <c r="BB719">
        <v>20.8</v>
      </c>
      <c r="BC719" s="5">
        <v>0.49236111111111114</v>
      </c>
    </row>
    <row r="720" spans="2:55">
      <c r="B720" s="2">
        <v>6.6</v>
      </c>
      <c r="C720" s="2">
        <v>65</v>
      </c>
      <c r="D720" s="2">
        <v>0.5</v>
      </c>
      <c r="E720" s="2">
        <v>5.6</v>
      </c>
      <c r="F720" s="2">
        <v>6.1</v>
      </c>
      <c r="G720" s="2">
        <v>10.1</v>
      </c>
      <c r="H720" s="2">
        <v>1024.5</v>
      </c>
      <c r="I720" s="2">
        <v>26350</v>
      </c>
      <c r="J720" s="2">
        <v>1</v>
      </c>
      <c r="K720" s="2">
        <v>0</v>
      </c>
      <c r="L720" s="2">
        <v>0</v>
      </c>
      <c r="M720" s="2">
        <v>4</v>
      </c>
      <c r="N720">
        <v>52.8</v>
      </c>
      <c r="O720">
        <v>683.8</v>
      </c>
      <c r="P720">
        <v>19.2</v>
      </c>
      <c r="Q720">
        <v>5.7</v>
      </c>
      <c r="R720" s="5">
        <v>0.49375000000000002</v>
      </c>
      <c r="T720" s="13">
        <f t="shared" si="30"/>
        <v>19.2</v>
      </c>
      <c r="U720" s="13">
        <f t="shared" si="31"/>
        <v>10.6</v>
      </c>
      <c r="V720" s="12" t="str">
        <f t="shared" si="29"/>
        <v/>
      </c>
      <c r="W720" s="11">
        <f t="shared" si="28"/>
        <v>1</v>
      </c>
      <c r="X720" s="13"/>
      <c r="Z720" s="2"/>
      <c r="AA720"/>
      <c r="AC720" s="9"/>
      <c r="AD720" s="5">
        <v>0.493750000000096</v>
      </c>
      <c r="AM720" s="2">
        <v>18.5</v>
      </c>
      <c r="AN720" s="2">
        <v>83</v>
      </c>
      <c r="AO720" s="2">
        <v>15.6</v>
      </c>
      <c r="AP720" s="2">
        <v>18.5</v>
      </c>
      <c r="AQ720" s="2">
        <v>5</v>
      </c>
      <c r="AR720" s="2">
        <v>5.4</v>
      </c>
      <c r="AS720" s="2">
        <v>1017.4</v>
      </c>
      <c r="AT720" s="2">
        <v>8230</v>
      </c>
      <c r="AU720" s="2">
        <v>0</v>
      </c>
      <c r="AV720" s="2">
        <v>0</v>
      </c>
      <c r="AW720" s="2">
        <v>0</v>
      </c>
      <c r="AX720" s="2">
        <v>0</v>
      </c>
      <c r="AY720">
        <v>0</v>
      </c>
      <c r="AZ720">
        <v>560.20000000000005</v>
      </c>
      <c r="BA720">
        <v>21</v>
      </c>
      <c r="BB720">
        <v>20.9</v>
      </c>
      <c r="BC720" s="5">
        <v>0.49305555555555558</v>
      </c>
    </row>
    <row r="721" spans="2:55">
      <c r="B721" s="2">
        <v>6.8</v>
      </c>
      <c r="C721" s="2">
        <v>65</v>
      </c>
      <c r="D721" s="2">
        <v>0.7</v>
      </c>
      <c r="E721" s="2">
        <v>6.8</v>
      </c>
      <c r="F721" s="2">
        <v>4.3</v>
      </c>
      <c r="G721" s="2">
        <v>6.8</v>
      </c>
      <c r="H721" s="2">
        <v>1024.5</v>
      </c>
      <c r="I721" s="2">
        <v>26360</v>
      </c>
      <c r="J721" s="2">
        <v>1</v>
      </c>
      <c r="K721" s="2">
        <v>0</v>
      </c>
      <c r="L721" s="2">
        <v>0</v>
      </c>
      <c r="M721" s="2">
        <v>4</v>
      </c>
      <c r="N721">
        <v>52.8</v>
      </c>
      <c r="O721">
        <v>683.8</v>
      </c>
      <c r="P721">
        <v>19.100000000000001</v>
      </c>
      <c r="Q721">
        <v>5.7</v>
      </c>
      <c r="R721" s="5">
        <v>0.49444444444444402</v>
      </c>
      <c r="T721" s="13">
        <f t="shared" si="30"/>
        <v>19.100000000000001</v>
      </c>
      <c r="U721" s="13">
        <f t="shared" si="31"/>
        <v>10.3</v>
      </c>
      <c r="V721" s="12" t="str">
        <f t="shared" si="29"/>
        <v/>
      </c>
      <c r="W721" s="11">
        <f t="shared" si="28"/>
        <v>1</v>
      </c>
      <c r="X721" s="13"/>
      <c r="Z721" s="2"/>
      <c r="AA721"/>
      <c r="AC721" s="9"/>
      <c r="AD721" s="5">
        <v>0.494444444444541</v>
      </c>
      <c r="AM721" s="2">
        <v>18.5</v>
      </c>
      <c r="AN721" s="2">
        <v>83</v>
      </c>
      <c r="AO721" s="2">
        <v>15.6</v>
      </c>
      <c r="AP721" s="2">
        <v>18.5</v>
      </c>
      <c r="AQ721" s="2">
        <v>1.8</v>
      </c>
      <c r="AR721" s="2">
        <v>2.5</v>
      </c>
      <c r="AS721" s="2">
        <v>1017.3</v>
      </c>
      <c r="AT721" s="2">
        <v>7830</v>
      </c>
      <c r="AU721" s="2">
        <v>0</v>
      </c>
      <c r="AV721" s="2">
        <v>0</v>
      </c>
      <c r="AW721" s="2">
        <v>0</v>
      </c>
      <c r="AX721" s="2">
        <v>0</v>
      </c>
      <c r="AY721">
        <v>0</v>
      </c>
      <c r="AZ721">
        <v>560.20000000000005</v>
      </c>
      <c r="BA721">
        <v>21</v>
      </c>
      <c r="BB721">
        <v>20.9</v>
      </c>
      <c r="BC721" s="5">
        <v>0.49375000000000002</v>
      </c>
    </row>
    <row r="722" spans="2:55">
      <c r="B722" s="2">
        <v>6.9</v>
      </c>
      <c r="C722" s="2">
        <v>65</v>
      </c>
      <c r="D722" s="2">
        <v>0.8</v>
      </c>
      <c r="E722" s="2">
        <v>6.1</v>
      </c>
      <c r="F722" s="2">
        <v>5.4</v>
      </c>
      <c r="G722" s="2">
        <v>7.9</v>
      </c>
      <c r="H722" s="2">
        <v>1024.5999999999999</v>
      </c>
      <c r="I722" s="2">
        <v>26520</v>
      </c>
      <c r="J722" s="2">
        <v>1</v>
      </c>
      <c r="K722" s="2">
        <v>0</v>
      </c>
      <c r="L722" s="2">
        <v>0</v>
      </c>
      <c r="M722" s="2">
        <v>4</v>
      </c>
      <c r="N722">
        <v>52.8</v>
      </c>
      <c r="O722">
        <v>683.8</v>
      </c>
      <c r="P722">
        <v>19.100000000000001</v>
      </c>
      <c r="Q722">
        <v>5.7</v>
      </c>
      <c r="R722" s="5">
        <v>0.49513888888888902</v>
      </c>
      <c r="T722" s="13">
        <f t="shared" si="30"/>
        <v>19.100000000000001</v>
      </c>
      <c r="U722" s="13">
        <f t="shared" si="31"/>
        <v>10.200000000000001</v>
      </c>
      <c r="V722" s="12" t="str">
        <f t="shared" si="29"/>
        <v/>
      </c>
      <c r="W722" s="11">
        <f t="shared" si="28"/>
        <v>1</v>
      </c>
      <c r="X722" s="13"/>
      <c r="Z722" s="2"/>
      <c r="AA722"/>
      <c r="AC722" s="9"/>
      <c r="AD722" s="5">
        <v>0.495138888888986</v>
      </c>
      <c r="AM722" s="2">
        <v>18.5</v>
      </c>
      <c r="AN722" s="2">
        <v>83</v>
      </c>
      <c r="AO722" s="2">
        <v>15.6</v>
      </c>
      <c r="AP722" s="2">
        <v>18.5</v>
      </c>
      <c r="AQ722" s="2">
        <v>2.2000000000000002</v>
      </c>
      <c r="AR722" s="2">
        <v>2.2000000000000002</v>
      </c>
      <c r="AS722" s="2">
        <v>1017.4</v>
      </c>
      <c r="AT722" s="2">
        <v>7000</v>
      </c>
      <c r="AU722" s="2">
        <v>0</v>
      </c>
      <c r="AV722" s="2">
        <v>0</v>
      </c>
      <c r="AW722" s="2">
        <v>0</v>
      </c>
      <c r="AX722" s="2">
        <v>0</v>
      </c>
      <c r="AY722">
        <v>0</v>
      </c>
      <c r="AZ722">
        <v>560.20000000000005</v>
      </c>
      <c r="BA722">
        <v>21.1</v>
      </c>
      <c r="BB722">
        <v>20.9</v>
      </c>
      <c r="BC722" s="5">
        <v>0.49444444444444446</v>
      </c>
    </row>
    <row r="723" spans="2:55">
      <c r="B723" s="2">
        <v>6.9</v>
      </c>
      <c r="C723" s="2">
        <v>66</v>
      </c>
      <c r="D723" s="2">
        <v>1</v>
      </c>
      <c r="E723" s="2">
        <v>6.9</v>
      </c>
      <c r="F723" s="2">
        <v>4</v>
      </c>
      <c r="G723" s="2">
        <v>9.6999999999999993</v>
      </c>
      <c r="H723" s="2">
        <v>1024.7</v>
      </c>
      <c r="I723" s="2">
        <v>26610</v>
      </c>
      <c r="J723" s="2">
        <v>1</v>
      </c>
      <c r="K723" s="2">
        <v>0</v>
      </c>
      <c r="L723" s="2">
        <v>0</v>
      </c>
      <c r="M723" s="2">
        <v>4</v>
      </c>
      <c r="N723">
        <v>52.8</v>
      </c>
      <c r="O723">
        <v>683.8</v>
      </c>
      <c r="P723">
        <v>19.100000000000001</v>
      </c>
      <c r="Q723">
        <v>5.8</v>
      </c>
      <c r="R723" s="5">
        <v>0.49583333333333302</v>
      </c>
      <c r="T723" s="13">
        <f t="shared" si="30"/>
        <v>19.100000000000001</v>
      </c>
      <c r="U723" s="13">
        <f t="shared" si="31"/>
        <v>10.200000000000001</v>
      </c>
      <c r="V723" s="12" t="str">
        <f t="shared" si="29"/>
        <v/>
      </c>
      <c r="W723" s="11">
        <f t="shared" si="28"/>
        <v>1</v>
      </c>
      <c r="X723" s="13"/>
      <c r="Z723" s="2"/>
      <c r="AA723"/>
      <c r="AC723" s="9"/>
      <c r="AD723" s="5">
        <v>0.49583333333343099</v>
      </c>
      <c r="AM723" s="2">
        <v>18.5</v>
      </c>
      <c r="AN723" s="2">
        <v>83</v>
      </c>
      <c r="AO723" s="2">
        <v>15.6</v>
      </c>
      <c r="AP723" s="2">
        <v>18.5</v>
      </c>
      <c r="AQ723" s="2">
        <v>2.5</v>
      </c>
      <c r="AR723" s="2">
        <v>2.9</v>
      </c>
      <c r="AS723" s="2">
        <v>1017.5</v>
      </c>
      <c r="AT723" s="2">
        <v>6310</v>
      </c>
      <c r="AU723" s="2">
        <v>0</v>
      </c>
      <c r="AV723" s="2">
        <v>0</v>
      </c>
      <c r="AW723" s="2">
        <v>0</v>
      </c>
      <c r="AX723" s="2">
        <v>0</v>
      </c>
      <c r="AY723">
        <v>0</v>
      </c>
      <c r="AZ723">
        <v>560.20000000000005</v>
      </c>
      <c r="BA723">
        <v>21</v>
      </c>
      <c r="BB723">
        <v>20.9</v>
      </c>
      <c r="BC723" s="5">
        <v>0.49513888888888891</v>
      </c>
    </row>
    <row r="724" spans="2:55">
      <c r="B724" s="2">
        <v>7</v>
      </c>
      <c r="C724" s="2">
        <v>65</v>
      </c>
      <c r="D724" s="2">
        <v>0.9</v>
      </c>
      <c r="E724" s="2">
        <v>5.7</v>
      </c>
      <c r="F724" s="2">
        <v>7.2</v>
      </c>
      <c r="G724" s="2">
        <v>15.1</v>
      </c>
      <c r="H724" s="2">
        <v>1024.4000000000001</v>
      </c>
      <c r="I724" s="2">
        <v>26790</v>
      </c>
      <c r="J724" s="2">
        <v>1</v>
      </c>
      <c r="K724" s="2">
        <v>0</v>
      </c>
      <c r="L724" s="2">
        <v>0</v>
      </c>
      <c r="M724" s="2">
        <v>4</v>
      </c>
      <c r="N724">
        <v>52.8</v>
      </c>
      <c r="O724">
        <v>683.8</v>
      </c>
      <c r="P724">
        <v>19.2</v>
      </c>
      <c r="Q724">
        <v>5.8</v>
      </c>
      <c r="R724" s="5">
        <v>0.49652777777777801</v>
      </c>
      <c r="T724" s="13">
        <f t="shared" si="30"/>
        <v>19.2</v>
      </c>
      <c r="U724" s="13">
        <f t="shared" si="31"/>
        <v>10.199999999999999</v>
      </c>
      <c r="V724" s="12" t="str">
        <f t="shared" si="29"/>
        <v/>
      </c>
      <c r="W724" s="11">
        <f t="shared" si="28"/>
        <v>1</v>
      </c>
      <c r="X724" s="13"/>
      <c r="Z724" s="2"/>
      <c r="AA724"/>
      <c r="AC724" s="9"/>
      <c r="AD724" s="5">
        <v>0.49652777777787599</v>
      </c>
      <c r="AM724" s="2">
        <v>18.5</v>
      </c>
      <c r="AN724" s="2">
        <v>83</v>
      </c>
      <c r="AO724" s="2">
        <v>15.6</v>
      </c>
      <c r="AP724" s="2">
        <v>18.5</v>
      </c>
      <c r="AQ724" s="2">
        <v>0</v>
      </c>
      <c r="AR724" s="2">
        <v>2.9</v>
      </c>
      <c r="AS724" s="2">
        <v>1017.3</v>
      </c>
      <c r="AT724" s="2">
        <v>4970</v>
      </c>
      <c r="AU724" s="2">
        <v>0</v>
      </c>
      <c r="AV724" s="2">
        <v>0</v>
      </c>
      <c r="AW724" s="2">
        <v>0</v>
      </c>
      <c r="AX724" s="2">
        <v>0</v>
      </c>
      <c r="AY724">
        <v>0</v>
      </c>
      <c r="AZ724">
        <v>560.20000000000005</v>
      </c>
      <c r="BA724">
        <v>21</v>
      </c>
      <c r="BB724">
        <v>20.9</v>
      </c>
      <c r="BC724" s="5">
        <v>0.49583333333333335</v>
      </c>
    </row>
    <row r="725" spans="2:55">
      <c r="B725" s="2">
        <v>6.9</v>
      </c>
      <c r="C725" s="2">
        <v>65</v>
      </c>
      <c r="D725" s="2">
        <v>0.8</v>
      </c>
      <c r="E725" s="2">
        <v>5.5</v>
      </c>
      <c r="F725" s="2">
        <v>7.6</v>
      </c>
      <c r="G725" s="2">
        <v>9.4</v>
      </c>
      <c r="H725" s="2">
        <v>1024.5999999999999</v>
      </c>
      <c r="I725" s="2">
        <v>26900</v>
      </c>
      <c r="J725" s="2">
        <v>1</v>
      </c>
      <c r="K725" s="2">
        <v>0</v>
      </c>
      <c r="L725" s="2">
        <v>0</v>
      </c>
      <c r="M725" s="2">
        <v>4</v>
      </c>
      <c r="N725">
        <v>52.8</v>
      </c>
      <c r="O725">
        <v>683.8</v>
      </c>
      <c r="P725">
        <v>19.3</v>
      </c>
      <c r="Q725">
        <v>5.8</v>
      </c>
      <c r="R725" s="5">
        <v>0.49722222222222201</v>
      </c>
      <c r="T725" s="13">
        <f t="shared" si="30"/>
        <v>19.3</v>
      </c>
      <c r="U725" s="13">
        <f t="shared" si="31"/>
        <v>10.4</v>
      </c>
      <c r="V725" s="12" t="str">
        <f t="shared" si="29"/>
        <v/>
      </c>
      <c r="W725" s="11">
        <f t="shared" si="28"/>
        <v>1</v>
      </c>
      <c r="X725" s="13"/>
      <c r="Z725" s="2"/>
      <c r="AA725"/>
      <c r="AC725" s="9"/>
      <c r="AD725" s="5">
        <v>0.49722222222232099</v>
      </c>
      <c r="AM725" s="2">
        <v>18.5</v>
      </c>
      <c r="AN725" s="2">
        <v>83</v>
      </c>
      <c r="AO725" s="2">
        <v>15.6</v>
      </c>
      <c r="AP725" s="2">
        <v>18.5</v>
      </c>
      <c r="AQ725" s="2">
        <v>2.9</v>
      </c>
      <c r="AR725" s="2">
        <v>3.6</v>
      </c>
      <c r="AS725" s="2">
        <v>1017.3</v>
      </c>
      <c r="AT725" s="2">
        <v>4140</v>
      </c>
      <c r="AU725" s="2">
        <v>0</v>
      </c>
      <c r="AV725" s="2">
        <v>0</v>
      </c>
      <c r="AW725" s="2">
        <v>0</v>
      </c>
      <c r="AX725" s="2">
        <v>0</v>
      </c>
      <c r="AY725">
        <v>0</v>
      </c>
      <c r="AZ725">
        <v>560.20000000000005</v>
      </c>
      <c r="BA725">
        <v>21</v>
      </c>
      <c r="BB725">
        <v>20.9</v>
      </c>
      <c r="BC725" s="5">
        <v>0.49652777777777779</v>
      </c>
    </row>
    <row r="726" spans="2:55">
      <c r="B726" s="2">
        <v>7</v>
      </c>
      <c r="C726" s="2">
        <v>65</v>
      </c>
      <c r="D726" s="2">
        <v>0.9</v>
      </c>
      <c r="E726" s="2">
        <v>6.1</v>
      </c>
      <c r="F726" s="2">
        <v>5.8</v>
      </c>
      <c r="G726" s="2">
        <v>8.6</v>
      </c>
      <c r="H726" s="2">
        <v>1024.5999999999999</v>
      </c>
      <c r="I726" s="2">
        <v>27130</v>
      </c>
      <c r="J726" s="2">
        <v>1</v>
      </c>
      <c r="K726" s="2">
        <v>0</v>
      </c>
      <c r="L726" s="2">
        <v>0</v>
      </c>
      <c r="M726" s="2">
        <v>4</v>
      </c>
      <c r="N726">
        <v>52.8</v>
      </c>
      <c r="O726">
        <v>683.8</v>
      </c>
      <c r="P726">
        <v>19.5</v>
      </c>
      <c r="Q726">
        <v>5.8</v>
      </c>
      <c r="R726" s="5">
        <v>0.49791666666666701</v>
      </c>
      <c r="T726" s="13">
        <f t="shared" si="30"/>
        <v>19.5</v>
      </c>
      <c r="U726" s="13">
        <f t="shared" si="31"/>
        <v>10.5</v>
      </c>
      <c r="V726" s="12" t="str">
        <f t="shared" si="29"/>
        <v/>
      </c>
      <c r="W726" s="11">
        <f t="shared" si="28"/>
        <v>1</v>
      </c>
      <c r="X726" s="13"/>
      <c r="Z726" s="2"/>
      <c r="AA726"/>
      <c r="AC726" s="9"/>
      <c r="AD726" s="5">
        <v>0.49791666666676598</v>
      </c>
      <c r="AM726" s="2">
        <v>18.5</v>
      </c>
      <c r="AN726" s="2">
        <v>83</v>
      </c>
      <c r="AO726" s="2">
        <v>15.6</v>
      </c>
      <c r="AP726" s="2">
        <v>18.5</v>
      </c>
      <c r="AQ726" s="2">
        <v>0</v>
      </c>
      <c r="AR726" s="2">
        <v>3.2</v>
      </c>
      <c r="AS726" s="2">
        <v>1017.3</v>
      </c>
      <c r="AT726" s="2">
        <v>4290</v>
      </c>
      <c r="AU726" s="2">
        <v>0</v>
      </c>
      <c r="AV726" s="2">
        <v>0</v>
      </c>
      <c r="AW726" s="2">
        <v>0</v>
      </c>
      <c r="AX726" s="2">
        <v>0</v>
      </c>
      <c r="AY726">
        <v>0</v>
      </c>
      <c r="AZ726">
        <v>560.20000000000005</v>
      </c>
      <c r="BA726">
        <v>21</v>
      </c>
      <c r="BB726">
        <v>20.9</v>
      </c>
      <c r="BC726" s="5">
        <v>0.49722222222222223</v>
      </c>
    </row>
    <row r="727" spans="2:55">
      <c r="B727" s="2">
        <v>7</v>
      </c>
      <c r="C727" s="2">
        <v>64</v>
      </c>
      <c r="D727" s="2">
        <v>0.7</v>
      </c>
      <c r="E727" s="2">
        <v>4.3</v>
      </c>
      <c r="F727" s="2">
        <v>14</v>
      </c>
      <c r="G727" s="2">
        <v>14.8</v>
      </c>
      <c r="H727" s="2">
        <v>1024.5999999999999</v>
      </c>
      <c r="I727" s="2">
        <v>27210</v>
      </c>
      <c r="J727" s="2">
        <v>1</v>
      </c>
      <c r="K727" s="2">
        <v>0</v>
      </c>
      <c r="L727" s="2">
        <v>0</v>
      </c>
      <c r="M727" s="2">
        <v>4</v>
      </c>
      <c r="N727">
        <v>52.8</v>
      </c>
      <c r="O727">
        <v>683.8</v>
      </c>
      <c r="P727">
        <v>19.600000000000001</v>
      </c>
      <c r="Q727">
        <v>5.9</v>
      </c>
      <c r="R727" s="5">
        <v>0.49861111111111101</v>
      </c>
      <c r="T727" s="13">
        <f t="shared" si="30"/>
        <v>19.600000000000001</v>
      </c>
      <c r="U727" s="13">
        <f t="shared" si="31"/>
        <v>10.600000000000001</v>
      </c>
      <c r="V727" s="12" t="str">
        <f t="shared" si="29"/>
        <v/>
      </c>
      <c r="W727" s="11">
        <f t="shared" si="28"/>
        <v>1</v>
      </c>
      <c r="X727" s="13"/>
      <c r="Z727" s="2"/>
      <c r="AA727"/>
      <c r="AC727" s="9"/>
      <c r="AD727" s="5">
        <v>0.49861111111121098</v>
      </c>
      <c r="AM727" s="2">
        <v>18.5</v>
      </c>
      <c r="AN727" s="2">
        <v>83</v>
      </c>
      <c r="AO727" s="2">
        <v>15.6</v>
      </c>
      <c r="AP727" s="2">
        <v>18.5</v>
      </c>
      <c r="AQ727" s="2">
        <v>0</v>
      </c>
      <c r="AR727" s="2">
        <v>2.2000000000000002</v>
      </c>
      <c r="AS727" s="2">
        <v>1017.2</v>
      </c>
      <c r="AT727" s="2">
        <v>5780</v>
      </c>
      <c r="AU727" s="2">
        <v>0</v>
      </c>
      <c r="AV727" s="2">
        <v>0</v>
      </c>
      <c r="AW727" s="2">
        <v>0</v>
      </c>
      <c r="AX727" s="2">
        <v>0</v>
      </c>
      <c r="AY727">
        <v>0</v>
      </c>
      <c r="AZ727">
        <v>560.20000000000005</v>
      </c>
      <c r="BA727">
        <v>20.9</v>
      </c>
      <c r="BB727">
        <v>20.9</v>
      </c>
      <c r="BC727" s="5">
        <v>0.49791666666666667</v>
      </c>
    </row>
    <row r="728" spans="2:55">
      <c r="B728" s="2">
        <v>6.9</v>
      </c>
      <c r="C728" s="2">
        <v>64</v>
      </c>
      <c r="D728" s="2">
        <v>0.6</v>
      </c>
      <c r="E728" s="2">
        <v>5.5</v>
      </c>
      <c r="F728" s="2">
        <v>7.6</v>
      </c>
      <c r="G728" s="2">
        <v>14.4</v>
      </c>
      <c r="H728" s="2">
        <v>1024.5999999999999</v>
      </c>
      <c r="I728" s="2">
        <v>27320</v>
      </c>
      <c r="J728" s="2">
        <v>2</v>
      </c>
      <c r="K728" s="2">
        <v>0</v>
      </c>
      <c r="L728" s="2">
        <v>0</v>
      </c>
      <c r="M728" s="2">
        <v>4</v>
      </c>
      <c r="N728">
        <v>52.8</v>
      </c>
      <c r="O728">
        <v>683.8</v>
      </c>
      <c r="P728">
        <v>19.7</v>
      </c>
      <c r="Q728">
        <v>5.9</v>
      </c>
      <c r="R728" s="5">
        <v>0.499305555555556</v>
      </c>
      <c r="T728" s="13">
        <f t="shared" si="30"/>
        <v>19.7</v>
      </c>
      <c r="U728" s="13">
        <f t="shared" si="31"/>
        <v>10.799999999999999</v>
      </c>
      <c r="V728" s="14" t="str">
        <f t="shared" si="29"/>
        <v/>
      </c>
      <c r="W728" s="11">
        <f t="shared" si="28"/>
        <v>1</v>
      </c>
      <c r="X728" s="13"/>
      <c r="Z728" s="2"/>
      <c r="AA728"/>
      <c r="AC728" s="9"/>
      <c r="AD728" s="5">
        <v>0.49930555555565598</v>
      </c>
      <c r="AM728" s="2">
        <v>18.5</v>
      </c>
      <c r="AN728" s="2">
        <v>83</v>
      </c>
      <c r="AO728" s="2">
        <v>15.6</v>
      </c>
      <c r="AP728" s="2">
        <v>18.5</v>
      </c>
      <c r="AQ728" s="2">
        <v>5.8</v>
      </c>
      <c r="AR728" s="2">
        <v>6.1</v>
      </c>
      <c r="AS728" s="2">
        <v>1017.4</v>
      </c>
      <c r="AT728" s="2">
        <v>7030</v>
      </c>
      <c r="AU728" s="2">
        <v>0</v>
      </c>
      <c r="AV728" s="2">
        <v>0</v>
      </c>
      <c r="AW728" s="2">
        <v>0</v>
      </c>
      <c r="AX728" s="2">
        <v>0</v>
      </c>
      <c r="AY728">
        <v>0</v>
      </c>
      <c r="AZ728">
        <v>560.20000000000005</v>
      </c>
      <c r="BA728">
        <v>20.8</v>
      </c>
      <c r="BB728">
        <v>20.8</v>
      </c>
      <c r="BC728" s="5">
        <v>0.49861111111111112</v>
      </c>
    </row>
    <row r="729" spans="2:55">
      <c r="B729" s="2">
        <v>7</v>
      </c>
      <c r="C729" s="2">
        <v>65</v>
      </c>
      <c r="D729" s="2">
        <v>0.9</v>
      </c>
      <c r="E729" s="2">
        <v>5.0999999999999996</v>
      </c>
      <c r="F729" s="2">
        <v>10.1</v>
      </c>
      <c r="G729" s="2">
        <v>10.1</v>
      </c>
      <c r="H729" s="2">
        <v>1024.5999999999999</v>
      </c>
      <c r="I729" s="2">
        <v>27470</v>
      </c>
      <c r="J729" s="2">
        <v>2</v>
      </c>
      <c r="K729" s="2">
        <v>0</v>
      </c>
      <c r="L729" s="2">
        <v>0</v>
      </c>
      <c r="M729" s="2">
        <v>4</v>
      </c>
      <c r="N729">
        <v>52.8</v>
      </c>
      <c r="O729">
        <v>683.8</v>
      </c>
      <c r="P729">
        <v>19.8</v>
      </c>
      <c r="Q729">
        <v>5.9</v>
      </c>
      <c r="R729" s="5">
        <v>0.5</v>
      </c>
      <c r="T729" s="13">
        <f t="shared" si="30"/>
        <v>19.8</v>
      </c>
      <c r="U729" s="13">
        <f t="shared" si="31"/>
        <v>10.8</v>
      </c>
      <c r="V729" s="12" t="str">
        <f t="shared" si="29"/>
        <v/>
      </c>
      <c r="W729" s="11">
        <f t="shared" si="28"/>
        <v>1</v>
      </c>
      <c r="X729" s="13"/>
      <c r="Z729" s="2"/>
      <c r="AA729"/>
      <c r="AC729" s="9"/>
      <c r="AD729" s="5">
        <v>0.50000000000010103</v>
      </c>
      <c r="AM729" s="2">
        <v>18.399999999999999</v>
      </c>
      <c r="AN729" s="2">
        <v>83</v>
      </c>
      <c r="AO729" s="2">
        <v>15.5</v>
      </c>
      <c r="AP729" s="2">
        <v>18.399999999999999</v>
      </c>
      <c r="AQ729" s="2">
        <v>5.8</v>
      </c>
      <c r="AR729" s="2">
        <v>6.5</v>
      </c>
      <c r="AS729" s="2">
        <v>1017.2</v>
      </c>
      <c r="AT729" s="2">
        <v>7890</v>
      </c>
      <c r="AU729" s="2">
        <v>0</v>
      </c>
      <c r="AV729" s="2">
        <v>0</v>
      </c>
      <c r="AW729" s="2">
        <v>0</v>
      </c>
      <c r="AX729" s="2">
        <v>0</v>
      </c>
      <c r="AY729">
        <v>0</v>
      </c>
      <c r="AZ729">
        <v>560.20000000000005</v>
      </c>
      <c r="BA729">
        <v>20.8</v>
      </c>
      <c r="BB729">
        <v>20.8</v>
      </c>
      <c r="BC729" s="5">
        <v>0.49930555555555556</v>
      </c>
    </row>
    <row r="730" spans="2:55">
      <c r="B730" s="2">
        <v>7.1</v>
      </c>
      <c r="C730" s="2">
        <v>65</v>
      </c>
      <c r="D730" s="2">
        <v>1</v>
      </c>
      <c r="E730" s="2">
        <v>4.3</v>
      </c>
      <c r="F730" s="2">
        <v>15.1</v>
      </c>
      <c r="G730" s="2">
        <v>19.8</v>
      </c>
      <c r="H730" s="2">
        <v>1024.5999999999999</v>
      </c>
      <c r="I730" s="2">
        <v>27560</v>
      </c>
      <c r="J730" s="2">
        <v>2</v>
      </c>
      <c r="K730" s="2">
        <v>0</v>
      </c>
      <c r="L730" s="2">
        <v>0</v>
      </c>
      <c r="M730" s="2">
        <v>4</v>
      </c>
      <c r="N730">
        <v>52.8</v>
      </c>
      <c r="O730">
        <v>683.8</v>
      </c>
      <c r="P730">
        <v>19.899999999999999</v>
      </c>
      <c r="Q730">
        <v>5.9</v>
      </c>
      <c r="R730" s="5">
        <v>0.500694444444444</v>
      </c>
      <c r="T730" s="13">
        <f t="shared" si="30"/>
        <v>19.899999999999999</v>
      </c>
      <c r="U730" s="13">
        <f t="shared" si="31"/>
        <v>10.799999999999999</v>
      </c>
      <c r="V730" s="12" t="str">
        <f t="shared" si="29"/>
        <v/>
      </c>
      <c r="W730" s="11">
        <f t="shared" si="28"/>
        <v>1</v>
      </c>
      <c r="X730" s="13"/>
      <c r="Z730" s="2"/>
      <c r="AA730"/>
      <c r="AC730" s="9"/>
      <c r="AD730" s="5">
        <v>0.50069444444454603</v>
      </c>
      <c r="AM730" s="2">
        <v>18.3</v>
      </c>
      <c r="AN730" s="2">
        <v>83</v>
      </c>
      <c r="AO730" s="2">
        <v>15.4</v>
      </c>
      <c r="AP730" s="2">
        <v>18.3</v>
      </c>
      <c r="AQ730" s="2">
        <v>4.3</v>
      </c>
      <c r="AR730" s="2">
        <v>8.3000000000000007</v>
      </c>
      <c r="AS730" s="2">
        <v>1017.3</v>
      </c>
      <c r="AT730" s="2">
        <v>8990</v>
      </c>
      <c r="AU730" s="2">
        <v>0</v>
      </c>
      <c r="AV730" s="2">
        <v>0</v>
      </c>
      <c r="AW730" s="2">
        <v>0</v>
      </c>
      <c r="AX730" s="2">
        <v>0</v>
      </c>
      <c r="AY730">
        <v>0</v>
      </c>
      <c r="AZ730">
        <v>560.20000000000005</v>
      </c>
      <c r="BA730">
        <v>20.7</v>
      </c>
      <c r="BB730">
        <v>20.7</v>
      </c>
      <c r="BC730" s="5">
        <v>0.5</v>
      </c>
    </row>
    <row r="731" spans="2:55">
      <c r="B731" s="2">
        <v>7</v>
      </c>
      <c r="C731" s="2">
        <v>64</v>
      </c>
      <c r="D731" s="2">
        <v>0.7</v>
      </c>
      <c r="E731" s="2">
        <v>7</v>
      </c>
      <c r="F731" s="2">
        <v>4.3</v>
      </c>
      <c r="G731" s="2">
        <v>9</v>
      </c>
      <c r="H731" s="2">
        <v>1024.5</v>
      </c>
      <c r="I731" s="2">
        <v>27690</v>
      </c>
      <c r="J731" s="2">
        <v>2</v>
      </c>
      <c r="K731" s="2">
        <v>0</v>
      </c>
      <c r="L731" s="2">
        <v>0</v>
      </c>
      <c r="M731" s="2">
        <v>4</v>
      </c>
      <c r="N731">
        <v>52.8</v>
      </c>
      <c r="O731">
        <v>683.8</v>
      </c>
      <c r="P731">
        <v>20</v>
      </c>
      <c r="Q731">
        <v>6</v>
      </c>
      <c r="R731" s="5">
        <v>0.50138888888888899</v>
      </c>
      <c r="T731" s="13">
        <f t="shared" si="30"/>
        <v>20</v>
      </c>
      <c r="U731" s="13">
        <f t="shared" si="31"/>
        <v>11</v>
      </c>
      <c r="V731" s="12" t="str">
        <f t="shared" si="29"/>
        <v/>
      </c>
      <c r="W731" s="11">
        <f t="shared" si="28"/>
        <v>1</v>
      </c>
      <c r="X731" s="13"/>
      <c r="Z731" s="2"/>
      <c r="AA731"/>
      <c r="AC731" s="9"/>
      <c r="AD731" s="5">
        <v>0.50138888888899102</v>
      </c>
      <c r="AM731" s="2">
        <v>18.3</v>
      </c>
      <c r="AN731" s="2">
        <v>83</v>
      </c>
      <c r="AO731" s="2">
        <v>15.4</v>
      </c>
      <c r="AP731" s="2">
        <v>18.3</v>
      </c>
      <c r="AQ731" s="2">
        <v>5.4</v>
      </c>
      <c r="AR731" s="2">
        <v>6.8</v>
      </c>
      <c r="AS731" s="2">
        <v>1017.4</v>
      </c>
      <c r="AT731" s="2">
        <v>10690</v>
      </c>
      <c r="AU731" s="2">
        <v>0</v>
      </c>
      <c r="AV731" s="2">
        <v>0</v>
      </c>
      <c r="AW731" s="2">
        <v>0</v>
      </c>
      <c r="AX731" s="2">
        <v>0</v>
      </c>
      <c r="AY731">
        <v>0</v>
      </c>
      <c r="AZ731">
        <v>560.20000000000005</v>
      </c>
      <c r="BA731">
        <v>20.7</v>
      </c>
      <c r="BB731">
        <v>20.6</v>
      </c>
      <c r="BC731" s="5">
        <v>0.50069444444444444</v>
      </c>
    </row>
    <row r="732" spans="2:55">
      <c r="B732" s="2">
        <v>7</v>
      </c>
      <c r="C732" s="2">
        <v>64</v>
      </c>
      <c r="D732" s="2">
        <v>0.7</v>
      </c>
      <c r="E732" s="2">
        <v>7</v>
      </c>
      <c r="F732" s="2">
        <v>2.2000000000000002</v>
      </c>
      <c r="G732" s="2">
        <v>6.1</v>
      </c>
      <c r="H732" s="2">
        <v>1024.8</v>
      </c>
      <c r="I732" s="2">
        <v>27830</v>
      </c>
      <c r="J732" s="2">
        <v>2</v>
      </c>
      <c r="K732" s="2">
        <v>0</v>
      </c>
      <c r="L732" s="2">
        <v>0</v>
      </c>
      <c r="M732" s="2">
        <v>4</v>
      </c>
      <c r="N732">
        <v>52.8</v>
      </c>
      <c r="O732">
        <v>683.8</v>
      </c>
      <c r="P732">
        <v>20</v>
      </c>
      <c r="Q732">
        <v>6</v>
      </c>
      <c r="R732" s="5">
        <v>0.50208333333333299</v>
      </c>
      <c r="T732" s="13">
        <f t="shared" si="30"/>
        <v>20</v>
      </c>
      <c r="U732" s="13">
        <f t="shared" si="31"/>
        <v>11</v>
      </c>
      <c r="V732" s="12" t="str">
        <f t="shared" si="29"/>
        <v/>
      </c>
      <c r="W732" s="11">
        <f t="shared" si="28"/>
        <v>1</v>
      </c>
      <c r="X732" s="13"/>
      <c r="Z732" s="2"/>
      <c r="AA732"/>
      <c r="AC732" s="9"/>
      <c r="AD732" s="5">
        <v>0.50208333333343602</v>
      </c>
      <c r="AM732" s="2">
        <v>18.3</v>
      </c>
      <c r="AN732" s="2">
        <v>83</v>
      </c>
      <c r="AO732" s="2">
        <v>15.4</v>
      </c>
      <c r="AP732" s="2">
        <v>18.3</v>
      </c>
      <c r="AQ732" s="2">
        <v>3.6</v>
      </c>
      <c r="AR732" s="2">
        <v>5.4</v>
      </c>
      <c r="AS732" s="2">
        <v>1017.3</v>
      </c>
      <c r="AT732" s="2">
        <v>13090</v>
      </c>
      <c r="AU732" s="2">
        <v>0</v>
      </c>
      <c r="AV732" s="2">
        <v>0</v>
      </c>
      <c r="AW732" s="2">
        <v>0</v>
      </c>
      <c r="AX732" s="2">
        <v>0</v>
      </c>
      <c r="AY732">
        <v>0</v>
      </c>
      <c r="AZ732">
        <v>560.20000000000005</v>
      </c>
      <c r="BA732">
        <v>20.6</v>
      </c>
      <c r="BB732">
        <v>20.6</v>
      </c>
      <c r="BC732" s="5">
        <v>0.50138888888888888</v>
      </c>
    </row>
    <row r="733" spans="2:55">
      <c r="B733" s="2">
        <v>7.1</v>
      </c>
      <c r="C733" s="2">
        <v>64</v>
      </c>
      <c r="D733" s="2">
        <v>0.7</v>
      </c>
      <c r="E733" s="2">
        <v>5.7</v>
      </c>
      <c r="F733" s="2">
        <v>7.6</v>
      </c>
      <c r="G733" s="2">
        <v>12.2</v>
      </c>
      <c r="H733" s="2">
        <v>1024.8</v>
      </c>
      <c r="I733" s="2">
        <v>27870</v>
      </c>
      <c r="J733" s="2">
        <v>2</v>
      </c>
      <c r="K733" s="2">
        <v>0</v>
      </c>
      <c r="L733" s="2">
        <v>0</v>
      </c>
      <c r="M733" s="2">
        <v>4</v>
      </c>
      <c r="N733">
        <v>52.8</v>
      </c>
      <c r="O733">
        <v>683.8</v>
      </c>
      <c r="P733">
        <v>20</v>
      </c>
      <c r="Q733">
        <v>6</v>
      </c>
      <c r="R733" s="5">
        <v>0.50277777777777799</v>
      </c>
      <c r="T733" s="13">
        <f t="shared" si="30"/>
        <v>20</v>
      </c>
      <c r="U733" s="13">
        <f t="shared" si="31"/>
        <v>10.9</v>
      </c>
      <c r="V733" s="12" t="str">
        <f t="shared" si="29"/>
        <v/>
      </c>
      <c r="W733" s="11">
        <f t="shared" si="28"/>
        <v>1</v>
      </c>
      <c r="X733" s="13"/>
      <c r="Z733" s="2"/>
      <c r="AA733"/>
      <c r="AC733" s="9"/>
      <c r="AD733" s="5">
        <v>0.50277777777788102</v>
      </c>
      <c r="AM733" s="2">
        <v>18.3</v>
      </c>
      <c r="AN733" s="2">
        <v>83</v>
      </c>
      <c r="AO733" s="2">
        <v>15.4</v>
      </c>
      <c r="AP733" s="2">
        <v>18.3</v>
      </c>
      <c r="AQ733" s="2">
        <v>7.2</v>
      </c>
      <c r="AR733" s="2">
        <v>7.2</v>
      </c>
      <c r="AS733" s="2">
        <v>1017.3</v>
      </c>
      <c r="AT733" s="2">
        <v>15620</v>
      </c>
      <c r="AU733" s="2">
        <v>1</v>
      </c>
      <c r="AV733" s="2">
        <v>0</v>
      </c>
      <c r="AW733" s="2">
        <v>0</v>
      </c>
      <c r="AX733" s="2">
        <v>0</v>
      </c>
      <c r="AY733">
        <v>0</v>
      </c>
      <c r="AZ733">
        <v>560.20000000000005</v>
      </c>
      <c r="BA733">
        <v>20.5</v>
      </c>
      <c r="BB733">
        <v>20.5</v>
      </c>
      <c r="BC733" s="5">
        <v>0.50208333333333333</v>
      </c>
    </row>
    <row r="734" spans="2:55">
      <c r="B734" s="2">
        <v>7.1</v>
      </c>
      <c r="C734" s="2">
        <v>64</v>
      </c>
      <c r="D734" s="2">
        <v>0.7</v>
      </c>
      <c r="E734" s="2">
        <v>6.3</v>
      </c>
      <c r="F734" s="2">
        <v>5.4</v>
      </c>
      <c r="G734" s="2">
        <v>9</v>
      </c>
      <c r="H734" s="2">
        <v>1024.5999999999999</v>
      </c>
      <c r="I734" s="2">
        <v>28050</v>
      </c>
      <c r="J734" s="2">
        <v>2</v>
      </c>
      <c r="K734" s="2">
        <v>0</v>
      </c>
      <c r="L734" s="2">
        <v>0</v>
      </c>
      <c r="M734" s="2">
        <v>4</v>
      </c>
      <c r="N734">
        <v>52.8</v>
      </c>
      <c r="O734">
        <v>683.8</v>
      </c>
      <c r="P734">
        <v>20.100000000000001</v>
      </c>
      <c r="Q734">
        <v>6</v>
      </c>
      <c r="R734" s="5">
        <v>0.50347222222222199</v>
      </c>
      <c r="T734" s="13">
        <f t="shared" si="30"/>
        <v>20.100000000000001</v>
      </c>
      <c r="U734" s="13">
        <f t="shared" si="31"/>
        <v>11.000000000000002</v>
      </c>
      <c r="V734" s="12" t="str">
        <f t="shared" si="29"/>
        <v/>
      </c>
      <c r="W734" s="11">
        <f t="shared" si="28"/>
        <v>1</v>
      </c>
      <c r="X734" s="13"/>
      <c r="Z734" s="2"/>
      <c r="AA734"/>
      <c r="AC734" s="9"/>
      <c r="AD734" s="5">
        <v>0.50347222222232602</v>
      </c>
      <c r="AM734" s="2">
        <v>18.3</v>
      </c>
      <c r="AN734" s="2">
        <v>82</v>
      </c>
      <c r="AO734" s="2">
        <v>15.2</v>
      </c>
      <c r="AP734" s="2">
        <v>18.3</v>
      </c>
      <c r="AQ734" s="2">
        <v>2.9</v>
      </c>
      <c r="AR734" s="2">
        <v>4</v>
      </c>
      <c r="AS734" s="2">
        <v>1017.4</v>
      </c>
      <c r="AT734" s="2">
        <v>18330</v>
      </c>
      <c r="AU734" s="2">
        <v>1</v>
      </c>
      <c r="AV734" s="2">
        <v>0</v>
      </c>
      <c r="AW734" s="2">
        <v>0</v>
      </c>
      <c r="AX734" s="2">
        <v>0</v>
      </c>
      <c r="AY734">
        <v>0</v>
      </c>
      <c r="AZ734">
        <v>560.20000000000005</v>
      </c>
      <c r="BA734">
        <v>20.5</v>
      </c>
      <c r="BB734">
        <v>20.5</v>
      </c>
      <c r="BC734" s="5">
        <v>0.50277777777777777</v>
      </c>
    </row>
    <row r="735" spans="2:55">
      <c r="B735" s="2">
        <v>7.1</v>
      </c>
      <c r="C735" s="2">
        <v>64</v>
      </c>
      <c r="D735" s="2">
        <v>0.7</v>
      </c>
      <c r="E735" s="2">
        <v>6.5</v>
      </c>
      <c r="F735" s="2">
        <v>5</v>
      </c>
      <c r="G735" s="2">
        <v>13.3</v>
      </c>
      <c r="H735" s="2">
        <v>1024.5999999999999</v>
      </c>
      <c r="I735" s="2">
        <v>28150</v>
      </c>
      <c r="J735" s="2">
        <v>2</v>
      </c>
      <c r="K735" s="2">
        <v>0</v>
      </c>
      <c r="L735" s="2">
        <v>0</v>
      </c>
      <c r="M735" s="2">
        <v>4</v>
      </c>
      <c r="N735">
        <v>52.8</v>
      </c>
      <c r="O735">
        <v>683.8</v>
      </c>
      <c r="P735">
        <v>20.2</v>
      </c>
      <c r="Q735">
        <v>6</v>
      </c>
      <c r="R735" s="5">
        <v>0.50416666666666698</v>
      </c>
      <c r="T735" s="13">
        <f t="shared" si="30"/>
        <v>20.2</v>
      </c>
      <c r="U735" s="13">
        <f t="shared" si="31"/>
        <v>11.1</v>
      </c>
      <c r="V735" s="12" t="str">
        <f t="shared" si="29"/>
        <v/>
      </c>
      <c r="W735" s="11">
        <f t="shared" si="28"/>
        <v>1</v>
      </c>
      <c r="X735" s="13"/>
      <c r="Z735" s="2"/>
      <c r="AA735"/>
      <c r="AC735" s="9"/>
      <c r="AD735" s="5">
        <v>0.50416666666677101</v>
      </c>
      <c r="AM735" s="2">
        <v>18.399999999999999</v>
      </c>
      <c r="AN735" s="2">
        <v>82</v>
      </c>
      <c r="AO735" s="2">
        <v>15.3</v>
      </c>
      <c r="AP735" s="2">
        <v>18.399999999999999</v>
      </c>
      <c r="AQ735" s="2">
        <v>7.2</v>
      </c>
      <c r="AR735" s="2">
        <v>7.2</v>
      </c>
      <c r="AS735" s="2">
        <v>1017.3</v>
      </c>
      <c r="AT735" s="2">
        <v>20970</v>
      </c>
      <c r="AU735" s="2">
        <v>1</v>
      </c>
      <c r="AV735" s="2">
        <v>0</v>
      </c>
      <c r="AW735" s="2">
        <v>0</v>
      </c>
      <c r="AX735" s="2">
        <v>0</v>
      </c>
      <c r="AY735">
        <v>0</v>
      </c>
      <c r="AZ735">
        <v>560.20000000000005</v>
      </c>
      <c r="BA735">
        <v>20.5</v>
      </c>
      <c r="BB735">
        <v>20.399999999999999</v>
      </c>
      <c r="BC735" s="5">
        <v>0.50347222222222221</v>
      </c>
    </row>
    <row r="736" spans="2:55">
      <c r="B736" s="2">
        <v>7.1</v>
      </c>
      <c r="C736" s="2">
        <v>64</v>
      </c>
      <c r="D736" s="2">
        <v>0.7</v>
      </c>
      <c r="E736" s="2">
        <v>4.5999999999999996</v>
      </c>
      <c r="F736" s="2">
        <v>13</v>
      </c>
      <c r="G736" s="2">
        <v>14.8</v>
      </c>
      <c r="H736" s="2">
        <v>1024.5</v>
      </c>
      <c r="I736" s="2">
        <v>28310</v>
      </c>
      <c r="J736" s="2">
        <v>2</v>
      </c>
      <c r="K736" s="2">
        <v>0</v>
      </c>
      <c r="L736" s="2">
        <v>0</v>
      </c>
      <c r="M736" s="2">
        <v>4</v>
      </c>
      <c r="N736">
        <v>52.8</v>
      </c>
      <c r="O736">
        <v>683.8</v>
      </c>
      <c r="P736">
        <v>20.3</v>
      </c>
      <c r="Q736">
        <v>6</v>
      </c>
      <c r="R736" s="5">
        <v>0.50486111111111098</v>
      </c>
      <c r="T736" s="13">
        <f t="shared" si="30"/>
        <v>20.3</v>
      </c>
      <c r="U736" s="13">
        <f t="shared" si="31"/>
        <v>11.200000000000001</v>
      </c>
      <c r="V736" s="12" t="str">
        <f t="shared" si="29"/>
        <v/>
      </c>
      <c r="W736" s="11">
        <f t="shared" ref="W736:W799" si="32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18.399999999999999</v>
      </c>
      <c r="AN736" s="2">
        <v>82</v>
      </c>
      <c r="AO736" s="2">
        <v>15.3</v>
      </c>
      <c r="AP736" s="2">
        <v>18.399999999999999</v>
      </c>
      <c r="AQ736" s="2">
        <v>6.1</v>
      </c>
      <c r="AR736" s="2">
        <v>7.2</v>
      </c>
      <c r="AS736" s="2">
        <v>1017.2</v>
      </c>
      <c r="AT736" s="2">
        <v>22760</v>
      </c>
      <c r="AU736" s="2">
        <v>1</v>
      </c>
      <c r="AV736" s="2">
        <v>0</v>
      </c>
      <c r="AW736" s="2">
        <v>0</v>
      </c>
      <c r="AX736" s="2">
        <v>0</v>
      </c>
      <c r="AY736">
        <v>0</v>
      </c>
      <c r="AZ736">
        <v>560.20000000000005</v>
      </c>
      <c r="BA736">
        <v>20.6</v>
      </c>
      <c r="BB736">
        <v>20.399999999999999</v>
      </c>
      <c r="BC736" s="5">
        <v>0.50416666666666665</v>
      </c>
    </row>
    <row r="737" spans="2:55">
      <c r="B737" s="2">
        <v>7</v>
      </c>
      <c r="C737" s="2">
        <v>64</v>
      </c>
      <c r="D737" s="2">
        <v>0.7</v>
      </c>
      <c r="E737" s="2">
        <v>7</v>
      </c>
      <c r="F737" s="2">
        <v>4.3</v>
      </c>
      <c r="G737" s="2">
        <v>8.3000000000000007</v>
      </c>
      <c r="H737" s="2">
        <v>1024.5</v>
      </c>
      <c r="I737" s="2">
        <v>28440</v>
      </c>
      <c r="J737" s="2">
        <v>2</v>
      </c>
      <c r="K737" s="2">
        <v>0</v>
      </c>
      <c r="L737" s="2">
        <v>0</v>
      </c>
      <c r="M737" s="2">
        <v>4</v>
      </c>
      <c r="N737">
        <v>52.8</v>
      </c>
      <c r="O737">
        <v>683.8</v>
      </c>
      <c r="P737">
        <v>20.399999999999999</v>
      </c>
      <c r="Q737">
        <v>6.1</v>
      </c>
      <c r="R737" s="5">
        <v>0.50555555555555598</v>
      </c>
      <c r="T737" s="13">
        <f t="shared" si="30"/>
        <v>20.399999999999999</v>
      </c>
      <c r="U737" s="13">
        <f t="shared" si="31"/>
        <v>11.399999999999999</v>
      </c>
      <c r="V737" s="12" t="str">
        <f t="shared" si="29"/>
        <v/>
      </c>
      <c r="W737" s="11">
        <f t="shared" si="32"/>
        <v>1</v>
      </c>
      <c r="X737" s="13"/>
      <c r="Z737" s="2"/>
      <c r="AA737"/>
      <c r="AC737" s="9"/>
      <c r="AD737" s="5">
        <v>0.50555555555566101</v>
      </c>
      <c r="AM737" s="2">
        <v>18.399999999999999</v>
      </c>
      <c r="AN737" s="2">
        <v>82</v>
      </c>
      <c r="AO737" s="2">
        <v>15.3</v>
      </c>
      <c r="AP737" s="2">
        <v>18.399999999999999</v>
      </c>
      <c r="AQ737" s="2">
        <v>5</v>
      </c>
      <c r="AR737" s="2">
        <v>6.5</v>
      </c>
      <c r="AS737" s="2">
        <v>1017.4</v>
      </c>
      <c r="AT737" s="2">
        <v>24680</v>
      </c>
      <c r="AU737" s="2">
        <v>1</v>
      </c>
      <c r="AV737" s="2">
        <v>0</v>
      </c>
      <c r="AW737" s="2">
        <v>0</v>
      </c>
      <c r="AX737" s="2">
        <v>0</v>
      </c>
      <c r="AY737">
        <v>0</v>
      </c>
      <c r="AZ737">
        <v>560.20000000000005</v>
      </c>
      <c r="BA737">
        <v>20.6</v>
      </c>
      <c r="BB737">
        <v>20.5</v>
      </c>
      <c r="BC737" s="5">
        <v>0.50486111111111109</v>
      </c>
    </row>
    <row r="738" spans="2:55">
      <c r="B738" s="2">
        <v>7.1</v>
      </c>
      <c r="C738" s="2">
        <v>64</v>
      </c>
      <c r="D738" s="2">
        <v>0.7</v>
      </c>
      <c r="E738" s="2">
        <v>4.4000000000000004</v>
      </c>
      <c r="F738" s="2">
        <v>14.8</v>
      </c>
      <c r="G738" s="2">
        <v>15.8</v>
      </c>
      <c r="H738" s="2">
        <v>1024.3</v>
      </c>
      <c r="I738" s="2">
        <v>28600</v>
      </c>
      <c r="J738" s="2">
        <v>2</v>
      </c>
      <c r="K738" s="2">
        <v>0</v>
      </c>
      <c r="L738" s="2">
        <v>0</v>
      </c>
      <c r="M738" s="2">
        <v>4</v>
      </c>
      <c r="N738">
        <v>52.8</v>
      </c>
      <c r="O738">
        <v>683.8</v>
      </c>
      <c r="P738">
        <v>20.5</v>
      </c>
      <c r="Q738">
        <v>6.1</v>
      </c>
      <c r="R738" s="5">
        <v>0.50624999999999998</v>
      </c>
      <c r="T738" s="13">
        <f t="shared" si="30"/>
        <v>20.5</v>
      </c>
      <c r="U738" s="13">
        <f t="shared" si="31"/>
        <v>11.4</v>
      </c>
      <c r="V738" s="12" t="str">
        <f t="shared" si="29"/>
        <v/>
      </c>
      <c r="W738" s="11">
        <f t="shared" si="32"/>
        <v>1</v>
      </c>
      <c r="X738" s="13"/>
      <c r="Z738" s="2"/>
      <c r="AA738"/>
      <c r="AC738" s="9"/>
      <c r="AD738" s="5">
        <v>0.506250000000106</v>
      </c>
      <c r="AM738" s="2">
        <v>18.399999999999999</v>
      </c>
      <c r="AN738" s="2">
        <v>82</v>
      </c>
      <c r="AO738" s="2">
        <v>15.3</v>
      </c>
      <c r="AP738" s="2">
        <v>18.399999999999999</v>
      </c>
      <c r="AQ738" s="2">
        <v>0</v>
      </c>
      <c r="AR738" s="2">
        <v>8.3000000000000007</v>
      </c>
      <c r="AS738" s="2">
        <v>1017.4</v>
      </c>
      <c r="AT738" s="2">
        <v>26360</v>
      </c>
      <c r="AU738" s="2">
        <v>1</v>
      </c>
      <c r="AV738" s="2">
        <v>0</v>
      </c>
      <c r="AW738" s="2">
        <v>0</v>
      </c>
      <c r="AX738" s="2">
        <v>0</v>
      </c>
      <c r="AY738">
        <v>0</v>
      </c>
      <c r="AZ738">
        <v>560.20000000000005</v>
      </c>
      <c r="BA738">
        <v>20.7</v>
      </c>
      <c r="BB738">
        <v>20.6</v>
      </c>
      <c r="BC738" s="5">
        <v>0.50555555555555554</v>
      </c>
    </row>
    <row r="739" spans="2:55">
      <c r="B739" s="2">
        <v>7.1</v>
      </c>
      <c r="C739" s="2">
        <v>64</v>
      </c>
      <c r="D739" s="2">
        <v>0.7</v>
      </c>
      <c r="E739" s="2">
        <v>5.7</v>
      </c>
      <c r="F739" s="2">
        <v>7.6</v>
      </c>
      <c r="G739" s="2">
        <v>10.4</v>
      </c>
      <c r="H739" s="2">
        <v>1024.7</v>
      </c>
      <c r="I739" s="2">
        <v>28660</v>
      </c>
      <c r="J739" s="2">
        <v>2</v>
      </c>
      <c r="K739" s="2">
        <v>0</v>
      </c>
      <c r="L739" s="2">
        <v>0</v>
      </c>
      <c r="M739" s="2">
        <v>4</v>
      </c>
      <c r="N739">
        <v>52.8</v>
      </c>
      <c r="O739">
        <v>683.8</v>
      </c>
      <c r="P739">
        <v>20.5</v>
      </c>
      <c r="Q739">
        <v>6.1</v>
      </c>
      <c r="R739" s="5">
        <v>0.50694444444444398</v>
      </c>
      <c r="T739" s="13">
        <f t="shared" si="30"/>
        <v>20.5</v>
      </c>
      <c r="U739" s="13">
        <f t="shared" si="31"/>
        <v>11.4</v>
      </c>
      <c r="V739" s="12" t="str">
        <f t="shared" si="29"/>
        <v/>
      </c>
      <c r="W739" s="11">
        <f t="shared" si="32"/>
        <v>1</v>
      </c>
      <c r="X739" s="13"/>
      <c r="Z739" s="2"/>
      <c r="AA739"/>
      <c r="AC739" s="9"/>
      <c r="AD739" s="5">
        <v>0.506944444444551</v>
      </c>
      <c r="AM739" s="2">
        <v>18.5</v>
      </c>
      <c r="AN739" s="2">
        <v>82</v>
      </c>
      <c r="AO739" s="2">
        <v>15.4</v>
      </c>
      <c r="AP739" s="2">
        <v>18.5</v>
      </c>
      <c r="AQ739" s="2">
        <v>2.2000000000000002</v>
      </c>
      <c r="AR739" s="2">
        <v>4.3</v>
      </c>
      <c r="AS739" s="2">
        <v>1017.5</v>
      </c>
      <c r="AT739" s="2">
        <v>28010</v>
      </c>
      <c r="AU739" s="2">
        <v>2</v>
      </c>
      <c r="AV739" s="2">
        <v>0</v>
      </c>
      <c r="AW739" s="2">
        <v>0</v>
      </c>
      <c r="AX739" s="2">
        <v>0</v>
      </c>
      <c r="AY739">
        <v>0</v>
      </c>
      <c r="AZ739">
        <v>560.20000000000005</v>
      </c>
      <c r="BA739">
        <v>20.8</v>
      </c>
      <c r="BB739">
        <v>20.7</v>
      </c>
      <c r="BC739" s="5">
        <v>0.50624999999999998</v>
      </c>
    </row>
    <row r="740" spans="2:55">
      <c r="B740" s="2">
        <v>7.1</v>
      </c>
      <c r="C740" s="2">
        <v>64</v>
      </c>
      <c r="D740" s="2">
        <v>0.7</v>
      </c>
      <c r="E740" s="2">
        <v>6.2</v>
      </c>
      <c r="F740" s="2">
        <v>5.8</v>
      </c>
      <c r="G740" s="2">
        <v>9.6999999999999993</v>
      </c>
      <c r="H740" s="2">
        <v>1024.4000000000001</v>
      </c>
      <c r="I740" s="2">
        <v>28750</v>
      </c>
      <c r="J740" s="2">
        <v>2</v>
      </c>
      <c r="K740" s="2">
        <v>0</v>
      </c>
      <c r="L740" s="2">
        <v>0</v>
      </c>
      <c r="M740" s="2">
        <v>4</v>
      </c>
      <c r="N740">
        <v>52.8</v>
      </c>
      <c r="O740">
        <v>683.8</v>
      </c>
      <c r="P740">
        <v>20.399999999999999</v>
      </c>
      <c r="Q740">
        <v>6.1</v>
      </c>
      <c r="R740" s="5">
        <v>0.50763888888888897</v>
      </c>
      <c r="T740" s="13">
        <f t="shared" si="30"/>
        <v>20.399999999999999</v>
      </c>
      <c r="U740" s="13">
        <f t="shared" si="31"/>
        <v>11.299999999999999</v>
      </c>
      <c r="V740" s="12" t="str">
        <f t="shared" si="29"/>
        <v/>
      </c>
      <c r="W740" s="11">
        <f t="shared" si="32"/>
        <v>1</v>
      </c>
      <c r="X740" s="13"/>
      <c r="Z740" s="2"/>
      <c r="AA740"/>
      <c r="AC740" s="9"/>
      <c r="AD740" s="5">
        <v>0.507638888888996</v>
      </c>
      <c r="AM740" s="2">
        <v>18.600000000000001</v>
      </c>
      <c r="AN740" s="2">
        <v>81</v>
      </c>
      <c r="AO740" s="2">
        <v>15.3</v>
      </c>
      <c r="AP740" s="2">
        <v>18.600000000000001</v>
      </c>
      <c r="AQ740" s="2">
        <v>9</v>
      </c>
      <c r="AR740" s="2">
        <v>9</v>
      </c>
      <c r="AS740" s="2">
        <v>1017.4</v>
      </c>
      <c r="AT740" s="2">
        <v>28750</v>
      </c>
      <c r="AU740" s="2">
        <v>2</v>
      </c>
      <c r="AV740" s="2">
        <v>0</v>
      </c>
      <c r="AW740" s="2">
        <v>0</v>
      </c>
      <c r="AX740" s="2">
        <v>0</v>
      </c>
      <c r="AY740">
        <v>0</v>
      </c>
      <c r="AZ740">
        <v>560.20000000000005</v>
      </c>
      <c r="BA740">
        <v>21</v>
      </c>
      <c r="BB740">
        <v>20.8</v>
      </c>
      <c r="BC740" s="5">
        <v>0.50694444444444442</v>
      </c>
    </row>
    <row r="741" spans="2:55">
      <c r="B741" s="2">
        <v>7.2</v>
      </c>
      <c r="C741" s="2">
        <v>64</v>
      </c>
      <c r="D741" s="2">
        <v>0.8</v>
      </c>
      <c r="E741" s="2">
        <v>5.4</v>
      </c>
      <c r="F741" s="2">
        <v>9.4</v>
      </c>
      <c r="G741" s="2">
        <v>13</v>
      </c>
      <c r="H741" s="2">
        <v>1024.5</v>
      </c>
      <c r="I741" s="2">
        <v>28920</v>
      </c>
      <c r="J741" s="2">
        <v>2</v>
      </c>
      <c r="K741" s="2">
        <v>0</v>
      </c>
      <c r="L741" s="2">
        <v>0</v>
      </c>
      <c r="M741" s="2">
        <v>4</v>
      </c>
      <c r="N741">
        <v>52.8</v>
      </c>
      <c r="O741">
        <v>683.8</v>
      </c>
      <c r="P741">
        <v>20.399999999999999</v>
      </c>
      <c r="Q741">
        <v>6.1</v>
      </c>
      <c r="R741" s="5">
        <v>0.50833333333333297</v>
      </c>
      <c r="T741" s="13">
        <f t="shared" si="30"/>
        <v>20.399999999999999</v>
      </c>
      <c r="U741" s="13">
        <f t="shared" si="31"/>
        <v>11.2</v>
      </c>
      <c r="V741" s="12" t="str">
        <f t="shared" si="29"/>
        <v/>
      </c>
      <c r="W741" s="11">
        <f t="shared" si="32"/>
        <v>1</v>
      </c>
      <c r="X741" s="13"/>
      <c r="Z741" s="2"/>
      <c r="AA741"/>
      <c r="AC741" s="9"/>
      <c r="AD741" s="5">
        <v>0.508333333333441</v>
      </c>
      <c r="AM741" s="2">
        <v>18.600000000000001</v>
      </c>
      <c r="AN741" s="2">
        <v>81</v>
      </c>
      <c r="AO741" s="2">
        <v>15.3</v>
      </c>
      <c r="AP741" s="2">
        <v>18.600000000000001</v>
      </c>
      <c r="AQ741" s="2">
        <v>10.4</v>
      </c>
      <c r="AR741" s="2">
        <v>10.4</v>
      </c>
      <c r="AS741" s="2">
        <v>1017.5</v>
      </c>
      <c r="AT741" s="2">
        <v>30220</v>
      </c>
      <c r="AU741" s="2">
        <v>2</v>
      </c>
      <c r="AV741" s="2">
        <v>0</v>
      </c>
      <c r="AW741" s="2">
        <v>0</v>
      </c>
      <c r="AX741" s="2">
        <v>0</v>
      </c>
      <c r="AY741">
        <v>0</v>
      </c>
      <c r="AZ741">
        <v>560.20000000000005</v>
      </c>
      <c r="BA741">
        <v>21.2</v>
      </c>
      <c r="BB741">
        <v>21</v>
      </c>
      <c r="BC741" s="5">
        <v>0.50763888888888886</v>
      </c>
    </row>
    <row r="742" spans="2:55">
      <c r="B742" s="2">
        <v>7.1</v>
      </c>
      <c r="C742" s="2">
        <v>63</v>
      </c>
      <c r="D742" s="2">
        <v>0.5</v>
      </c>
      <c r="E742" s="2">
        <v>5.2</v>
      </c>
      <c r="F742" s="2">
        <v>10.1</v>
      </c>
      <c r="G742" s="2">
        <v>16.2</v>
      </c>
      <c r="H742" s="2">
        <v>1024.5999999999999</v>
      </c>
      <c r="I742" s="2">
        <v>28940</v>
      </c>
      <c r="J742" s="2">
        <v>2</v>
      </c>
      <c r="K742" s="2">
        <v>0</v>
      </c>
      <c r="L742" s="2">
        <v>0</v>
      </c>
      <c r="M742" s="2">
        <v>4</v>
      </c>
      <c r="N742">
        <v>52.8</v>
      </c>
      <c r="O742">
        <v>683.8</v>
      </c>
      <c r="P742">
        <v>20.399999999999999</v>
      </c>
      <c r="Q742">
        <v>6.2</v>
      </c>
      <c r="R742" s="5">
        <v>0.50902777777777797</v>
      </c>
      <c r="T742" s="13">
        <f t="shared" si="30"/>
        <v>20.399999999999999</v>
      </c>
      <c r="U742" s="13">
        <f t="shared" si="31"/>
        <v>11.299999999999999</v>
      </c>
      <c r="V742" s="12" t="str">
        <f t="shared" si="29"/>
        <v/>
      </c>
      <c r="W742" s="11">
        <f t="shared" si="32"/>
        <v>1</v>
      </c>
      <c r="X742" s="13"/>
      <c r="Z742" s="2"/>
      <c r="AA742"/>
      <c r="AC742" s="9"/>
      <c r="AD742" s="5">
        <v>0.50902777777788599</v>
      </c>
      <c r="AM742" s="2">
        <v>18.7</v>
      </c>
      <c r="AN742" s="2">
        <v>81</v>
      </c>
      <c r="AO742" s="2">
        <v>15.4</v>
      </c>
      <c r="AP742" s="2">
        <v>18.7</v>
      </c>
      <c r="AQ742" s="2">
        <v>2.5</v>
      </c>
      <c r="AR742" s="2">
        <v>4.7</v>
      </c>
      <c r="AS742" s="2">
        <v>1017.2</v>
      </c>
      <c r="AT742" s="2">
        <v>31930</v>
      </c>
      <c r="AU742" s="2">
        <v>2</v>
      </c>
      <c r="AV742" s="2">
        <v>0</v>
      </c>
      <c r="AW742" s="2">
        <v>0</v>
      </c>
      <c r="AX742" s="2">
        <v>0</v>
      </c>
      <c r="AY742">
        <v>0</v>
      </c>
      <c r="AZ742">
        <v>560.20000000000005</v>
      </c>
      <c r="BA742">
        <v>21.4</v>
      </c>
      <c r="BB742">
        <v>21.2</v>
      </c>
      <c r="BC742" s="5">
        <v>0.5083333333333333</v>
      </c>
    </row>
    <row r="743" spans="2:55">
      <c r="B743" s="2">
        <v>6.9</v>
      </c>
      <c r="C743" s="2">
        <v>63</v>
      </c>
      <c r="D743" s="2">
        <v>0.3</v>
      </c>
      <c r="E743" s="2">
        <v>5.5</v>
      </c>
      <c r="F743" s="2">
        <v>7.6</v>
      </c>
      <c r="G743" s="2">
        <v>14.8</v>
      </c>
      <c r="H743" s="2">
        <v>1024.5999999999999</v>
      </c>
      <c r="I743" s="2">
        <v>29110</v>
      </c>
      <c r="J743" s="2">
        <v>2</v>
      </c>
      <c r="K743" s="2">
        <v>0</v>
      </c>
      <c r="L743" s="2">
        <v>0</v>
      </c>
      <c r="M743" s="2">
        <v>4</v>
      </c>
      <c r="N743">
        <v>52.8</v>
      </c>
      <c r="O743">
        <v>683.8</v>
      </c>
      <c r="P743">
        <v>20.5</v>
      </c>
      <c r="Q743">
        <v>6.2</v>
      </c>
      <c r="R743" s="5">
        <v>0.50972222222222197</v>
      </c>
      <c r="T743" s="13">
        <f t="shared" si="30"/>
        <v>20.5</v>
      </c>
      <c r="U743" s="13">
        <f t="shared" si="31"/>
        <v>11.6</v>
      </c>
      <c r="V743" s="12" t="str">
        <f t="shared" si="29"/>
        <v/>
      </c>
      <c r="W743" s="11">
        <f t="shared" si="32"/>
        <v>1</v>
      </c>
      <c r="X743" s="13"/>
      <c r="Z743" s="2"/>
      <c r="AA743"/>
      <c r="AC743" s="9"/>
      <c r="AD743" s="5">
        <v>0.50972222222233099</v>
      </c>
      <c r="AM743" s="2">
        <v>18.7</v>
      </c>
      <c r="AN743" s="2">
        <v>81</v>
      </c>
      <c r="AO743" s="2">
        <v>15.4</v>
      </c>
      <c r="AP743" s="2">
        <v>18.7</v>
      </c>
      <c r="AQ743" s="2">
        <v>0</v>
      </c>
      <c r="AR743" s="2">
        <v>4</v>
      </c>
      <c r="AS743" s="2">
        <v>1017.4</v>
      </c>
      <c r="AT743" s="2">
        <v>31350</v>
      </c>
      <c r="AU743" s="2">
        <v>2</v>
      </c>
      <c r="AV743" s="2">
        <v>0</v>
      </c>
      <c r="AW743" s="2">
        <v>0</v>
      </c>
      <c r="AX743" s="2">
        <v>0</v>
      </c>
      <c r="AY743">
        <v>0</v>
      </c>
      <c r="AZ743">
        <v>560.20000000000005</v>
      </c>
      <c r="BA743">
        <v>21.6</v>
      </c>
      <c r="BB743">
        <v>21.4</v>
      </c>
      <c r="BC743" s="5">
        <v>0.50902777777777775</v>
      </c>
    </row>
    <row r="744" spans="2:55">
      <c r="B744" s="2">
        <v>7</v>
      </c>
      <c r="C744" s="2">
        <v>64</v>
      </c>
      <c r="D744" s="2">
        <v>0.7</v>
      </c>
      <c r="E744" s="2">
        <v>4.9000000000000004</v>
      </c>
      <c r="F744" s="2">
        <v>10.4</v>
      </c>
      <c r="G744" s="2">
        <v>10.4</v>
      </c>
      <c r="H744" s="2">
        <v>1024.5</v>
      </c>
      <c r="I744" s="2">
        <v>29170</v>
      </c>
      <c r="J744" s="2">
        <v>2</v>
      </c>
      <c r="K744" s="2">
        <v>0</v>
      </c>
      <c r="L744" s="2">
        <v>0</v>
      </c>
      <c r="M744" s="2">
        <v>4</v>
      </c>
      <c r="N744">
        <v>52.8</v>
      </c>
      <c r="O744">
        <v>683.8</v>
      </c>
      <c r="P744">
        <v>20.5</v>
      </c>
      <c r="Q744">
        <v>6.2</v>
      </c>
      <c r="R744" s="5">
        <v>0.51041666666666696</v>
      </c>
      <c r="T744" s="13">
        <f t="shared" si="30"/>
        <v>20.5</v>
      </c>
      <c r="U744" s="13">
        <f t="shared" si="31"/>
        <v>11.5</v>
      </c>
      <c r="V744" s="12" t="str">
        <f t="shared" si="29"/>
        <v/>
      </c>
      <c r="W744" s="11">
        <f t="shared" si="32"/>
        <v>1</v>
      </c>
      <c r="X744" s="13"/>
      <c r="Z744" s="2"/>
      <c r="AA744"/>
      <c r="AC744" s="9"/>
      <c r="AD744" s="5">
        <v>0.51041666666677599</v>
      </c>
      <c r="AM744" s="2">
        <v>18.899999999999999</v>
      </c>
      <c r="AN744" s="2">
        <v>81</v>
      </c>
      <c r="AO744" s="2">
        <v>15.6</v>
      </c>
      <c r="AP744" s="2">
        <v>18.899999999999999</v>
      </c>
      <c r="AQ744" s="2">
        <v>1.8</v>
      </c>
      <c r="AR744" s="2">
        <v>3.2</v>
      </c>
      <c r="AS744" s="2">
        <v>1017.5</v>
      </c>
      <c r="AT744" s="2">
        <v>30830</v>
      </c>
      <c r="AU744" s="2">
        <v>2</v>
      </c>
      <c r="AV744" s="2">
        <v>0</v>
      </c>
      <c r="AW744" s="2">
        <v>0</v>
      </c>
      <c r="AX744" s="2">
        <v>0</v>
      </c>
      <c r="AY744">
        <v>0</v>
      </c>
      <c r="AZ744">
        <v>560.20000000000005</v>
      </c>
      <c r="BA744">
        <v>21.8</v>
      </c>
      <c r="BB744">
        <v>21.7</v>
      </c>
      <c r="BC744" s="5">
        <v>0.50972222222222219</v>
      </c>
    </row>
    <row r="745" spans="2:55">
      <c r="B745" s="2">
        <v>7</v>
      </c>
      <c r="C745" s="2">
        <v>63</v>
      </c>
      <c r="D745" s="2">
        <v>0.4</v>
      </c>
      <c r="E745" s="2">
        <v>7</v>
      </c>
      <c r="F745" s="2">
        <v>4.3</v>
      </c>
      <c r="G745" s="2">
        <v>8.3000000000000007</v>
      </c>
      <c r="H745" s="2">
        <v>1024.5999999999999</v>
      </c>
      <c r="I745" s="2">
        <v>29340</v>
      </c>
      <c r="J745" s="2">
        <v>2</v>
      </c>
      <c r="K745" s="2">
        <v>0</v>
      </c>
      <c r="L745" s="2">
        <v>0</v>
      </c>
      <c r="M745" s="2">
        <v>4</v>
      </c>
      <c r="N745">
        <v>52.8</v>
      </c>
      <c r="O745">
        <v>683.8</v>
      </c>
      <c r="P745">
        <v>20.399999999999999</v>
      </c>
      <c r="Q745">
        <v>6.2</v>
      </c>
      <c r="R745" s="5">
        <v>0.51111111111111096</v>
      </c>
      <c r="T745" s="13">
        <f t="shared" si="30"/>
        <v>20.399999999999999</v>
      </c>
      <c r="U745" s="13">
        <f t="shared" si="31"/>
        <v>11.399999999999999</v>
      </c>
      <c r="V745" s="12" t="str">
        <f t="shared" si="29"/>
        <v/>
      </c>
      <c r="W745" s="11">
        <f t="shared" si="32"/>
        <v>1</v>
      </c>
      <c r="X745" s="13"/>
      <c r="Z745" s="2"/>
      <c r="AA745"/>
      <c r="AC745" s="9"/>
      <c r="AD745" s="5">
        <v>0.51111111111122098</v>
      </c>
      <c r="AM745" s="2">
        <v>19</v>
      </c>
      <c r="AN745" s="2">
        <v>80</v>
      </c>
      <c r="AO745" s="2">
        <v>15.5</v>
      </c>
      <c r="AP745" s="2">
        <v>19</v>
      </c>
      <c r="AQ745" s="2">
        <v>4.7</v>
      </c>
      <c r="AR745" s="2">
        <v>9.4</v>
      </c>
      <c r="AS745" s="2">
        <v>1017.5</v>
      </c>
      <c r="AT745" s="2">
        <v>30770</v>
      </c>
      <c r="AU745" s="2">
        <v>2</v>
      </c>
      <c r="AV745" s="2">
        <v>0</v>
      </c>
      <c r="AW745" s="2">
        <v>0</v>
      </c>
      <c r="AX745" s="2">
        <v>0</v>
      </c>
      <c r="AY745">
        <v>0</v>
      </c>
      <c r="AZ745">
        <v>560.20000000000005</v>
      </c>
      <c r="BA745">
        <v>22.1</v>
      </c>
      <c r="BB745">
        <v>22</v>
      </c>
      <c r="BC745" s="5">
        <v>0.51041666666666663</v>
      </c>
    </row>
    <row r="746" spans="2:55">
      <c r="B746" s="2">
        <v>7.1</v>
      </c>
      <c r="C746" s="2">
        <v>63</v>
      </c>
      <c r="D746" s="2">
        <v>0.5</v>
      </c>
      <c r="E746" s="2">
        <v>5.9</v>
      </c>
      <c r="F746" s="2">
        <v>6.8</v>
      </c>
      <c r="G746" s="2">
        <v>13</v>
      </c>
      <c r="H746" s="2">
        <v>1024.3</v>
      </c>
      <c r="I746" s="2">
        <v>29410</v>
      </c>
      <c r="J746" s="2">
        <v>2</v>
      </c>
      <c r="K746" s="2">
        <v>0</v>
      </c>
      <c r="L746" s="2">
        <v>0</v>
      </c>
      <c r="M746" s="2">
        <v>4</v>
      </c>
      <c r="N746">
        <v>52.8</v>
      </c>
      <c r="O746">
        <v>683.8</v>
      </c>
      <c r="P746">
        <v>20.399999999999999</v>
      </c>
      <c r="Q746">
        <v>6.2</v>
      </c>
      <c r="R746" s="5">
        <v>0.51180555555555596</v>
      </c>
      <c r="T746" s="13">
        <f t="shared" si="30"/>
        <v>20.399999999999999</v>
      </c>
      <c r="U746" s="13">
        <f t="shared" si="31"/>
        <v>11.299999999999999</v>
      </c>
      <c r="V746" s="12" t="str">
        <f t="shared" si="29"/>
        <v/>
      </c>
      <c r="W746" s="11">
        <f t="shared" si="32"/>
        <v>1</v>
      </c>
      <c r="X746" s="13"/>
      <c r="Z746" s="2"/>
      <c r="AA746"/>
      <c r="AC746" s="9"/>
      <c r="AD746" s="5">
        <v>0.51180555555566598</v>
      </c>
      <c r="AM746" s="2">
        <v>19</v>
      </c>
      <c r="AN746" s="2">
        <v>80</v>
      </c>
      <c r="AO746" s="2">
        <v>15.5</v>
      </c>
      <c r="AP746" s="2">
        <v>19</v>
      </c>
      <c r="AQ746" s="2">
        <v>6.8</v>
      </c>
      <c r="AR746" s="2">
        <v>6.8</v>
      </c>
      <c r="AS746" s="2">
        <v>1017.4</v>
      </c>
      <c r="AT746" s="2">
        <v>31070</v>
      </c>
      <c r="AU746" s="2">
        <v>2</v>
      </c>
      <c r="AV746" s="2">
        <v>0</v>
      </c>
      <c r="AW746" s="2">
        <v>0</v>
      </c>
      <c r="AX746" s="2">
        <v>0</v>
      </c>
      <c r="AY746">
        <v>0</v>
      </c>
      <c r="AZ746">
        <v>560.20000000000005</v>
      </c>
      <c r="BA746">
        <v>22.4</v>
      </c>
      <c r="BB746">
        <v>22.3</v>
      </c>
      <c r="BC746" s="5">
        <v>0.51111111111111107</v>
      </c>
    </row>
    <row r="747" spans="2:55">
      <c r="B747" s="2">
        <v>7.1</v>
      </c>
      <c r="C747" s="2">
        <v>64</v>
      </c>
      <c r="D747" s="2">
        <v>0.7</v>
      </c>
      <c r="E747" s="2">
        <v>6.5</v>
      </c>
      <c r="F747" s="2">
        <v>5</v>
      </c>
      <c r="G747" s="2">
        <v>14.4</v>
      </c>
      <c r="H747" s="2">
        <v>1024.8</v>
      </c>
      <c r="I747" s="2">
        <v>29570</v>
      </c>
      <c r="J747" s="2">
        <v>2</v>
      </c>
      <c r="K747" s="2">
        <v>0</v>
      </c>
      <c r="L747" s="2">
        <v>0</v>
      </c>
      <c r="M747" s="2">
        <v>4</v>
      </c>
      <c r="N747">
        <v>52.8</v>
      </c>
      <c r="O747">
        <v>683.8</v>
      </c>
      <c r="P747">
        <v>20.399999999999999</v>
      </c>
      <c r="Q747">
        <v>6.2</v>
      </c>
      <c r="R747" s="5">
        <v>0.51249999999999996</v>
      </c>
      <c r="T747" s="13">
        <f t="shared" si="30"/>
        <v>20.399999999999999</v>
      </c>
      <c r="U747" s="13">
        <f t="shared" si="31"/>
        <v>11.299999999999999</v>
      </c>
      <c r="V747" s="12" t="str">
        <f t="shared" si="29"/>
        <v/>
      </c>
      <c r="W747" s="11">
        <f t="shared" si="32"/>
        <v>1</v>
      </c>
      <c r="X747" s="13"/>
      <c r="Z747" s="2"/>
      <c r="AA747"/>
      <c r="AC747" s="9"/>
      <c r="AD747" s="5">
        <v>0.51250000000011098</v>
      </c>
      <c r="AM747" s="2">
        <v>18.899999999999999</v>
      </c>
      <c r="AN747" s="2">
        <v>80</v>
      </c>
      <c r="AO747" s="2">
        <v>15.4</v>
      </c>
      <c r="AP747" s="2">
        <v>18.899999999999999</v>
      </c>
      <c r="AQ747" s="2">
        <v>7.2</v>
      </c>
      <c r="AR747" s="2">
        <v>8.3000000000000007</v>
      </c>
      <c r="AS747" s="2">
        <v>1017.2</v>
      </c>
      <c r="AT747" s="2">
        <v>30840</v>
      </c>
      <c r="AU747" s="2">
        <v>2</v>
      </c>
      <c r="AV747" s="2">
        <v>0</v>
      </c>
      <c r="AW747" s="2">
        <v>0</v>
      </c>
      <c r="AX747" s="2">
        <v>0</v>
      </c>
      <c r="AY747">
        <v>0</v>
      </c>
      <c r="AZ747">
        <v>560.20000000000005</v>
      </c>
      <c r="BA747">
        <v>22.7</v>
      </c>
      <c r="BB747">
        <v>22.6</v>
      </c>
      <c r="BC747" s="5">
        <v>0.51180555555555551</v>
      </c>
    </row>
    <row r="748" spans="2:55">
      <c r="B748" s="2">
        <v>7.2</v>
      </c>
      <c r="C748" s="2">
        <v>64</v>
      </c>
      <c r="D748" s="2">
        <v>0.8</v>
      </c>
      <c r="E748" s="2">
        <v>7.2</v>
      </c>
      <c r="F748" s="2">
        <v>2.5</v>
      </c>
      <c r="G748" s="2">
        <v>7.2</v>
      </c>
      <c r="H748" s="2">
        <v>1024.7</v>
      </c>
      <c r="I748" s="2">
        <v>29610</v>
      </c>
      <c r="J748" s="2">
        <v>2</v>
      </c>
      <c r="K748" s="2">
        <v>0</v>
      </c>
      <c r="L748" s="2">
        <v>0</v>
      </c>
      <c r="M748" s="2">
        <v>4</v>
      </c>
      <c r="N748">
        <v>52.8</v>
      </c>
      <c r="O748">
        <v>683.8</v>
      </c>
      <c r="P748">
        <v>20.399999999999999</v>
      </c>
      <c r="Q748">
        <v>6.3</v>
      </c>
      <c r="R748" s="5">
        <v>0.51319444444444495</v>
      </c>
      <c r="T748" s="13">
        <f t="shared" si="30"/>
        <v>20.399999999999999</v>
      </c>
      <c r="U748" s="13">
        <f t="shared" si="31"/>
        <v>11.2</v>
      </c>
      <c r="V748" s="12" t="str">
        <f t="shared" si="29"/>
        <v/>
      </c>
      <c r="W748" s="11">
        <f t="shared" si="32"/>
        <v>1</v>
      </c>
      <c r="X748" s="13"/>
      <c r="Z748" s="2"/>
      <c r="AA748"/>
      <c r="AC748" s="9"/>
      <c r="AD748" s="5">
        <v>0.51319444444455597</v>
      </c>
      <c r="AM748" s="2">
        <v>19</v>
      </c>
      <c r="AN748" s="2">
        <v>80</v>
      </c>
      <c r="AO748" s="2">
        <v>15.5</v>
      </c>
      <c r="AP748" s="2">
        <v>19</v>
      </c>
      <c r="AQ748" s="2">
        <v>2.5</v>
      </c>
      <c r="AR748" s="2">
        <v>7.6</v>
      </c>
      <c r="AS748" s="2">
        <v>1017.5</v>
      </c>
      <c r="AT748" s="2">
        <v>29570</v>
      </c>
      <c r="AU748" s="2">
        <v>2</v>
      </c>
      <c r="AV748" s="2">
        <v>0</v>
      </c>
      <c r="AW748" s="2">
        <v>0</v>
      </c>
      <c r="AX748" s="2">
        <v>0</v>
      </c>
      <c r="AY748">
        <v>0</v>
      </c>
      <c r="AZ748">
        <v>560.20000000000005</v>
      </c>
      <c r="BA748">
        <v>23</v>
      </c>
      <c r="BB748">
        <v>22.9</v>
      </c>
      <c r="BC748" s="5">
        <v>0.51249999999999996</v>
      </c>
    </row>
    <row r="749" spans="2:55">
      <c r="B749" s="2">
        <v>7.2</v>
      </c>
      <c r="C749" s="2">
        <v>63</v>
      </c>
      <c r="D749" s="2">
        <v>0.6</v>
      </c>
      <c r="E749" s="2">
        <v>5.0999999999999996</v>
      </c>
      <c r="F749" s="2">
        <v>10.8</v>
      </c>
      <c r="G749" s="2">
        <v>11.9</v>
      </c>
      <c r="H749" s="2">
        <v>1024.5999999999999</v>
      </c>
      <c r="I749" s="2">
        <v>29700</v>
      </c>
      <c r="J749" s="2">
        <v>2</v>
      </c>
      <c r="K749" s="2">
        <v>0</v>
      </c>
      <c r="L749" s="2">
        <v>0</v>
      </c>
      <c r="M749" s="2">
        <v>4</v>
      </c>
      <c r="N749">
        <v>52.8</v>
      </c>
      <c r="O749">
        <v>683.8</v>
      </c>
      <c r="P749">
        <v>20.399999999999999</v>
      </c>
      <c r="Q749">
        <v>6.3</v>
      </c>
      <c r="R749" s="5">
        <v>0.51388888888888895</v>
      </c>
      <c r="T749" s="13">
        <f t="shared" si="30"/>
        <v>20.399999999999999</v>
      </c>
      <c r="U749" s="13">
        <f t="shared" si="31"/>
        <v>11.2</v>
      </c>
      <c r="V749" s="12" t="str">
        <f t="shared" si="29"/>
        <v/>
      </c>
      <c r="W749" s="11">
        <f t="shared" si="32"/>
        <v>1</v>
      </c>
      <c r="X749" s="13"/>
      <c r="Z749" s="2"/>
      <c r="AA749"/>
      <c r="AC749" s="9"/>
      <c r="AD749" s="5">
        <v>0.51388888888900097</v>
      </c>
      <c r="AM749" s="2">
        <v>19</v>
      </c>
      <c r="AN749" s="2">
        <v>80</v>
      </c>
      <c r="AO749" s="2">
        <v>15.5</v>
      </c>
      <c r="AP749" s="2">
        <v>19</v>
      </c>
      <c r="AQ749" s="2">
        <v>6.5</v>
      </c>
      <c r="AR749" s="2">
        <v>9</v>
      </c>
      <c r="AS749" s="2">
        <v>1017.3</v>
      </c>
      <c r="AT749" s="2">
        <v>28910</v>
      </c>
      <c r="AU749" s="2">
        <v>2</v>
      </c>
      <c r="AV749" s="2">
        <v>0</v>
      </c>
      <c r="AW749" s="2">
        <v>0</v>
      </c>
      <c r="AX749" s="2">
        <v>0</v>
      </c>
      <c r="AY749">
        <v>0</v>
      </c>
      <c r="AZ749">
        <v>560.20000000000005</v>
      </c>
      <c r="BA749">
        <v>23.2</v>
      </c>
      <c r="BB749">
        <v>23.1</v>
      </c>
      <c r="BC749" s="5">
        <v>0.5131944444444444</v>
      </c>
    </row>
    <row r="750" spans="2:55">
      <c r="B750" s="2">
        <v>7.1</v>
      </c>
      <c r="C750" s="2">
        <v>63</v>
      </c>
      <c r="D750" s="2">
        <v>0.5</v>
      </c>
      <c r="E750" s="2">
        <v>4.8</v>
      </c>
      <c r="F750" s="2">
        <v>11.9</v>
      </c>
      <c r="G750" s="2">
        <v>13.3</v>
      </c>
      <c r="H750" s="2">
        <v>1024.4000000000001</v>
      </c>
      <c r="I750" s="2">
        <v>29700</v>
      </c>
      <c r="J750" s="2">
        <v>2</v>
      </c>
      <c r="K750" s="2">
        <v>0</v>
      </c>
      <c r="L750" s="2">
        <v>0</v>
      </c>
      <c r="M750" s="2">
        <v>4</v>
      </c>
      <c r="N750">
        <v>52.8</v>
      </c>
      <c r="O750">
        <v>683.8</v>
      </c>
      <c r="P750">
        <v>20.5</v>
      </c>
      <c r="Q750">
        <v>6.3</v>
      </c>
      <c r="R750" s="5">
        <v>0.51458333333333295</v>
      </c>
      <c r="T750" s="13">
        <f t="shared" si="30"/>
        <v>20.5</v>
      </c>
      <c r="U750" s="13">
        <f t="shared" si="31"/>
        <v>11.4</v>
      </c>
      <c r="V750" s="12" t="str">
        <f t="shared" si="29"/>
        <v/>
      </c>
      <c r="W750" s="11">
        <f t="shared" si="32"/>
        <v>1</v>
      </c>
      <c r="X750" s="13"/>
      <c r="Z750" s="2"/>
      <c r="AA750"/>
      <c r="AC750" s="9"/>
      <c r="AD750" s="5">
        <v>0.51458333333344597</v>
      </c>
      <c r="AM750" s="2">
        <v>19</v>
      </c>
      <c r="AN750" s="2">
        <v>80</v>
      </c>
      <c r="AO750" s="2">
        <v>15.5</v>
      </c>
      <c r="AP750" s="2">
        <v>19</v>
      </c>
      <c r="AQ750" s="2">
        <v>4.3</v>
      </c>
      <c r="AR750" s="2">
        <v>7.9</v>
      </c>
      <c r="AS750" s="2">
        <v>1017.4</v>
      </c>
      <c r="AT750" s="2">
        <v>28100</v>
      </c>
      <c r="AU750" s="2">
        <v>2</v>
      </c>
      <c r="AV750" s="2">
        <v>0</v>
      </c>
      <c r="AW750" s="2">
        <v>0</v>
      </c>
      <c r="AX750" s="2">
        <v>0</v>
      </c>
      <c r="AY750">
        <v>0</v>
      </c>
      <c r="AZ750">
        <v>560.20000000000005</v>
      </c>
      <c r="BA750">
        <v>23.4</v>
      </c>
      <c r="BB750">
        <v>23.4</v>
      </c>
      <c r="BC750" s="5">
        <v>0.51388888888888884</v>
      </c>
    </row>
    <row r="751" spans="2:55">
      <c r="B751" s="2">
        <v>7.2</v>
      </c>
      <c r="C751" s="2">
        <v>64</v>
      </c>
      <c r="D751" s="2">
        <v>0.8</v>
      </c>
      <c r="E751" s="2">
        <v>5.6</v>
      </c>
      <c r="F751" s="2">
        <v>8.6</v>
      </c>
      <c r="G751" s="2">
        <v>15.5</v>
      </c>
      <c r="H751" s="2">
        <v>1024.5999999999999</v>
      </c>
      <c r="I751" s="2">
        <v>29770</v>
      </c>
      <c r="J751" s="2">
        <v>2</v>
      </c>
      <c r="K751" s="2">
        <v>0</v>
      </c>
      <c r="L751" s="2">
        <v>0</v>
      </c>
      <c r="M751" s="2">
        <v>4</v>
      </c>
      <c r="N751">
        <v>52.8</v>
      </c>
      <c r="O751">
        <v>683.8</v>
      </c>
      <c r="P751">
        <v>20.6</v>
      </c>
      <c r="Q751">
        <v>6.3</v>
      </c>
      <c r="R751" s="5">
        <v>0.51527777777777795</v>
      </c>
      <c r="T751" s="13">
        <f t="shared" si="30"/>
        <v>20.6</v>
      </c>
      <c r="U751" s="13">
        <f t="shared" si="31"/>
        <v>11.400000000000002</v>
      </c>
      <c r="V751" s="12" t="str">
        <f t="shared" si="29"/>
        <v/>
      </c>
      <c r="W751" s="11">
        <f t="shared" si="32"/>
        <v>1</v>
      </c>
      <c r="X751" s="13"/>
      <c r="Z751" s="2"/>
      <c r="AA751"/>
      <c r="AC751" s="9"/>
      <c r="AD751" s="5">
        <v>0.51527777777789097</v>
      </c>
      <c r="AM751" s="2">
        <v>19</v>
      </c>
      <c r="AN751" s="2">
        <v>80</v>
      </c>
      <c r="AO751" s="2">
        <v>15.5</v>
      </c>
      <c r="AP751" s="2">
        <v>19</v>
      </c>
      <c r="AQ751" s="2">
        <v>3.2</v>
      </c>
      <c r="AR751" s="2">
        <v>10.1</v>
      </c>
      <c r="AS751" s="2">
        <v>1017.4</v>
      </c>
      <c r="AT751" s="2">
        <v>27870</v>
      </c>
      <c r="AU751" s="2">
        <v>2</v>
      </c>
      <c r="AV751" s="2">
        <v>0</v>
      </c>
      <c r="AW751" s="2">
        <v>0</v>
      </c>
      <c r="AX751" s="2">
        <v>0</v>
      </c>
      <c r="AY751">
        <v>0</v>
      </c>
      <c r="AZ751">
        <v>560.20000000000005</v>
      </c>
      <c r="BA751">
        <v>23.5</v>
      </c>
      <c r="BB751">
        <v>23.5</v>
      </c>
      <c r="BC751" s="5">
        <v>0.51458333333333328</v>
      </c>
    </row>
    <row r="752" spans="2:55">
      <c r="B752" s="2">
        <v>7.2</v>
      </c>
      <c r="C752" s="2">
        <v>64</v>
      </c>
      <c r="D752" s="2">
        <v>0.8</v>
      </c>
      <c r="E752" s="2">
        <v>7.2</v>
      </c>
      <c r="F752" s="2">
        <v>4.7</v>
      </c>
      <c r="G752" s="2">
        <v>5</v>
      </c>
      <c r="H752" s="2">
        <v>1024.5999999999999</v>
      </c>
      <c r="I752" s="2">
        <v>29830</v>
      </c>
      <c r="J752" s="2">
        <v>2</v>
      </c>
      <c r="K752" s="2">
        <v>0</v>
      </c>
      <c r="L752" s="2">
        <v>0</v>
      </c>
      <c r="M752" s="2">
        <v>4</v>
      </c>
      <c r="N752">
        <v>52.8</v>
      </c>
      <c r="O752">
        <v>683.8</v>
      </c>
      <c r="P752">
        <v>20.6</v>
      </c>
      <c r="Q752">
        <v>6.4</v>
      </c>
      <c r="R752" s="5">
        <v>0.51597222222222205</v>
      </c>
      <c r="T752" s="13">
        <f t="shared" si="30"/>
        <v>20.6</v>
      </c>
      <c r="U752" s="13">
        <f t="shared" si="31"/>
        <v>11.400000000000002</v>
      </c>
      <c r="V752" s="12" t="str">
        <f t="shared" si="29"/>
        <v/>
      </c>
      <c r="W752" s="11">
        <f t="shared" si="32"/>
        <v>1</v>
      </c>
      <c r="X752" s="13"/>
      <c r="Z752" s="2"/>
      <c r="AA752"/>
      <c r="AC752" s="9"/>
      <c r="AD752" s="5">
        <v>0.51597222222233596</v>
      </c>
      <c r="AM752" s="2">
        <v>19</v>
      </c>
      <c r="AN752" s="2">
        <v>80</v>
      </c>
      <c r="AO752" s="2">
        <v>15.5</v>
      </c>
      <c r="AP752" s="2">
        <v>19</v>
      </c>
      <c r="AQ752" s="2">
        <v>4.3</v>
      </c>
      <c r="AR752" s="2">
        <v>8.3000000000000007</v>
      </c>
      <c r="AS752" s="2">
        <v>1017.4</v>
      </c>
      <c r="AT752" s="2">
        <v>27630</v>
      </c>
      <c r="AU752" s="2">
        <v>2</v>
      </c>
      <c r="AV752" s="2">
        <v>0</v>
      </c>
      <c r="AW752" s="2">
        <v>0</v>
      </c>
      <c r="AX752" s="2">
        <v>0</v>
      </c>
      <c r="AY752">
        <v>0</v>
      </c>
      <c r="AZ752">
        <v>560.20000000000005</v>
      </c>
      <c r="BA752">
        <v>23.6</v>
      </c>
      <c r="BB752">
        <v>23.5</v>
      </c>
      <c r="BC752" s="5">
        <v>0.51527777777777772</v>
      </c>
    </row>
    <row r="753" spans="2:55">
      <c r="B753" s="2">
        <v>7.3</v>
      </c>
      <c r="C753" s="2">
        <v>65</v>
      </c>
      <c r="D753" s="2">
        <v>1.2</v>
      </c>
      <c r="E753" s="2">
        <v>4.9000000000000004</v>
      </c>
      <c r="F753" s="2">
        <v>13.3</v>
      </c>
      <c r="G753" s="2">
        <v>14.8</v>
      </c>
      <c r="H753" s="2">
        <v>1024.3</v>
      </c>
      <c r="I753" s="2">
        <v>29950</v>
      </c>
      <c r="J753" s="2">
        <v>2</v>
      </c>
      <c r="K753" s="2">
        <v>0</v>
      </c>
      <c r="L753" s="2">
        <v>0</v>
      </c>
      <c r="M753" s="2">
        <v>4</v>
      </c>
      <c r="N753">
        <v>52.8</v>
      </c>
      <c r="O753">
        <v>683.8</v>
      </c>
      <c r="P753">
        <v>20.7</v>
      </c>
      <c r="Q753">
        <v>6.4</v>
      </c>
      <c r="R753" s="5">
        <v>0.51666666666666705</v>
      </c>
      <c r="T753" s="13">
        <f t="shared" si="30"/>
        <v>20.7</v>
      </c>
      <c r="U753" s="13">
        <f t="shared" si="31"/>
        <v>11.399999999999999</v>
      </c>
      <c r="V753" s="12" t="str">
        <f t="shared" si="29"/>
        <v/>
      </c>
      <c r="W753" s="11">
        <f t="shared" si="32"/>
        <v>1</v>
      </c>
      <c r="X753" s="13"/>
      <c r="Z753" s="2"/>
      <c r="AA753"/>
      <c r="AC753" s="9"/>
      <c r="AD753" s="5">
        <v>0.51666666666678096</v>
      </c>
      <c r="AM753" s="2">
        <v>19</v>
      </c>
      <c r="AN753" s="2">
        <v>80</v>
      </c>
      <c r="AO753" s="2">
        <v>15.5</v>
      </c>
      <c r="AP753" s="2">
        <v>19</v>
      </c>
      <c r="AQ753" s="2">
        <v>4.7</v>
      </c>
      <c r="AR753" s="2">
        <v>11.2</v>
      </c>
      <c r="AS753" s="2">
        <v>1017.5</v>
      </c>
      <c r="AT753" s="2">
        <v>26670</v>
      </c>
      <c r="AU753" s="2">
        <v>1</v>
      </c>
      <c r="AV753" s="2">
        <v>0</v>
      </c>
      <c r="AW753" s="2">
        <v>0</v>
      </c>
      <c r="AX753" s="2">
        <v>0</v>
      </c>
      <c r="AY753">
        <v>0</v>
      </c>
      <c r="AZ753">
        <v>560.20000000000005</v>
      </c>
      <c r="BA753">
        <v>23.7</v>
      </c>
      <c r="BB753">
        <v>23.7</v>
      </c>
      <c r="BC753" s="5">
        <v>0.51597222222222228</v>
      </c>
    </row>
    <row r="754" spans="2:55">
      <c r="B754" s="2">
        <v>7.1</v>
      </c>
      <c r="C754" s="2">
        <v>64</v>
      </c>
      <c r="D754" s="2">
        <v>0.7</v>
      </c>
      <c r="E754" s="2">
        <v>5.0999999999999996</v>
      </c>
      <c r="F754" s="2">
        <v>10.4</v>
      </c>
      <c r="G754" s="2">
        <v>15.5</v>
      </c>
      <c r="H754" s="2">
        <v>1024.5999999999999</v>
      </c>
      <c r="I754" s="2">
        <v>30000</v>
      </c>
      <c r="J754" s="2">
        <v>2</v>
      </c>
      <c r="K754" s="2">
        <v>0</v>
      </c>
      <c r="L754" s="2">
        <v>0</v>
      </c>
      <c r="M754" s="2">
        <v>4</v>
      </c>
      <c r="N754">
        <v>52.8</v>
      </c>
      <c r="O754">
        <v>683.8</v>
      </c>
      <c r="P754">
        <v>20.8</v>
      </c>
      <c r="Q754">
        <v>6.4</v>
      </c>
      <c r="R754" s="5">
        <v>0.51736111111111105</v>
      </c>
      <c r="T754" s="13">
        <f t="shared" si="30"/>
        <v>20.8</v>
      </c>
      <c r="U754" s="13">
        <f t="shared" si="31"/>
        <v>11.700000000000001</v>
      </c>
      <c r="V754" s="12" t="str">
        <f t="shared" si="29"/>
        <v/>
      </c>
      <c r="W754" s="11">
        <f t="shared" si="32"/>
        <v>1</v>
      </c>
      <c r="X754" s="13"/>
      <c r="Z754" s="2"/>
      <c r="AA754"/>
      <c r="AC754" s="9"/>
      <c r="AD754" s="5">
        <v>0.51736111111122596</v>
      </c>
      <c r="AM754" s="2">
        <v>19</v>
      </c>
      <c r="AN754" s="2">
        <v>80</v>
      </c>
      <c r="AO754" s="2">
        <v>15.5</v>
      </c>
      <c r="AP754" s="2">
        <v>19</v>
      </c>
      <c r="AQ754" s="2">
        <v>6.1</v>
      </c>
      <c r="AR754" s="2">
        <v>7.6</v>
      </c>
      <c r="AS754" s="2">
        <v>1017.4</v>
      </c>
      <c r="AT754" s="2">
        <v>25530</v>
      </c>
      <c r="AU754" s="2">
        <v>1</v>
      </c>
      <c r="AV754" s="2">
        <v>0</v>
      </c>
      <c r="AW754" s="2">
        <v>0</v>
      </c>
      <c r="AX754" s="2">
        <v>0</v>
      </c>
      <c r="AY754">
        <v>0</v>
      </c>
      <c r="AZ754">
        <v>560.20000000000005</v>
      </c>
      <c r="BA754">
        <v>23.8</v>
      </c>
      <c r="BB754">
        <v>23.9</v>
      </c>
      <c r="BC754" s="5">
        <v>0.51666666666666672</v>
      </c>
    </row>
    <row r="755" spans="2:55">
      <c r="B755" s="2">
        <v>7.1</v>
      </c>
      <c r="C755" s="2">
        <v>63</v>
      </c>
      <c r="D755" s="2">
        <v>0.5</v>
      </c>
      <c r="E755" s="2">
        <v>4.4000000000000004</v>
      </c>
      <c r="F755" s="2">
        <v>14.4</v>
      </c>
      <c r="G755" s="2">
        <v>19.399999999999999</v>
      </c>
      <c r="H755" s="2">
        <v>1024.5999999999999</v>
      </c>
      <c r="I755" s="2">
        <v>30070</v>
      </c>
      <c r="J755" s="2">
        <v>2</v>
      </c>
      <c r="K755" s="2">
        <v>0</v>
      </c>
      <c r="L755" s="2">
        <v>0</v>
      </c>
      <c r="M755" s="2">
        <v>4</v>
      </c>
      <c r="N755">
        <v>52.8</v>
      </c>
      <c r="O755">
        <v>683.8</v>
      </c>
      <c r="P755">
        <v>20.8</v>
      </c>
      <c r="Q755">
        <v>6.4</v>
      </c>
      <c r="R755" s="5">
        <v>0.51805555555555605</v>
      </c>
      <c r="T755" s="13">
        <f t="shared" si="30"/>
        <v>20.8</v>
      </c>
      <c r="U755" s="13">
        <f t="shared" si="31"/>
        <v>11.700000000000001</v>
      </c>
      <c r="V755" s="12" t="str">
        <f t="shared" si="29"/>
        <v/>
      </c>
      <c r="W755" s="11">
        <f t="shared" si="32"/>
        <v>1</v>
      </c>
      <c r="X755" s="13"/>
      <c r="Z755" s="2"/>
      <c r="AA755"/>
      <c r="AC755" s="9"/>
      <c r="AD755" s="5">
        <v>0.51805555555567095</v>
      </c>
      <c r="AM755" s="2">
        <v>19</v>
      </c>
      <c r="AN755" s="2">
        <v>80</v>
      </c>
      <c r="AO755" s="2">
        <v>15.5</v>
      </c>
      <c r="AP755" s="2">
        <v>19</v>
      </c>
      <c r="AQ755" s="2">
        <v>5</v>
      </c>
      <c r="AR755" s="2">
        <v>6.1</v>
      </c>
      <c r="AS755" s="2">
        <v>1017.4</v>
      </c>
      <c r="AT755" s="2">
        <v>23860</v>
      </c>
      <c r="AU755" s="2">
        <v>1</v>
      </c>
      <c r="AV755" s="2">
        <v>0</v>
      </c>
      <c r="AW755" s="2">
        <v>0</v>
      </c>
      <c r="AX755" s="2">
        <v>0</v>
      </c>
      <c r="AY755">
        <v>0</v>
      </c>
      <c r="AZ755">
        <v>560.20000000000005</v>
      </c>
      <c r="BA755">
        <v>23.9</v>
      </c>
      <c r="BB755">
        <v>24</v>
      </c>
      <c r="BC755" s="5">
        <v>0.51736111111111116</v>
      </c>
    </row>
    <row r="756" spans="2:55">
      <c r="B756" s="2">
        <v>7</v>
      </c>
      <c r="C756" s="2">
        <v>63</v>
      </c>
      <c r="D756" s="2">
        <v>0.4</v>
      </c>
      <c r="E756" s="2">
        <v>5.6</v>
      </c>
      <c r="F756" s="2">
        <v>7.6</v>
      </c>
      <c r="G756" s="2">
        <v>13.7</v>
      </c>
      <c r="H756" s="2">
        <v>1024.7</v>
      </c>
      <c r="I756" s="2">
        <v>30140</v>
      </c>
      <c r="J756" s="2">
        <v>2</v>
      </c>
      <c r="K756" s="2">
        <v>0</v>
      </c>
      <c r="L756" s="2">
        <v>0</v>
      </c>
      <c r="M756" s="2">
        <v>4</v>
      </c>
      <c r="N756">
        <v>52.8</v>
      </c>
      <c r="O756">
        <v>683.8</v>
      </c>
      <c r="P756">
        <v>20.8</v>
      </c>
      <c r="Q756">
        <v>6.5</v>
      </c>
      <c r="R756" s="5">
        <v>0.51875000000000004</v>
      </c>
      <c r="T756" s="13">
        <f t="shared" si="30"/>
        <v>20.8</v>
      </c>
      <c r="U756" s="13">
        <f t="shared" si="31"/>
        <v>11.8</v>
      </c>
      <c r="V756" s="12" t="str">
        <f t="shared" si="29"/>
        <v/>
      </c>
      <c r="W756" s="11">
        <f t="shared" si="32"/>
        <v>1</v>
      </c>
      <c r="X756" s="13"/>
      <c r="Z756" s="2"/>
      <c r="AA756"/>
      <c r="AC756" s="9"/>
      <c r="AD756" s="5">
        <v>0.51875000000011595</v>
      </c>
      <c r="AM756" s="2">
        <v>19.100000000000001</v>
      </c>
      <c r="AN756" s="2">
        <v>80</v>
      </c>
      <c r="AO756" s="2">
        <v>15.6</v>
      </c>
      <c r="AP756" s="2">
        <v>19.100000000000001</v>
      </c>
      <c r="AQ756" s="2">
        <v>2.9</v>
      </c>
      <c r="AR756" s="2">
        <v>3.6</v>
      </c>
      <c r="AS756" s="2">
        <v>1017.6</v>
      </c>
      <c r="AT756" s="2">
        <v>21870</v>
      </c>
      <c r="AU756" s="2">
        <v>1</v>
      </c>
      <c r="AV756" s="2">
        <v>0</v>
      </c>
      <c r="AW756" s="2">
        <v>0</v>
      </c>
      <c r="AX756" s="2">
        <v>0</v>
      </c>
      <c r="AY756">
        <v>0</v>
      </c>
      <c r="AZ756">
        <v>560.20000000000005</v>
      </c>
      <c r="BA756">
        <v>23.9</v>
      </c>
      <c r="BB756">
        <v>24</v>
      </c>
      <c r="BC756" s="5">
        <v>0.5180555555555556</v>
      </c>
    </row>
    <row r="757" spans="2:55">
      <c r="B757" s="2">
        <v>7</v>
      </c>
      <c r="C757" s="2">
        <v>63</v>
      </c>
      <c r="D757" s="2">
        <v>0.4</v>
      </c>
      <c r="E757" s="2">
        <v>5.4</v>
      </c>
      <c r="F757" s="2">
        <v>8.3000000000000007</v>
      </c>
      <c r="G757" s="2">
        <v>17.600000000000001</v>
      </c>
      <c r="H757" s="2">
        <v>1024.3</v>
      </c>
      <c r="I757" s="2">
        <v>30220</v>
      </c>
      <c r="J757" s="2">
        <v>2</v>
      </c>
      <c r="K757" s="2">
        <v>0</v>
      </c>
      <c r="L757" s="2">
        <v>0</v>
      </c>
      <c r="M757" s="2">
        <v>4</v>
      </c>
      <c r="N757">
        <v>52.8</v>
      </c>
      <c r="O757">
        <v>683.8</v>
      </c>
      <c r="P757">
        <v>20.6</v>
      </c>
      <c r="Q757">
        <v>6.5</v>
      </c>
      <c r="R757" s="5">
        <v>0.51944444444444404</v>
      </c>
      <c r="T757" s="13">
        <f t="shared" si="30"/>
        <v>20.6</v>
      </c>
      <c r="U757" s="13">
        <f t="shared" si="31"/>
        <v>11.600000000000001</v>
      </c>
      <c r="V757" s="12" t="str">
        <f t="shared" si="29"/>
        <v/>
      </c>
      <c r="W757" s="11">
        <f t="shared" si="32"/>
        <v>1</v>
      </c>
      <c r="X757" s="13"/>
      <c r="Z757" s="2"/>
      <c r="AA757"/>
      <c r="AC757" s="9"/>
      <c r="AD757" s="5">
        <v>0.51944444444456095</v>
      </c>
      <c r="AM757" s="2">
        <v>19.100000000000001</v>
      </c>
      <c r="AN757" s="2">
        <v>80</v>
      </c>
      <c r="AO757" s="2">
        <v>15.6</v>
      </c>
      <c r="AP757" s="2">
        <v>19.100000000000001</v>
      </c>
      <c r="AQ757" s="2">
        <v>6.8</v>
      </c>
      <c r="AR757" s="2">
        <v>7.9</v>
      </c>
      <c r="AS757" s="2">
        <v>1017.4</v>
      </c>
      <c r="AT757" s="2">
        <v>20480</v>
      </c>
      <c r="AU757" s="2">
        <v>1</v>
      </c>
      <c r="AV757" s="2">
        <v>0</v>
      </c>
      <c r="AW757" s="2">
        <v>0</v>
      </c>
      <c r="AX757" s="2">
        <v>0</v>
      </c>
      <c r="AY757">
        <v>0</v>
      </c>
      <c r="AZ757">
        <v>560.20000000000005</v>
      </c>
      <c r="BA757">
        <v>24</v>
      </c>
      <c r="BB757">
        <v>24.1</v>
      </c>
      <c r="BC757" s="5">
        <v>0.51875000000000004</v>
      </c>
    </row>
    <row r="758" spans="2:55">
      <c r="B758" s="2">
        <v>7</v>
      </c>
      <c r="C758" s="2">
        <v>63</v>
      </c>
      <c r="D758" s="2">
        <v>0.4</v>
      </c>
      <c r="E758" s="2">
        <v>6.1</v>
      </c>
      <c r="F758" s="2">
        <v>5.8</v>
      </c>
      <c r="G758" s="2">
        <v>10.1</v>
      </c>
      <c r="H758" s="2">
        <v>1024.4000000000001</v>
      </c>
      <c r="I758" s="2">
        <v>30280</v>
      </c>
      <c r="J758" s="2">
        <v>2</v>
      </c>
      <c r="K758" s="2">
        <v>0</v>
      </c>
      <c r="L758" s="2">
        <v>0</v>
      </c>
      <c r="M758" s="2">
        <v>4</v>
      </c>
      <c r="N758">
        <v>52.8</v>
      </c>
      <c r="O758">
        <v>683.8</v>
      </c>
      <c r="P758">
        <v>20.5</v>
      </c>
      <c r="Q758">
        <v>6.6</v>
      </c>
      <c r="R758" s="5">
        <v>0.52013888888888904</v>
      </c>
      <c r="T758" s="13">
        <f t="shared" si="30"/>
        <v>20.5</v>
      </c>
      <c r="U758" s="13">
        <f t="shared" si="31"/>
        <v>11.5</v>
      </c>
      <c r="V758" s="12" t="str">
        <f t="shared" si="29"/>
        <v/>
      </c>
      <c r="W758" s="11">
        <f t="shared" si="32"/>
        <v>1</v>
      </c>
      <c r="X758" s="13"/>
      <c r="Z758" s="2"/>
      <c r="AA758"/>
      <c r="AC758" s="9"/>
      <c r="AD758" s="5">
        <v>0.52013888888900595</v>
      </c>
      <c r="AM758" s="2">
        <v>19.100000000000001</v>
      </c>
      <c r="AN758" s="2">
        <v>80</v>
      </c>
      <c r="AO758" s="2">
        <v>15.6</v>
      </c>
      <c r="AP758" s="2">
        <v>19.100000000000001</v>
      </c>
      <c r="AQ758" s="2">
        <v>6.1</v>
      </c>
      <c r="AR758" s="2">
        <v>7.9</v>
      </c>
      <c r="AS758" s="2">
        <v>1017.5</v>
      </c>
      <c r="AT758" s="2">
        <v>19870</v>
      </c>
      <c r="AU758" s="2">
        <v>1</v>
      </c>
      <c r="AV758" s="2">
        <v>0</v>
      </c>
      <c r="AW758" s="2">
        <v>0</v>
      </c>
      <c r="AX758" s="2">
        <v>0</v>
      </c>
      <c r="AY758">
        <v>0</v>
      </c>
      <c r="AZ758">
        <v>560.20000000000005</v>
      </c>
      <c r="BA758">
        <v>24</v>
      </c>
      <c r="BB758">
        <v>24.2</v>
      </c>
      <c r="BC758" s="5">
        <v>0.51944444444444449</v>
      </c>
    </row>
    <row r="759" spans="2:55">
      <c r="B759" s="2">
        <v>7.1</v>
      </c>
      <c r="C759" s="2">
        <v>63</v>
      </c>
      <c r="D759" s="2">
        <v>0.5</v>
      </c>
      <c r="E759" s="2">
        <v>5.3</v>
      </c>
      <c r="F759" s="2">
        <v>9.4</v>
      </c>
      <c r="G759" s="2">
        <v>10.1</v>
      </c>
      <c r="H759" s="2">
        <v>1024.5999999999999</v>
      </c>
      <c r="I759" s="2">
        <v>30310</v>
      </c>
      <c r="J759" s="2">
        <v>2</v>
      </c>
      <c r="K759" s="2">
        <v>0</v>
      </c>
      <c r="L759" s="2">
        <v>0</v>
      </c>
      <c r="M759" s="2">
        <v>4</v>
      </c>
      <c r="N759">
        <v>52.8</v>
      </c>
      <c r="O759">
        <v>683.8</v>
      </c>
      <c r="P759">
        <v>20.399999999999999</v>
      </c>
      <c r="Q759">
        <v>6.6</v>
      </c>
      <c r="R759" s="5">
        <v>0.52083333333333304</v>
      </c>
      <c r="T759" s="13">
        <f t="shared" si="30"/>
        <v>20.399999999999999</v>
      </c>
      <c r="U759" s="13">
        <f t="shared" si="31"/>
        <v>11.299999999999999</v>
      </c>
      <c r="V759" s="12" t="str">
        <f t="shared" si="29"/>
        <v/>
      </c>
      <c r="W759" s="11">
        <f t="shared" si="32"/>
        <v>1</v>
      </c>
      <c r="X759" s="13"/>
      <c r="Z759" s="2"/>
      <c r="AA759"/>
      <c r="AC759" s="9"/>
      <c r="AD759" s="5">
        <v>0.52083333333345105</v>
      </c>
      <c r="AM759" s="2">
        <v>19.100000000000001</v>
      </c>
      <c r="AN759" s="2">
        <v>80</v>
      </c>
      <c r="AO759" s="2">
        <v>15.6</v>
      </c>
      <c r="AP759" s="2">
        <v>19.100000000000001</v>
      </c>
      <c r="AQ759" s="2">
        <v>1.8</v>
      </c>
      <c r="AR759" s="2">
        <v>4</v>
      </c>
      <c r="AS759" s="2">
        <v>1017.2</v>
      </c>
      <c r="AT759" s="2">
        <v>20000</v>
      </c>
      <c r="AU759" s="2">
        <v>1</v>
      </c>
      <c r="AV759" s="2">
        <v>0</v>
      </c>
      <c r="AW759" s="2">
        <v>0</v>
      </c>
      <c r="AX759" s="2">
        <v>0</v>
      </c>
      <c r="AY759">
        <v>0</v>
      </c>
      <c r="AZ759">
        <v>560.20000000000005</v>
      </c>
      <c r="BA759">
        <v>24</v>
      </c>
      <c r="BB759">
        <v>24.3</v>
      </c>
      <c r="BC759" s="5">
        <v>0.52013888888888893</v>
      </c>
    </row>
    <row r="760" spans="2:55">
      <c r="B760" s="2">
        <v>7.2</v>
      </c>
      <c r="C760" s="2">
        <v>63</v>
      </c>
      <c r="D760" s="2">
        <v>0.6</v>
      </c>
      <c r="E760" s="2">
        <v>5.2</v>
      </c>
      <c r="F760" s="2">
        <v>10.4</v>
      </c>
      <c r="G760" s="2">
        <v>12.2</v>
      </c>
      <c r="H760" s="2">
        <v>1024.4000000000001</v>
      </c>
      <c r="I760" s="2">
        <v>30470</v>
      </c>
      <c r="J760" s="2">
        <v>2</v>
      </c>
      <c r="K760" s="2">
        <v>0</v>
      </c>
      <c r="L760" s="2">
        <v>0</v>
      </c>
      <c r="M760" s="2">
        <v>4</v>
      </c>
      <c r="N760">
        <v>52.8</v>
      </c>
      <c r="O760">
        <v>683.8</v>
      </c>
      <c r="P760">
        <v>20.2</v>
      </c>
      <c r="Q760">
        <v>6.7</v>
      </c>
      <c r="R760" s="5">
        <v>0.52152777777777803</v>
      </c>
      <c r="T760" s="13">
        <f t="shared" si="30"/>
        <v>20.2</v>
      </c>
      <c r="U760" s="13">
        <f t="shared" si="31"/>
        <v>11</v>
      </c>
      <c r="V760" s="12" t="str">
        <f t="shared" si="29"/>
        <v/>
      </c>
      <c r="W760" s="11">
        <f t="shared" si="32"/>
        <v>1</v>
      </c>
      <c r="X760" s="13"/>
      <c r="Z760" s="2"/>
      <c r="AA760"/>
      <c r="AC760" s="9"/>
      <c r="AD760" s="5">
        <v>0.52152777777789605</v>
      </c>
      <c r="AM760" s="2">
        <v>19.100000000000001</v>
      </c>
      <c r="AN760" s="2">
        <v>80</v>
      </c>
      <c r="AO760" s="2">
        <v>15.6</v>
      </c>
      <c r="AP760" s="2">
        <v>19.100000000000001</v>
      </c>
      <c r="AQ760" s="2">
        <v>8.3000000000000007</v>
      </c>
      <c r="AR760" s="2">
        <v>8.3000000000000007</v>
      </c>
      <c r="AS760" s="2">
        <v>1017.5</v>
      </c>
      <c r="AT760" s="2">
        <v>20800</v>
      </c>
      <c r="AU760" s="2">
        <v>1</v>
      </c>
      <c r="AV760" s="2">
        <v>0</v>
      </c>
      <c r="AW760" s="2">
        <v>0</v>
      </c>
      <c r="AX760" s="2">
        <v>0</v>
      </c>
      <c r="AY760">
        <v>0</v>
      </c>
      <c r="AZ760">
        <v>560.20000000000005</v>
      </c>
      <c r="BA760">
        <v>24</v>
      </c>
      <c r="BB760">
        <v>24.3</v>
      </c>
      <c r="BC760" s="5">
        <v>0.52083333333333337</v>
      </c>
    </row>
    <row r="761" spans="2:55">
      <c r="B761" s="2">
        <v>7.3</v>
      </c>
      <c r="C761" s="2">
        <v>64</v>
      </c>
      <c r="D761" s="2">
        <v>0.9</v>
      </c>
      <c r="E761" s="2">
        <v>7.3</v>
      </c>
      <c r="F761" s="2">
        <v>3.6</v>
      </c>
      <c r="G761" s="2">
        <v>8.6</v>
      </c>
      <c r="H761" s="2">
        <v>1024.5999999999999</v>
      </c>
      <c r="I761" s="2">
        <v>30480</v>
      </c>
      <c r="J761" s="2">
        <v>2</v>
      </c>
      <c r="K761" s="2">
        <v>0</v>
      </c>
      <c r="L761" s="2">
        <v>0</v>
      </c>
      <c r="M761" s="2">
        <v>4</v>
      </c>
      <c r="N761">
        <v>52.8</v>
      </c>
      <c r="O761">
        <v>683.8</v>
      </c>
      <c r="P761">
        <v>20.2</v>
      </c>
      <c r="Q761">
        <v>6.7</v>
      </c>
      <c r="R761" s="5">
        <v>0.52222222222222203</v>
      </c>
      <c r="T761" s="13">
        <f t="shared" si="30"/>
        <v>20.2</v>
      </c>
      <c r="U761" s="13">
        <f t="shared" si="31"/>
        <v>10.899999999999999</v>
      </c>
      <c r="V761" s="12" t="str">
        <f t="shared" si="29"/>
        <v/>
      </c>
      <c r="W761" s="11">
        <f t="shared" si="32"/>
        <v>1</v>
      </c>
      <c r="X761" s="13"/>
      <c r="Z761" s="2"/>
      <c r="AA761"/>
      <c r="AC761" s="9"/>
      <c r="AD761" s="5">
        <v>0.52222222222234105</v>
      </c>
      <c r="AM761" s="2">
        <v>19.100000000000001</v>
      </c>
      <c r="AN761" s="2">
        <v>80</v>
      </c>
      <c r="AO761" s="2">
        <v>15.6</v>
      </c>
      <c r="AP761" s="2">
        <v>19.100000000000001</v>
      </c>
      <c r="AQ761" s="2">
        <v>4.3</v>
      </c>
      <c r="AR761" s="2">
        <v>5</v>
      </c>
      <c r="AS761" s="2">
        <v>1017.4</v>
      </c>
      <c r="AT761" s="2">
        <v>22220</v>
      </c>
      <c r="AU761" s="2">
        <v>1</v>
      </c>
      <c r="AV761" s="2">
        <v>0</v>
      </c>
      <c r="AW761" s="2">
        <v>0</v>
      </c>
      <c r="AX761" s="2">
        <v>0</v>
      </c>
      <c r="AY761">
        <v>0</v>
      </c>
      <c r="AZ761">
        <v>560.20000000000005</v>
      </c>
      <c r="BA761">
        <v>24</v>
      </c>
      <c r="BB761">
        <v>24.4</v>
      </c>
      <c r="BC761" s="5">
        <v>0.52152777777777781</v>
      </c>
    </row>
    <row r="762" spans="2:55">
      <c r="B762" s="2">
        <v>7.2</v>
      </c>
      <c r="C762" s="2">
        <v>63</v>
      </c>
      <c r="D762" s="2">
        <v>0.6</v>
      </c>
      <c r="E762" s="2">
        <v>4.3</v>
      </c>
      <c r="F762" s="2">
        <v>16.600000000000001</v>
      </c>
      <c r="G762" s="2">
        <v>16.600000000000001</v>
      </c>
      <c r="H762" s="2">
        <v>1024.5</v>
      </c>
      <c r="I762" s="2">
        <v>30610</v>
      </c>
      <c r="J762" s="2">
        <v>2</v>
      </c>
      <c r="K762" s="2">
        <v>0</v>
      </c>
      <c r="L762" s="2">
        <v>0</v>
      </c>
      <c r="M762" s="2">
        <v>4</v>
      </c>
      <c r="N762">
        <v>52.8</v>
      </c>
      <c r="O762">
        <v>683.8</v>
      </c>
      <c r="P762">
        <v>20.2</v>
      </c>
      <c r="Q762">
        <v>6.8</v>
      </c>
      <c r="R762" s="5">
        <v>0.52291666666666703</v>
      </c>
      <c r="T762" s="13">
        <f t="shared" si="30"/>
        <v>20.2</v>
      </c>
      <c r="U762" s="13">
        <f t="shared" si="31"/>
        <v>11</v>
      </c>
      <c r="V762" s="12" t="str">
        <f t="shared" si="29"/>
        <v/>
      </c>
      <c r="W762" s="11">
        <f t="shared" si="32"/>
        <v>1</v>
      </c>
      <c r="X762" s="13"/>
      <c r="Z762" s="2"/>
      <c r="AA762"/>
      <c r="AC762" s="9"/>
      <c r="AD762" s="5">
        <v>0.52291666666678605</v>
      </c>
      <c r="AM762" s="2">
        <v>19.100000000000001</v>
      </c>
      <c r="AN762" s="2">
        <v>79</v>
      </c>
      <c r="AO762" s="2">
        <v>15.4</v>
      </c>
      <c r="AP762" s="2">
        <v>19.100000000000001</v>
      </c>
      <c r="AQ762" s="2">
        <v>4.3</v>
      </c>
      <c r="AR762" s="2">
        <v>7.2</v>
      </c>
      <c r="AS762" s="2">
        <v>1017.3</v>
      </c>
      <c r="AT762" s="2">
        <v>23870</v>
      </c>
      <c r="AU762" s="2">
        <v>1</v>
      </c>
      <c r="AV762" s="2">
        <v>0</v>
      </c>
      <c r="AW762" s="2">
        <v>0</v>
      </c>
      <c r="AX762" s="2">
        <v>0</v>
      </c>
      <c r="AY762">
        <v>0</v>
      </c>
      <c r="AZ762">
        <v>560.20000000000005</v>
      </c>
      <c r="BA762">
        <v>24</v>
      </c>
      <c r="BB762">
        <v>24.4</v>
      </c>
      <c r="BC762" s="5">
        <v>0.52222222222222225</v>
      </c>
    </row>
    <row r="763" spans="2:55">
      <c r="B763" s="2">
        <v>7.2</v>
      </c>
      <c r="C763" s="2">
        <v>63</v>
      </c>
      <c r="D763" s="2">
        <v>0.6</v>
      </c>
      <c r="E763" s="2">
        <v>3.9</v>
      </c>
      <c r="F763" s="2">
        <v>19.399999999999999</v>
      </c>
      <c r="G763" s="2">
        <v>20.2</v>
      </c>
      <c r="H763" s="2">
        <v>1024.4000000000001</v>
      </c>
      <c r="I763" s="2">
        <v>30640</v>
      </c>
      <c r="J763" s="2">
        <v>2</v>
      </c>
      <c r="K763" s="2">
        <v>0</v>
      </c>
      <c r="L763" s="2">
        <v>0</v>
      </c>
      <c r="M763" s="2">
        <v>4</v>
      </c>
      <c r="N763">
        <v>52.8</v>
      </c>
      <c r="O763">
        <v>683.8</v>
      </c>
      <c r="P763">
        <v>20.3</v>
      </c>
      <c r="Q763">
        <v>6.8</v>
      </c>
      <c r="R763" s="5">
        <v>0.52361111111111103</v>
      </c>
      <c r="T763" s="13">
        <f t="shared" si="30"/>
        <v>20.3</v>
      </c>
      <c r="U763" s="13">
        <f t="shared" si="31"/>
        <v>11.100000000000001</v>
      </c>
      <c r="V763" s="12" t="str">
        <f t="shared" si="29"/>
        <v/>
      </c>
      <c r="W763" s="11">
        <f t="shared" si="32"/>
        <v>1</v>
      </c>
      <c r="X763" s="13"/>
      <c r="Z763" s="2"/>
      <c r="AA763"/>
      <c r="AC763" s="9"/>
      <c r="AD763" s="5">
        <v>0.52361111111123104</v>
      </c>
      <c r="AM763" s="2">
        <v>19</v>
      </c>
      <c r="AN763" s="2">
        <v>79</v>
      </c>
      <c r="AO763" s="2">
        <v>15.3</v>
      </c>
      <c r="AP763" s="2">
        <v>19</v>
      </c>
      <c r="AQ763" s="2">
        <v>2.9</v>
      </c>
      <c r="AR763" s="2">
        <v>11.5</v>
      </c>
      <c r="AS763" s="2">
        <v>1017.5</v>
      </c>
      <c r="AT763" s="2">
        <v>25260</v>
      </c>
      <c r="AU763" s="2">
        <v>1</v>
      </c>
      <c r="AV763" s="2">
        <v>0</v>
      </c>
      <c r="AW763" s="2">
        <v>0</v>
      </c>
      <c r="AX763" s="2">
        <v>0</v>
      </c>
      <c r="AY763">
        <v>0</v>
      </c>
      <c r="AZ763">
        <v>560.20000000000005</v>
      </c>
      <c r="BA763">
        <v>24</v>
      </c>
      <c r="BB763">
        <v>24.4</v>
      </c>
      <c r="BC763" s="5">
        <v>0.5229166666666667</v>
      </c>
    </row>
    <row r="764" spans="2:55">
      <c r="B764" s="2">
        <v>7.2</v>
      </c>
      <c r="C764" s="2">
        <v>63</v>
      </c>
      <c r="D764" s="2">
        <v>0.6</v>
      </c>
      <c r="E764" s="2">
        <v>5</v>
      </c>
      <c r="F764" s="2">
        <v>11.5</v>
      </c>
      <c r="G764" s="2">
        <v>14.4</v>
      </c>
      <c r="H764" s="2">
        <v>1024.2</v>
      </c>
      <c r="I764" s="2">
        <v>30710</v>
      </c>
      <c r="J764" s="2">
        <v>2</v>
      </c>
      <c r="K764" s="2">
        <v>0</v>
      </c>
      <c r="L764" s="2">
        <v>0</v>
      </c>
      <c r="M764" s="2">
        <v>4</v>
      </c>
      <c r="N764">
        <v>52.8</v>
      </c>
      <c r="O764">
        <v>683.8</v>
      </c>
      <c r="P764">
        <v>20.2</v>
      </c>
      <c r="Q764">
        <v>6.9</v>
      </c>
      <c r="R764" s="5">
        <v>0.52430555555555602</v>
      </c>
      <c r="T764" s="13">
        <f t="shared" si="30"/>
        <v>20.2</v>
      </c>
      <c r="U764" s="13">
        <f t="shared" si="31"/>
        <v>11</v>
      </c>
      <c r="V764" s="12" t="str">
        <f t="shared" si="29"/>
        <v/>
      </c>
      <c r="W764" s="11">
        <f t="shared" si="32"/>
        <v>1</v>
      </c>
      <c r="X764" s="13"/>
      <c r="Z764" s="2"/>
      <c r="AA764"/>
      <c r="AC764" s="9"/>
      <c r="AD764" s="5">
        <v>0.52430555555567604</v>
      </c>
      <c r="AM764" s="2">
        <v>19</v>
      </c>
      <c r="AN764" s="2">
        <v>80</v>
      </c>
      <c r="AO764" s="2">
        <v>15.5</v>
      </c>
      <c r="AP764" s="2">
        <v>19</v>
      </c>
      <c r="AQ764" s="2">
        <v>5.8</v>
      </c>
      <c r="AR764" s="2">
        <v>8.3000000000000007</v>
      </c>
      <c r="AS764" s="2">
        <v>1017.4</v>
      </c>
      <c r="AT764" s="2">
        <v>26560</v>
      </c>
      <c r="AU764" s="2">
        <v>1</v>
      </c>
      <c r="AV764" s="2">
        <v>0</v>
      </c>
      <c r="AW764" s="2">
        <v>0</v>
      </c>
      <c r="AX764" s="2">
        <v>0</v>
      </c>
      <c r="AY764">
        <v>0</v>
      </c>
      <c r="AZ764">
        <v>560.20000000000005</v>
      </c>
      <c r="BA764">
        <v>24</v>
      </c>
      <c r="BB764">
        <v>24.4</v>
      </c>
      <c r="BC764" s="5">
        <v>0.52361111111111114</v>
      </c>
    </row>
    <row r="765" spans="2:55">
      <c r="B765" s="2">
        <v>7.2</v>
      </c>
      <c r="C765" s="2">
        <v>62</v>
      </c>
      <c r="D765" s="2">
        <v>0.4</v>
      </c>
      <c r="E765" s="2">
        <v>6</v>
      </c>
      <c r="F765" s="2">
        <v>6.8</v>
      </c>
      <c r="G765" s="2">
        <v>10.1</v>
      </c>
      <c r="H765" s="2">
        <v>1024.4000000000001</v>
      </c>
      <c r="I765" s="2">
        <v>30750</v>
      </c>
      <c r="J765" s="2">
        <v>2</v>
      </c>
      <c r="K765" s="2">
        <v>0</v>
      </c>
      <c r="L765" s="2">
        <v>0</v>
      </c>
      <c r="M765" s="2">
        <v>4</v>
      </c>
      <c r="N765">
        <v>52.8</v>
      </c>
      <c r="O765">
        <v>683.8</v>
      </c>
      <c r="P765">
        <v>20.2</v>
      </c>
      <c r="Q765">
        <v>6.9</v>
      </c>
      <c r="R765" s="5">
        <v>0.52500000000000002</v>
      </c>
      <c r="T765" s="13">
        <f t="shared" si="30"/>
        <v>20.2</v>
      </c>
      <c r="U765" s="13">
        <f t="shared" si="31"/>
        <v>11</v>
      </c>
      <c r="V765" s="12" t="str">
        <f t="shared" si="29"/>
        <v/>
      </c>
      <c r="W765" s="11">
        <f t="shared" si="32"/>
        <v>1</v>
      </c>
      <c r="X765" s="13"/>
      <c r="Z765" s="2"/>
      <c r="AA765"/>
      <c r="AC765" s="9"/>
      <c r="AD765" s="5">
        <v>0.52500000000012104</v>
      </c>
      <c r="AM765" s="2">
        <v>19</v>
      </c>
      <c r="AN765" s="2">
        <v>80</v>
      </c>
      <c r="AO765" s="2">
        <v>15.5</v>
      </c>
      <c r="AP765" s="2">
        <v>19</v>
      </c>
      <c r="AQ765" s="2">
        <v>5.8</v>
      </c>
      <c r="AR765" s="2">
        <v>7.2</v>
      </c>
      <c r="AS765" s="2">
        <v>1017.4</v>
      </c>
      <c r="AT765" s="2">
        <v>27090</v>
      </c>
      <c r="AU765" s="2">
        <v>1</v>
      </c>
      <c r="AV765" s="2">
        <v>0</v>
      </c>
      <c r="AW765" s="2">
        <v>0</v>
      </c>
      <c r="AX765" s="2">
        <v>0</v>
      </c>
      <c r="AY765">
        <v>0</v>
      </c>
      <c r="AZ765">
        <v>560.20000000000005</v>
      </c>
      <c r="BA765">
        <v>24</v>
      </c>
      <c r="BB765">
        <v>24.4</v>
      </c>
      <c r="BC765" s="5">
        <v>0.52430555555555558</v>
      </c>
    </row>
    <row r="766" spans="2:55">
      <c r="B766" s="2">
        <v>7.2</v>
      </c>
      <c r="C766" s="2">
        <v>63</v>
      </c>
      <c r="D766" s="2">
        <v>0.6</v>
      </c>
      <c r="E766" s="2">
        <v>6.2</v>
      </c>
      <c r="F766" s="2">
        <v>6.1</v>
      </c>
      <c r="G766" s="2">
        <v>8.6</v>
      </c>
      <c r="H766" s="2">
        <v>1024.5999999999999</v>
      </c>
      <c r="I766" s="2">
        <v>30780</v>
      </c>
      <c r="J766" s="2">
        <v>2</v>
      </c>
      <c r="K766" s="2">
        <v>0</v>
      </c>
      <c r="L766" s="2">
        <v>0</v>
      </c>
      <c r="M766" s="2">
        <v>4</v>
      </c>
      <c r="N766">
        <v>52.8</v>
      </c>
      <c r="O766">
        <v>683.8</v>
      </c>
      <c r="P766">
        <v>20.100000000000001</v>
      </c>
      <c r="Q766">
        <v>6.9</v>
      </c>
      <c r="R766" s="5">
        <v>0.52569444444444402</v>
      </c>
      <c r="T766" s="13">
        <f t="shared" si="30"/>
        <v>20.100000000000001</v>
      </c>
      <c r="U766" s="13">
        <f t="shared" si="31"/>
        <v>10.900000000000002</v>
      </c>
      <c r="V766" s="12" t="str">
        <f t="shared" si="29"/>
        <v/>
      </c>
      <c r="W766" s="11">
        <f t="shared" si="32"/>
        <v>1</v>
      </c>
      <c r="X766" s="13"/>
      <c r="Z766" s="2"/>
      <c r="AA766"/>
      <c r="AC766" s="9"/>
      <c r="AD766" s="5">
        <v>0.52569444444456603</v>
      </c>
      <c r="AM766" s="2">
        <v>19</v>
      </c>
      <c r="AN766" s="2">
        <v>80</v>
      </c>
      <c r="AO766" s="2">
        <v>15.5</v>
      </c>
      <c r="AP766" s="2">
        <v>19</v>
      </c>
      <c r="AQ766" s="2">
        <v>4.7</v>
      </c>
      <c r="AR766" s="2">
        <v>7.6</v>
      </c>
      <c r="AS766" s="2">
        <v>1017.3</v>
      </c>
      <c r="AT766" s="2">
        <v>27050</v>
      </c>
      <c r="AU766" s="2">
        <v>1</v>
      </c>
      <c r="AV766" s="2">
        <v>0</v>
      </c>
      <c r="AW766" s="2">
        <v>0</v>
      </c>
      <c r="AX766" s="2">
        <v>0</v>
      </c>
      <c r="AY766">
        <v>0</v>
      </c>
      <c r="AZ766">
        <v>560.20000000000005</v>
      </c>
      <c r="BA766">
        <v>23.9</v>
      </c>
      <c r="BB766">
        <v>24.4</v>
      </c>
      <c r="BC766" s="5">
        <v>0.52500000000000002</v>
      </c>
    </row>
    <row r="767" spans="2:55">
      <c r="B767" s="2">
        <v>7.2</v>
      </c>
      <c r="C767" s="2">
        <v>63</v>
      </c>
      <c r="D767" s="2">
        <v>0.6</v>
      </c>
      <c r="E767" s="2">
        <v>5.7</v>
      </c>
      <c r="F767" s="2">
        <v>7.9</v>
      </c>
      <c r="G767" s="2">
        <v>15.1</v>
      </c>
      <c r="H767" s="2">
        <v>1024.4000000000001</v>
      </c>
      <c r="I767" s="2">
        <v>30810</v>
      </c>
      <c r="J767" s="2">
        <v>2</v>
      </c>
      <c r="K767" s="2">
        <v>0</v>
      </c>
      <c r="L767" s="2">
        <v>0</v>
      </c>
      <c r="M767" s="2">
        <v>4</v>
      </c>
      <c r="N767">
        <v>52.8</v>
      </c>
      <c r="O767">
        <v>683.8</v>
      </c>
      <c r="P767">
        <v>20</v>
      </c>
      <c r="Q767">
        <v>7</v>
      </c>
      <c r="R767" s="5">
        <v>0.52638888888888902</v>
      </c>
      <c r="T767" s="13">
        <f t="shared" si="30"/>
        <v>20</v>
      </c>
      <c r="U767" s="13">
        <f t="shared" si="31"/>
        <v>10.8</v>
      </c>
      <c r="V767" s="12" t="str">
        <f t="shared" si="29"/>
        <v/>
      </c>
      <c r="W767" s="11">
        <f t="shared" si="32"/>
        <v>1</v>
      </c>
      <c r="X767" s="13"/>
      <c r="Z767" s="2"/>
      <c r="AA767"/>
      <c r="AC767" s="9"/>
      <c r="AD767" s="5">
        <v>0.52638888888901103</v>
      </c>
      <c r="AM767" s="2">
        <v>19</v>
      </c>
      <c r="AN767" s="2">
        <v>80</v>
      </c>
      <c r="AO767" s="2">
        <v>15.5</v>
      </c>
      <c r="AP767" s="2">
        <v>19</v>
      </c>
      <c r="AQ767" s="2">
        <v>10.1</v>
      </c>
      <c r="AR767" s="2">
        <v>10.1</v>
      </c>
      <c r="AS767" s="2">
        <v>1017.5</v>
      </c>
      <c r="AT767" s="2">
        <v>26600</v>
      </c>
      <c r="AU767" s="2">
        <v>1</v>
      </c>
      <c r="AV767" s="2">
        <v>0</v>
      </c>
      <c r="AW767" s="2">
        <v>0</v>
      </c>
      <c r="AX767" s="2">
        <v>0</v>
      </c>
      <c r="AY767">
        <v>0</v>
      </c>
      <c r="AZ767">
        <v>560.20000000000005</v>
      </c>
      <c r="BA767">
        <v>24</v>
      </c>
      <c r="BB767">
        <v>24.4</v>
      </c>
      <c r="BC767" s="5">
        <v>0.52569444444444446</v>
      </c>
    </row>
    <row r="768" spans="2:55">
      <c r="B768" s="2">
        <v>7.3</v>
      </c>
      <c r="C768" s="2">
        <v>63</v>
      </c>
      <c r="D768" s="2">
        <v>0.7</v>
      </c>
      <c r="E768" s="2">
        <v>5</v>
      </c>
      <c r="F768" s="2">
        <v>12.2</v>
      </c>
      <c r="G768" s="2">
        <v>16.899999999999999</v>
      </c>
      <c r="H768" s="2">
        <v>1024.4000000000001</v>
      </c>
      <c r="I768" s="2">
        <v>30860</v>
      </c>
      <c r="J768" s="2">
        <v>2</v>
      </c>
      <c r="K768" s="2">
        <v>0</v>
      </c>
      <c r="L768" s="2">
        <v>0</v>
      </c>
      <c r="M768" s="2">
        <v>4</v>
      </c>
      <c r="N768">
        <v>52.8</v>
      </c>
      <c r="O768">
        <v>683.8</v>
      </c>
      <c r="P768">
        <v>19.899999999999999</v>
      </c>
      <c r="Q768">
        <v>7</v>
      </c>
      <c r="R768" s="5">
        <v>0.52708333333333302</v>
      </c>
      <c r="T768" s="13">
        <f t="shared" si="30"/>
        <v>19.899999999999999</v>
      </c>
      <c r="U768" s="13">
        <f t="shared" si="31"/>
        <v>10.599999999999998</v>
      </c>
      <c r="V768" s="12" t="str">
        <f t="shared" si="29"/>
        <v/>
      </c>
      <c r="W768" s="11">
        <f t="shared" si="32"/>
        <v>1</v>
      </c>
      <c r="X768" s="13"/>
      <c r="Z768" s="2"/>
      <c r="AA768"/>
      <c r="AC768" s="9"/>
      <c r="AD768" s="5">
        <v>0.52708333333345603</v>
      </c>
      <c r="AM768" s="2">
        <v>19</v>
      </c>
      <c r="AN768" s="2">
        <v>80</v>
      </c>
      <c r="AO768" s="2">
        <v>15.5</v>
      </c>
      <c r="AP768" s="2">
        <v>19</v>
      </c>
      <c r="AQ768" s="2">
        <v>2.9</v>
      </c>
      <c r="AR768" s="2">
        <v>7.2</v>
      </c>
      <c r="AS768" s="2">
        <v>1017.5</v>
      </c>
      <c r="AT768" s="2">
        <v>25700</v>
      </c>
      <c r="AU768" s="2">
        <v>1</v>
      </c>
      <c r="AV768" s="2">
        <v>0</v>
      </c>
      <c r="AW768" s="2">
        <v>0</v>
      </c>
      <c r="AX768" s="2">
        <v>0</v>
      </c>
      <c r="AY768">
        <v>0</v>
      </c>
      <c r="AZ768">
        <v>560.20000000000005</v>
      </c>
      <c r="BA768">
        <v>24</v>
      </c>
      <c r="BB768">
        <v>24.4</v>
      </c>
      <c r="BC768" s="5">
        <v>0.52638888888888891</v>
      </c>
    </row>
    <row r="769" spans="2:55">
      <c r="B769" s="2">
        <v>7.4</v>
      </c>
      <c r="C769" s="2">
        <v>63</v>
      </c>
      <c r="D769" s="2">
        <v>0.8</v>
      </c>
      <c r="E769" s="2">
        <v>5.9</v>
      </c>
      <c r="F769" s="2">
        <v>8.3000000000000007</v>
      </c>
      <c r="G769" s="2">
        <v>10.4</v>
      </c>
      <c r="H769" s="2">
        <v>1024.5</v>
      </c>
      <c r="I769" s="2">
        <v>30890</v>
      </c>
      <c r="J769" s="2">
        <v>2</v>
      </c>
      <c r="K769" s="2">
        <v>0</v>
      </c>
      <c r="L769" s="2">
        <v>0</v>
      </c>
      <c r="M769" s="2">
        <v>4</v>
      </c>
      <c r="N769">
        <v>52.8</v>
      </c>
      <c r="O769">
        <v>683.8</v>
      </c>
      <c r="P769">
        <v>19.899999999999999</v>
      </c>
      <c r="Q769">
        <v>7.1</v>
      </c>
      <c r="R769" s="5">
        <v>0.52777777777777801</v>
      </c>
      <c r="T769" s="13">
        <f t="shared" si="30"/>
        <v>19.899999999999999</v>
      </c>
      <c r="U769" s="13">
        <f t="shared" si="31"/>
        <v>10.499999999999998</v>
      </c>
      <c r="V769" s="12" t="str">
        <f t="shared" si="29"/>
        <v/>
      </c>
      <c r="W769" s="11">
        <f t="shared" si="32"/>
        <v>1</v>
      </c>
      <c r="X769" s="13"/>
      <c r="Z769" s="2"/>
      <c r="AA769"/>
      <c r="AC769" s="9"/>
      <c r="AD769" s="5">
        <v>0.52777777777790102</v>
      </c>
      <c r="AM769" s="2">
        <v>19</v>
      </c>
      <c r="AN769" s="2">
        <v>80</v>
      </c>
      <c r="AO769" s="2">
        <v>15.5</v>
      </c>
      <c r="AP769" s="2">
        <v>19</v>
      </c>
      <c r="AQ769" s="2">
        <v>0</v>
      </c>
      <c r="AR769" s="2">
        <v>7.2</v>
      </c>
      <c r="AS769" s="2">
        <v>1017.4</v>
      </c>
      <c r="AT769" s="2">
        <v>24680</v>
      </c>
      <c r="AU769" s="2">
        <v>1</v>
      </c>
      <c r="AV769" s="2">
        <v>0</v>
      </c>
      <c r="AW769" s="2">
        <v>0</v>
      </c>
      <c r="AX769" s="2">
        <v>0</v>
      </c>
      <c r="AY769">
        <v>0</v>
      </c>
      <c r="AZ769">
        <v>560.20000000000005</v>
      </c>
      <c r="BA769">
        <v>24</v>
      </c>
      <c r="BB769">
        <v>24.4</v>
      </c>
      <c r="BC769" s="5">
        <v>0.52708333333333335</v>
      </c>
    </row>
    <row r="770" spans="2:55">
      <c r="B770" s="2">
        <v>7.4</v>
      </c>
      <c r="C770" s="2">
        <v>63</v>
      </c>
      <c r="D770" s="2">
        <v>0.8</v>
      </c>
      <c r="E770" s="2">
        <v>6.1</v>
      </c>
      <c r="F770" s="2">
        <v>7.2</v>
      </c>
      <c r="G770" s="2">
        <v>14.8</v>
      </c>
      <c r="H770" s="2">
        <v>1024.5</v>
      </c>
      <c r="I770" s="2">
        <v>30900</v>
      </c>
      <c r="J770" s="2">
        <v>2</v>
      </c>
      <c r="K770" s="2">
        <v>0</v>
      </c>
      <c r="L770" s="2">
        <v>0</v>
      </c>
      <c r="M770" s="2">
        <v>4</v>
      </c>
      <c r="N770">
        <v>52.8</v>
      </c>
      <c r="O770">
        <v>683.8</v>
      </c>
      <c r="P770">
        <v>19.8</v>
      </c>
      <c r="Q770">
        <v>7.1</v>
      </c>
      <c r="R770" s="5">
        <v>0.52847222222222201</v>
      </c>
      <c r="T770" s="13">
        <f t="shared" si="30"/>
        <v>19.8</v>
      </c>
      <c r="U770" s="13">
        <f t="shared" si="31"/>
        <v>10.4</v>
      </c>
      <c r="V770" s="12" t="str">
        <f t="shared" si="29"/>
        <v/>
      </c>
      <c r="W770" s="11">
        <f t="shared" si="32"/>
        <v>1</v>
      </c>
      <c r="X770" s="13"/>
      <c r="Z770" s="2"/>
      <c r="AA770"/>
      <c r="AC770" s="9"/>
      <c r="AD770" s="5">
        <v>0.52847222222234602</v>
      </c>
      <c r="AM770" s="2">
        <v>19.100000000000001</v>
      </c>
      <c r="AN770" s="2">
        <v>80</v>
      </c>
      <c r="AO770" s="2">
        <v>15.6</v>
      </c>
      <c r="AP770" s="2">
        <v>19.100000000000001</v>
      </c>
      <c r="AQ770" s="2">
        <v>3.6</v>
      </c>
      <c r="AR770" s="2">
        <v>3.6</v>
      </c>
      <c r="AS770" s="2">
        <v>1017.4</v>
      </c>
      <c r="AT770" s="2">
        <v>23870</v>
      </c>
      <c r="AU770" s="2">
        <v>1</v>
      </c>
      <c r="AV770" s="2">
        <v>0</v>
      </c>
      <c r="AW770" s="2">
        <v>0</v>
      </c>
      <c r="AX770" s="2">
        <v>0</v>
      </c>
      <c r="AY770">
        <v>0</v>
      </c>
      <c r="AZ770">
        <v>560.20000000000005</v>
      </c>
      <c r="BA770">
        <v>24</v>
      </c>
      <c r="BB770">
        <v>24.4</v>
      </c>
      <c r="BC770" s="5">
        <v>0.52777777777777779</v>
      </c>
    </row>
    <row r="771" spans="2:55">
      <c r="B771" s="2">
        <v>7.4</v>
      </c>
      <c r="C771" s="2">
        <v>62</v>
      </c>
      <c r="D771" s="2">
        <v>0.6</v>
      </c>
      <c r="E771" s="2">
        <v>5.3</v>
      </c>
      <c r="F771" s="2">
        <v>11.2</v>
      </c>
      <c r="G771" s="2">
        <v>14.4</v>
      </c>
      <c r="H771" s="2">
        <v>1024.5</v>
      </c>
      <c r="I771" s="2">
        <v>31020</v>
      </c>
      <c r="J771" s="2">
        <v>2</v>
      </c>
      <c r="K771" s="2">
        <v>0</v>
      </c>
      <c r="L771" s="2">
        <v>0</v>
      </c>
      <c r="M771" s="2">
        <v>4</v>
      </c>
      <c r="N771">
        <v>52.8</v>
      </c>
      <c r="O771">
        <v>683.8</v>
      </c>
      <c r="P771">
        <v>19.899999999999999</v>
      </c>
      <c r="Q771">
        <v>7.2</v>
      </c>
      <c r="R771" s="5">
        <v>0.52916666666666701</v>
      </c>
      <c r="T771" s="13">
        <f t="shared" si="30"/>
        <v>19.899999999999999</v>
      </c>
      <c r="U771" s="13">
        <f t="shared" si="31"/>
        <v>10.499999999999998</v>
      </c>
      <c r="V771" s="12" t="str">
        <f t="shared" si="29"/>
        <v/>
      </c>
      <c r="W771" s="11">
        <f t="shared" si="32"/>
        <v>1</v>
      </c>
      <c r="X771" s="13"/>
      <c r="Z771" s="2"/>
      <c r="AA771"/>
      <c r="AC771" s="9"/>
      <c r="AD771" s="5">
        <v>0.52916666666679102</v>
      </c>
      <c r="AM771" s="2">
        <v>19.2</v>
      </c>
      <c r="AN771" s="2">
        <v>80</v>
      </c>
      <c r="AO771" s="2">
        <v>15.7</v>
      </c>
      <c r="AP771" s="2">
        <v>19.2</v>
      </c>
      <c r="AQ771" s="2">
        <v>4</v>
      </c>
      <c r="AR771" s="2">
        <v>4.3</v>
      </c>
      <c r="AS771" s="2">
        <v>1017.5</v>
      </c>
      <c r="AT771" s="2">
        <v>23310</v>
      </c>
      <c r="AU771" s="2">
        <v>1</v>
      </c>
      <c r="AV771" s="2">
        <v>0</v>
      </c>
      <c r="AW771" s="2">
        <v>0</v>
      </c>
      <c r="AX771" s="2">
        <v>0</v>
      </c>
      <c r="AY771">
        <v>0</v>
      </c>
      <c r="AZ771">
        <v>560.20000000000005</v>
      </c>
      <c r="BA771">
        <v>24.1</v>
      </c>
      <c r="BB771">
        <v>24.5</v>
      </c>
      <c r="BC771" s="5">
        <v>0.52847222222222223</v>
      </c>
    </row>
    <row r="772" spans="2:55">
      <c r="B772" s="2">
        <v>7.4</v>
      </c>
      <c r="C772" s="2">
        <v>63</v>
      </c>
      <c r="D772" s="2">
        <v>0.8</v>
      </c>
      <c r="E772" s="2">
        <v>6.5</v>
      </c>
      <c r="F772" s="2">
        <v>6.1</v>
      </c>
      <c r="G772" s="2">
        <v>18.399999999999999</v>
      </c>
      <c r="H772" s="2">
        <v>1024.4000000000001</v>
      </c>
      <c r="I772" s="2">
        <v>31080</v>
      </c>
      <c r="J772" s="2">
        <v>2</v>
      </c>
      <c r="K772" s="2">
        <v>0</v>
      </c>
      <c r="L772" s="2">
        <v>0</v>
      </c>
      <c r="M772" s="2">
        <v>4</v>
      </c>
      <c r="N772">
        <v>52.8</v>
      </c>
      <c r="O772">
        <v>683.8</v>
      </c>
      <c r="P772">
        <v>19.899999999999999</v>
      </c>
      <c r="Q772">
        <v>7.4</v>
      </c>
      <c r="R772" s="5">
        <v>0.52986111111111101</v>
      </c>
      <c r="T772" s="13">
        <f t="shared" si="30"/>
        <v>19.899999999999999</v>
      </c>
      <c r="U772" s="13">
        <f t="shared" si="31"/>
        <v>10.499999999999998</v>
      </c>
      <c r="V772" s="12" t="str">
        <f t="shared" si="29"/>
        <v/>
      </c>
      <c r="W772" s="11">
        <f t="shared" si="32"/>
        <v>1</v>
      </c>
      <c r="X772" s="13"/>
      <c r="Z772" s="2"/>
      <c r="AA772"/>
      <c r="AC772" s="9"/>
      <c r="AD772" s="5">
        <v>0.52986111111123602</v>
      </c>
      <c r="AM772" s="2">
        <v>19.2</v>
      </c>
      <c r="AN772" s="2">
        <v>80</v>
      </c>
      <c r="AO772" s="2">
        <v>15.7</v>
      </c>
      <c r="AP772" s="2">
        <v>19.2</v>
      </c>
      <c r="AQ772" s="2">
        <v>4.3</v>
      </c>
      <c r="AR772" s="2">
        <v>9.6999999999999993</v>
      </c>
      <c r="AS772" s="2">
        <v>1017.4</v>
      </c>
      <c r="AT772" s="2">
        <v>23060</v>
      </c>
      <c r="AU772" s="2">
        <v>1</v>
      </c>
      <c r="AV772" s="2">
        <v>0</v>
      </c>
      <c r="AW772" s="2">
        <v>0</v>
      </c>
      <c r="AX772" s="2">
        <v>0</v>
      </c>
      <c r="AY772">
        <v>0</v>
      </c>
      <c r="AZ772">
        <v>560.20000000000005</v>
      </c>
      <c r="BA772">
        <v>24.1</v>
      </c>
      <c r="BB772">
        <v>24.5</v>
      </c>
      <c r="BC772" s="5">
        <v>0.52916666666666667</v>
      </c>
    </row>
    <row r="773" spans="2:55">
      <c r="B773" s="2">
        <v>7.4</v>
      </c>
      <c r="C773" s="2">
        <v>62</v>
      </c>
      <c r="D773" s="2">
        <v>0.6</v>
      </c>
      <c r="E773" s="2">
        <v>4.8</v>
      </c>
      <c r="F773" s="2">
        <v>14</v>
      </c>
      <c r="G773" s="2">
        <v>17.3</v>
      </c>
      <c r="H773" s="2">
        <v>1024.4000000000001</v>
      </c>
      <c r="I773" s="2">
        <v>31160</v>
      </c>
      <c r="J773" s="2">
        <v>2</v>
      </c>
      <c r="K773" s="2">
        <v>0</v>
      </c>
      <c r="L773" s="2">
        <v>0</v>
      </c>
      <c r="M773" s="2">
        <v>4</v>
      </c>
      <c r="N773">
        <v>52.8</v>
      </c>
      <c r="O773">
        <v>683.8</v>
      </c>
      <c r="P773">
        <v>19.899999999999999</v>
      </c>
      <c r="Q773">
        <v>7.6</v>
      </c>
      <c r="R773" s="5">
        <v>0.530555555555556</v>
      </c>
      <c r="T773" s="13">
        <f t="shared" si="30"/>
        <v>19.899999999999999</v>
      </c>
      <c r="U773" s="13">
        <f t="shared" si="31"/>
        <v>10.499999999999998</v>
      </c>
      <c r="V773" s="12" t="str">
        <f t="shared" si="29"/>
        <v/>
      </c>
      <c r="W773" s="11">
        <f t="shared" si="32"/>
        <v>1</v>
      </c>
      <c r="X773" s="13"/>
      <c r="Z773" s="2"/>
      <c r="AA773"/>
      <c r="AC773" s="9"/>
      <c r="AD773" s="5">
        <v>0.53055555555568101</v>
      </c>
      <c r="AM773" s="2">
        <v>19.100000000000001</v>
      </c>
      <c r="AN773" s="2">
        <v>79</v>
      </c>
      <c r="AO773" s="2">
        <v>15.4</v>
      </c>
      <c r="AP773" s="2">
        <v>19.100000000000001</v>
      </c>
      <c r="AQ773" s="2">
        <v>8.6</v>
      </c>
      <c r="AR773" s="2">
        <v>13.3</v>
      </c>
      <c r="AS773" s="2">
        <v>1017.4</v>
      </c>
      <c r="AT773" s="2">
        <v>23160</v>
      </c>
      <c r="AU773" s="2">
        <v>1</v>
      </c>
      <c r="AV773" s="2">
        <v>0</v>
      </c>
      <c r="AW773" s="2">
        <v>0</v>
      </c>
      <c r="AX773" s="2">
        <v>0</v>
      </c>
      <c r="AY773">
        <v>0</v>
      </c>
      <c r="AZ773">
        <v>560.20000000000005</v>
      </c>
      <c r="BA773">
        <v>24.2</v>
      </c>
      <c r="BB773">
        <v>24.6</v>
      </c>
      <c r="BC773" s="5">
        <v>0.52986111111111112</v>
      </c>
    </row>
    <row r="774" spans="2:55">
      <c r="B774" s="2">
        <v>7.5</v>
      </c>
      <c r="C774" s="2">
        <v>64</v>
      </c>
      <c r="D774" s="2">
        <v>1.1000000000000001</v>
      </c>
      <c r="E774" s="2">
        <v>7.5</v>
      </c>
      <c r="F774" s="2">
        <v>4.3</v>
      </c>
      <c r="G774" s="2">
        <v>4.3</v>
      </c>
      <c r="H774" s="2">
        <v>1024.2</v>
      </c>
      <c r="I774" s="2">
        <v>31260</v>
      </c>
      <c r="J774" s="2">
        <v>2</v>
      </c>
      <c r="K774" s="2">
        <v>0</v>
      </c>
      <c r="L774" s="2">
        <v>0</v>
      </c>
      <c r="M774" s="2">
        <v>4</v>
      </c>
      <c r="N774">
        <v>52.8</v>
      </c>
      <c r="O774">
        <v>683.8</v>
      </c>
      <c r="P774">
        <v>19.899999999999999</v>
      </c>
      <c r="Q774">
        <v>7.9</v>
      </c>
      <c r="R774" s="5">
        <v>0.53125</v>
      </c>
      <c r="T774" s="13">
        <f t="shared" si="30"/>
        <v>19.899999999999999</v>
      </c>
      <c r="U774" s="13">
        <f t="shared" si="31"/>
        <v>10.399999999999999</v>
      </c>
      <c r="V774" s="12" t="str">
        <f t="shared" si="29"/>
        <v/>
      </c>
      <c r="W774" s="11">
        <f t="shared" si="32"/>
        <v>1</v>
      </c>
      <c r="X774" s="13"/>
      <c r="Z774" s="2"/>
      <c r="AA774"/>
      <c r="AC774" s="9"/>
      <c r="AD774" s="5">
        <v>0.53125000000012601</v>
      </c>
      <c r="AM774" s="2">
        <v>19</v>
      </c>
      <c r="AN774" s="2">
        <v>80</v>
      </c>
      <c r="AO774" s="2">
        <v>15.5</v>
      </c>
      <c r="AP774" s="2">
        <v>19</v>
      </c>
      <c r="AQ774" s="2">
        <v>3.2</v>
      </c>
      <c r="AR774" s="2">
        <v>5</v>
      </c>
      <c r="AS774" s="2">
        <v>1017.5</v>
      </c>
      <c r="AT774" s="2">
        <v>23480</v>
      </c>
      <c r="AU774" s="2">
        <v>1</v>
      </c>
      <c r="AV774" s="2">
        <v>0</v>
      </c>
      <c r="AW774" s="2">
        <v>0</v>
      </c>
      <c r="AX774" s="2">
        <v>0</v>
      </c>
      <c r="AY774">
        <v>0</v>
      </c>
      <c r="AZ774">
        <v>560.20000000000005</v>
      </c>
      <c r="BA774">
        <v>24.2</v>
      </c>
      <c r="BB774">
        <v>24.6</v>
      </c>
      <c r="BC774" s="5">
        <v>0.53055555555555556</v>
      </c>
    </row>
    <row r="775" spans="2:55">
      <c r="B775" s="2">
        <v>7.6</v>
      </c>
      <c r="C775" s="2">
        <v>62</v>
      </c>
      <c r="D775" s="2">
        <v>0.8</v>
      </c>
      <c r="E775" s="2">
        <v>7.6</v>
      </c>
      <c r="F775" s="2">
        <v>4</v>
      </c>
      <c r="G775" s="2">
        <v>8.3000000000000007</v>
      </c>
      <c r="H775" s="2">
        <v>1024</v>
      </c>
      <c r="I775" s="2">
        <v>31290</v>
      </c>
      <c r="J775" s="2">
        <v>2</v>
      </c>
      <c r="K775" s="2">
        <v>0</v>
      </c>
      <c r="L775" s="2">
        <v>0</v>
      </c>
      <c r="M775" s="2">
        <v>4</v>
      </c>
      <c r="N775">
        <v>52.8</v>
      </c>
      <c r="O775">
        <v>683.8</v>
      </c>
      <c r="P775">
        <v>19.8</v>
      </c>
      <c r="Q775">
        <v>8.1999999999999993</v>
      </c>
      <c r="R775" s="5">
        <v>0.531944444444444</v>
      </c>
      <c r="T775" s="13">
        <f t="shared" si="30"/>
        <v>19.8</v>
      </c>
      <c r="U775" s="13">
        <f t="shared" si="31"/>
        <v>10.200000000000001</v>
      </c>
      <c r="V775" s="12" t="str">
        <f t="shared" si="29"/>
        <v/>
      </c>
      <c r="W775" s="11">
        <f t="shared" si="32"/>
        <v>1</v>
      </c>
      <c r="X775" s="13"/>
      <c r="Z775" s="2"/>
      <c r="AA775"/>
      <c r="AC775" s="9"/>
      <c r="AD775" s="5">
        <v>0.53194444444457101</v>
      </c>
      <c r="AM775" s="2">
        <v>19.100000000000001</v>
      </c>
      <c r="AN775" s="2">
        <v>80</v>
      </c>
      <c r="AO775" s="2">
        <v>15.6</v>
      </c>
      <c r="AP775" s="2">
        <v>19.100000000000001</v>
      </c>
      <c r="AQ775" s="2">
        <v>2.2000000000000002</v>
      </c>
      <c r="AR775" s="2">
        <v>8.3000000000000007</v>
      </c>
      <c r="AS775" s="2">
        <v>1017.5</v>
      </c>
      <c r="AT775" s="2">
        <v>23840</v>
      </c>
      <c r="AU775" s="2">
        <v>1</v>
      </c>
      <c r="AV775" s="2">
        <v>0</v>
      </c>
      <c r="AW775" s="2">
        <v>0</v>
      </c>
      <c r="AX775" s="2">
        <v>0</v>
      </c>
      <c r="AY775">
        <v>0</v>
      </c>
      <c r="AZ775">
        <v>560.20000000000005</v>
      </c>
      <c r="BA775">
        <v>24.2</v>
      </c>
      <c r="BB775">
        <v>24.6</v>
      </c>
      <c r="BC775" s="5">
        <v>0.53125</v>
      </c>
    </row>
    <row r="776" spans="2:55">
      <c r="B776" s="2">
        <v>7.7</v>
      </c>
      <c r="C776" s="2">
        <v>63</v>
      </c>
      <c r="D776" s="2">
        <v>1.1000000000000001</v>
      </c>
      <c r="E776" s="2">
        <v>6.9</v>
      </c>
      <c r="F776" s="2">
        <v>5.8</v>
      </c>
      <c r="G776" s="2">
        <v>7.2</v>
      </c>
      <c r="H776" s="2">
        <v>1024.2</v>
      </c>
      <c r="I776" s="2">
        <v>31280</v>
      </c>
      <c r="J776" s="2">
        <v>2</v>
      </c>
      <c r="K776" s="2">
        <v>0</v>
      </c>
      <c r="L776" s="2">
        <v>0</v>
      </c>
      <c r="M776" s="2">
        <v>4</v>
      </c>
      <c r="N776">
        <v>52.8</v>
      </c>
      <c r="O776">
        <v>683.8</v>
      </c>
      <c r="P776">
        <v>19.8</v>
      </c>
      <c r="Q776">
        <v>8.5</v>
      </c>
      <c r="R776" s="5">
        <v>0.53263888888888899</v>
      </c>
      <c r="T776" s="13">
        <f t="shared" si="30"/>
        <v>19.8</v>
      </c>
      <c r="U776" s="13">
        <f t="shared" si="31"/>
        <v>10.100000000000001</v>
      </c>
      <c r="V776" s="12" t="str">
        <f t="shared" si="29"/>
        <v/>
      </c>
      <c r="W776" s="11">
        <f t="shared" si="32"/>
        <v>1</v>
      </c>
      <c r="X776" s="13"/>
      <c r="Z776" s="2"/>
      <c r="AA776"/>
      <c r="AC776" s="9"/>
      <c r="AD776" s="5">
        <v>0.532638888889016</v>
      </c>
      <c r="AM776" s="2">
        <v>19.100000000000001</v>
      </c>
      <c r="AN776" s="2">
        <v>80</v>
      </c>
      <c r="AO776" s="2">
        <v>15.6</v>
      </c>
      <c r="AP776" s="2">
        <v>19.100000000000001</v>
      </c>
      <c r="AQ776" s="2">
        <v>5</v>
      </c>
      <c r="AR776" s="2">
        <v>11.2</v>
      </c>
      <c r="AS776" s="2">
        <v>1017.5</v>
      </c>
      <c r="AT776" s="2">
        <v>23570</v>
      </c>
      <c r="AU776" s="2">
        <v>1</v>
      </c>
      <c r="AV776" s="2">
        <v>0</v>
      </c>
      <c r="AW776" s="2">
        <v>0</v>
      </c>
      <c r="AX776" s="2">
        <v>0</v>
      </c>
      <c r="AY776">
        <v>0</v>
      </c>
      <c r="AZ776">
        <v>560.20000000000005</v>
      </c>
      <c r="BA776">
        <v>24.1</v>
      </c>
      <c r="BB776">
        <v>24.6</v>
      </c>
      <c r="BC776" s="5">
        <v>0.53194444444444444</v>
      </c>
    </row>
    <row r="777" spans="2:55">
      <c r="B777" s="2">
        <v>7.7</v>
      </c>
      <c r="C777" s="2">
        <v>63</v>
      </c>
      <c r="D777" s="2">
        <v>1.1000000000000001</v>
      </c>
      <c r="E777" s="2">
        <v>5.9</v>
      </c>
      <c r="F777" s="2">
        <v>10.1</v>
      </c>
      <c r="G777" s="2">
        <v>11.5</v>
      </c>
      <c r="H777" s="2">
        <v>1024.0999999999999</v>
      </c>
      <c r="I777" s="2">
        <v>31400</v>
      </c>
      <c r="J777" s="2">
        <v>2</v>
      </c>
      <c r="K777" s="2">
        <v>0</v>
      </c>
      <c r="L777" s="2">
        <v>0</v>
      </c>
      <c r="M777" s="2">
        <v>4</v>
      </c>
      <c r="N777">
        <v>52.8</v>
      </c>
      <c r="O777">
        <v>683.8</v>
      </c>
      <c r="P777">
        <v>19.899999999999999</v>
      </c>
      <c r="Q777">
        <v>8.8000000000000007</v>
      </c>
      <c r="R777" s="5">
        <v>0.53333333333333299</v>
      </c>
      <c r="T777" s="13">
        <f t="shared" si="30"/>
        <v>19.899999999999999</v>
      </c>
      <c r="U777" s="13">
        <f t="shared" si="31"/>
        <v>10.199999999999999</v>
      </c>
      <c r="V777" s="12" t="str">
        <f t="shared" ref="V777:V840" si="33">IF($K777&gt;0,1,"")</f>
        <v/>
      </c>
      <c r="W777" s="11">
        <f t="shared" si="32"/>
        <v>1</v>
      </c>
      <c r="X777" s="13"/>
      <c r="Z777" s="2"/>
      <c r="AA777"/>
      <c r="AC777" s="9"/>
      <c r="AD777" s="5">
        <v>0.533333333333461</v>
      </c>
      <c r="AM777" s="2">
        <v>19</v>
      </c>
      <c r="AN777" s="2">
        <v>80</v>
      </c>
      <c r="AO777" s="2">
        <v>15.5</v>
      </c>
      <c r="AP777" s="2">
        <v>19</v>
      </c>
      <c r="AQ777" s="2">
        <v>0</v>
      </c>
      <c r="AR777" s="2">
        <v>8.6</v>
      </c>
      <c r="AS777" s="2">
        <v>1017.6</v>
      </c>
      <c r="AT777" s="2">
        <v>22940</v>
      </c>
      <c r="AU777" s="2">
        <v>1</v>
      </c>
      <c r="AV777" s="2">
        <v>0</v>
      </c>
      <c r="AW777" s="2">
        <v>0</v>
      </c>
      <c r="AX777" s="2">
        <v>0</v>
      </c>
      <c r="AY777">
        <v>0</v>
      </c>
      <c r="AZ777">
        <v>560.20000000000005</v>
      </c>
      <c r="BA777">
        <v>24.1</v>
      </c>
      <c r="BB777">
        <v>24.6</v>
      </c>
      <c r="BC777" s="5">
        <v>0.53263888888888888</v>
      </c>
    </row>
    <row r="778" spans="2:55">
      <c r="B778" s="2">
        <v>7.7</v>
      </c>
      <c r="C778" s="2">
        <v>62</v>
      </c>
      <c r="D778" s="2">
        <v>0.9</v>
      </c>
      <c r="E778" s="2">
        <v>5.8</v>
      </c>
      <c r="F778" s="2">
        <v>10.4</v>
      </c>
      <c r="G778" s="2">
        <v>11.9</v>
      </c>
      <c r="H778" s="2">
        <v>1024.3</v>
      </c>
      <c r="I778" s="2">
        <v>31510</v>
      </c>
      <c r="J778" s="2">
        <v>2</v>
      </c>
      <c r="K778" s="2">
        <v>0</v>
      </c>
      <c r="L778" s="2">
        <v>0</v>
      </c>
      <c r="M778" s="2">
        <v>4</v>
      </c>
      <c r="N778">
        <v>52.8</v>
      </c>
      <c r="O778">
        <v>683.8</v>
      </c>
      <c r="P778">
        <v>20.100000000000001</v>
      </c>
      <c r="Q778">
        <v>9.1</v>
      </c>
      <c r="R778" s="5">
        <v>0.53402777777777799</v>
      </c>
      <c r="T778" s="13">
        <f t="shared" si="30"/>
        <v>20.100000000000001</v>
      </c>
      <c r="U778" s="13">
        <f t="shared" si="31"/>
        <v>10.400000000000002</v>
      </c>
      <c r="V778" s="12" t="str">
        <f t="shared" si="33"/>
        <v/>
      </c>
      <c r="W778" s="11">
        <f t="shared" si="32"/>
        <v>1</v>
      </c>
      <c r="X778" s="13"/>
      <c r="Z778" s="2"/>
      <c r="AA778"/>
      <c r="AC778" s="9"/>
      <c r="AD778" s="5">
        <v>0.534027777777906</v>
      </c>
      <c r="AM778" s="2">
        <v>19.100000000000001</v>
      </c>
      <c r="AN778" s="2">
        <v>80</v>
      </c>
      <c r="AO778" s="2">
        <v>15.6</v>
      </c>
      <c r="AP778" s="2">
        <v>19.100000000000001</v>
      </c>
      <c r="AQ778" s="2">
        <v>4.7</v>
      </c>
      <c r="AR778" s="2">
        <v>6.5</v>
      </c>
      <c r="AS778" s="2">
        <v>1017.5</v>
      </c>
      <c r="AT778" s="2">
        <v>22610</v>
      </c>
      <c r="AU778" s="2">
        <v>1</v>
      </c>
      <c r="AV778" s="2">
        <v>0</v>
      </c>
      <c r="AW778" s="2">
        <v>0</v>
      </c>
      <c r="AX778" s="2">
        <v>0</v>
      </c>
      <c r="AY778">
        <v>0</v>
      </c>
      <c r="AZ778">
        <v>560.20000000000005</v>
      </c>
      <c r="BA778">
        <v>24.1</v>
      </c>
      <c r="BB778">
        <v>24.6</v>
      </c>
      <c r="BC778" s="5">
        <v>0.53333333333333333</v>
      </c>
    </row>
    <row r="779" spans="2:55">
      <c r="B779" s="2">
        <v>7.6</v>
      </c>
      <c r="C779" s="2">
        <v>62</v>
      </c>
      <c r="D779" s="2">
        <v>0.8</v>
      </c>
      <c r="E779" s="2">
        <v>6</v>
      </c>
      <c r="F779" s="2">
        <v>9</v>
      </c>
      <c r="G779" s="2">
        <v>13</v>
      </c>
      <c r="H779" s="2">
        <v>1024.4000000000001</v>
      </c>
      <c r="I779" s="2">
        <v>31570</v>
      </c>
      <c r="J779" s="2">
        <v>2</v>
      </c>
      <c r="K779" s="2">
        <v>0</v>
      </c>
      <c r="L779" s="2">
        <v>0</v>
      </c>
      <c r="M779" s="2">
        <v>4</v>
      </c>
      <c r="N779">
        <v>52.8</v>
      </c>
      <c r="O779">
        <v>683.8</v>
      </c>
      <c r="P779">
        <v>20.399999999999999</v>
      </c>
      <c r="Q779">
        <v>9.5</v>
      </c>
      <c r="R779" s="5">
        <v>0.53472222222222199</v>
      </c>
      <c r="T779" s="13">
        <f t="shared" si="30"/>
        <v>20.399999999999999</v>
      </c>
      <c r="U779" s="13">
        <f t="shared" si="31"/>
        <v>10.799999999999999</v>
      </c>
      <c r="V779" s="12" t="str">
        <f t="shared" si="33"/>
        <v/>
      </c>
      <c r="W779" s="11">
        <f t="shared" si="32"/>
        <v>1</v>
      </c>
      <c r="X779" s="13"/>
      <c r="Z779" s="2"/>
      <c r="AA779"/>
      <c r="AC779" s="9"/>
      <c r="AD779" s="5">
        <v>0.534722222222351</v>
      </c>
      <c r="AM779" s="2">
        <v>19.100000000000001</v>
      </c>
      <c r="AN779" s="2">
        <v>80</v>
      </c>
      <c r="AO779" s="2">
        <v>15.6</v>
      </c>
      <c r="AP779" s="2">
        <v>19.100000000000001</v>
      </c>
      <c r="AQ779" s="2">
        <v>5.4</v>
      </c>
      <c r="AR779" s="2">
        <v>6.1</v>
      </c>
      <c r="AS779" s="2">
        <v>1017.5</v>
      </c>
      <c r="AT779" s="2">
        <v>22670</v>
      </c>
      <c r="AU779" s="2">
        <v>1</v>
      </c>
      <c r="AV779" s="2">
        <v>0</v>
      </c>
      <c r="AW779" s="2">
        <v>0</v>
      </c>
      <c r="AX779" s="2">
        <v>0</v>
      </c>
      <c r="AY779">
        <v>0</v>
      </c>
      <c r="AZ779">
        <v>560.20000000000005</v>
      </c>
      <c r="BA779">
        <v>24</v>
      </c>
      <c r="BB779">
        <v>24.6</v>
      </c>
      <c r="BC779" s="5">
        <v>0.53402777777777777</v>
      </c>
    </row>
    <row r="780" spans="2:55">
      <c r="B780" s="2">
        <v>7.7</v>
      </c>
      <c r="C780" s="2">
        <v>62</v>
      </c>
      <c r="D780" s="2">
        <v>0.9</v>
      </c>
      <c r="E780" s="2">
        <v>5.9</v>
      </c>
      <c r="F780" s="2">
        <v>10.1</v>
      </c>
      <c r="G780" s="2">
        <v>13</v>
      </c>
      <c r="H780" s="2">
        <v>1024.2</v>
      </c>
      <c r="I780" s="2">
        <v>31590</v>
      </c>
      <c r="J780" s="2">
        <v>2</v>
      </c>
      <c r="K780" s="2">
        <v>0</v>
      </c>
      <c r="L780" s="2">
        <v>0</v>
      </c>
      <c r="M780" s="2">
        <v>4</v>
      </c>
      <c r="N780">
        <v>52.8</v>
      </c>
      <c r="O780">
        <v>683.8</v>
      </c>
      <c r="P780">
        <v>20.6</v>
      </c>
      <c r="Q780">
        <v>9.9</v>
      </c>
      <c r="R780" s="5">
        <v>0.53541666666666698</v>
      </c>
      <c r="T780" s="13">
        <f t="shared" si="30"/>
        <v>20.6</v>
      </c>
      <c r="U780" s="13">
        <f t="shared" si="31"/>
        <v>10.900000000000002</v>
      </c>
      <c r="V780" s="12" t="str">
        <f t="shared" si="33"/>
        <v/>
      </c>
      <c r="W780" s="11">
        <f t="shared" si="32"/>
        <v>1</v>
      </c>
      <c r="X780" s="13"/>
      <c r="Z780" s="2"/>
      <c r="AA780"/>
      <c r="AC780" s="9"/>
      <c r="AD780" s="5">
        <v>0.53541666666679599</v>
      </c>
      <c r="AM780" s="2">
        <v>19.100000000000001</v>
      </c>
      <c r="AN780" s="2">
        <v>80</v>
      </c>
      <c r="AO780" s="2">
        <v>15.6</v>
      </c>
      <c r="AP780" s="2">
        <v>19.100000000000001</v>
      </c>
      <c r="AQ780" s="2">
        <v>4</v>
      </c>
      <c r="AR780" s="2">
        <v>4.7</v>
      </c>
      <c r="AS780" s="2">
        <v>1017.6</v>
      </c>
      <c r="AT780" s="2">
        <v>22850</v>
      </c>
      <c r="AU780" s="2">
        <v>1</v>
      </c>
      <c r="AV780" s="2">
        <v>0</v>
      </c>
      <c r="AW780" s="2">
        <v>0</v>
      </c>
      <c r="AX780" s="2">
        <v>0</v>
      </c>
      <c r="AY780">
        <v>0</v>
      </c>
      <c r="AZ780">
        <v>560.20000000000005</v>
      </c>
      <c r="BA780">
        <v>24</v>
      </c>
      <c r="BB780">
        <v>24.6</v>
      </c>
      <c r="BC780" s="5">
        <v>0.53472222222222221</v>
      </c>
    </row>
    <row r="781" spans="2:55">
      <c r="B781" s="2">
        <v>7.7</v>
      </c>
      <c r="C781" s="2">
        <v>62</v>
      </c>
      <c r="D781" s="2">
        <v>0.9</v>
      </c>
      <c r="E781" s="2">
        <v>6.3</v>
      </c>
      <c r="F781" s="2">
        <v>7.9</v>
      </c>
      <c r="G781" s="2">
        <v>10.4</v>
      </c>
      <c r="H781" s="2">
        <v>1024.4000000000001</v>
      </c>
      <c r="I781" s="2">
        <v>31590</v>
      </c>
      <c r="J781" s="2">
        <v>2</v>
      </c>
      <c r="K781" s="2">
        <v>0</v>
      </c>
      <c r="L781" s="2">
        <v>0</v>
      </c>
      <c r="M781" s="2">
        <v>4</v>
      </c>
      <c r="N781">
        <v>52.8</v>
      </c>
      <c r="O781">
        <v>683.8</v>
      </c>
      <c r="P781">
        <v>20.7</v>
      </c>
      <c r="Q781">
        <v>10.3</v>
      </c>
      <c r="R781" s="5">
        <v>0.53611111111111098</v>
      </c>
      <c r="T781" s="13">
        <f t="shared" si="30"/>
        <v>20.7</v>
      </c>
      <c r="U781" s="13">
        <f t="shared" si="31"/>
        <v>11</v>
      </c>
      <c r="V781" s="12" t="str">
        <f t="shared" si="33"/>
        <v/>
      </c>
      <c r="W781" s="11">
        <f t="shared" si="32"/>
        <v>1</v>
      </c>
      <c r="X781" s="13"/>
      <c r="Z781" s="2"/>
      <c r="AA781"/>
      <c r="AC781" s="9"/>
      <c r="AD781" s="5">
        <v>0.53611111111124099</v>
      </c>
      <c r="AM781" s="2">
        <v>19.100000000000001</v>
      </c>
      <c r="AN781" s="2">
        <v>80</v>
      </c>
      <c r="AO781" s="2">
        <v>15.6</v>
      </c>
      <c r="AP781" s="2">
        <v>19.100000000000001</v>
      </c>
      <c r="AQ781" s="2">
        <v>5.8</v>
      </c>
      <c r="AR781" s="2">
        <v>5.8</v>
      </c>
      <c r="AS781" s="2">
        <v>1017.5</v>
      </c>
      <c r="AT781" s="2">
        <v>22580</v>
      </c>
      <c r="AU781" s="2">
        <v>1</v>
      </c>
      <c r="AV781" s="2">
        <v>0</v>
      </c>
      <c r="AW781" s="2">
        <v>0</v>
      </c>
      <c r="AX781" s="2">
        <v>0</v>
      </c>
      <c r="AY781">
        <v>0</v>
      </c>
      <c r="AZ781">
        <v>560.20000000000005</v>
      </c>
      <c r="BA781">
        <v>24</v>
      </c>
      <c r="BB781">
        <v>24.5</v>
      </c>
      <c r="BC781" s="5">
        <v>0.53541666666666665</v>
      </c>
    </row>
    <row r="782" spans="2:55">
      <c r="B782" s="2">
        <v>7.7</v>
      </c>
      <c r="C782" s="2">
        <v>62</v>
      </c>
      <c r="D782" s="2">
        <v>0.9</v>
      </c>
      <c r="E782" s="2">
        <v>7.7</v>
      </c>
      <c r="F782" s="2">
        <v>4</v>
      </c>
      <c r="G782" s="2">
        <v>10.8</v>
      </c>
      <c r="H782" s="2">
        <v>1024.3</v>
      </c>
      <c r="I782" s="2">
        <v>31630</v>
      </c>
      <c r="J782" s="2">
        <v>2</v>
      </c>
      <c r="K782" s="2">
        <v>0</v>
      </c>
      <c r="L782" s="2">
        <v>0</v>
      </c>
      <c r="M782" s="2">
        <v>4</v>
      </c>
      <c r="N782">
        <v>52.8</v>
      </c>
      <c r="O782">
        <v>683.8</v>
      </c>
      <c r="P782">
        <v>20.8</v>
      </c>
      <c r="Q782">
        <v>10.8</v>
      </c>
      <c r="R782" s="5">
        <v>0.53680555555555598</v>
      </c>
      <c r="T782" s="13">
        <f t="shared" si="30"/>
        <v>20.8</v>
      </c>
      <c r="U782" s="13">
        <f t="shared" si="31"/>
        <v>11.100000000000001</v>
      </c>
      <c r="V782" s="12" t="str">
        <f t="shared" si="33"/>
        <v/>
      </c>
      <c r="W782" s="11">
        <f t="shared" si="32"/>
        <v>1</v>
      </c>
      <c r="X782" s="13"/>
      <c r="Z782" s="2"/>
      <c r="AA782"/>
      <c r="AC782" s="9"/>
      <c r="AD782" s="5">
        <v>0.53680555555568599</v>
      </c>
      <c r="AM782" s="2">
        <v>19.100000000000001</v>
      </c>
      <c r="AN782" s="2">
        <v>80</v>
      </c>
      <c r="AO782" s="2">
        <v>15.6</v>
      </c>
      <c r="AP782" s="2">
        <v>19.100000000000001</v>
      </c>
      <c r="AQ782" s="2">
        <v>4.7</v>
      </c>
      <c r="AR782" s="2">
        <v>6.5</v>
      </c>
      <c r="AS782" s="2">
        <v>1017.5</v>
      </c>
      <c r="AT782" s="2">
        <v>22840</v>
      </c>
      <c r="AU782" s="2">
        <v>1</v>
      </c>
      <c r="AV782" s="2">
        <v>0</v>
      </c>
      <c r="AW782" s="2">
        <v>0</v>
      </c>
      <c r="AX782" s="2">
        <v>0</v>
      </c>
      <c r="AY782">
        <v>0</v>
      </c>
      <c r="AZ782">
        <v>560.20000000000005</v>
      </c>
      <c r="BA782">
        <v>24</v>
      </c>
      <c r="BB782">
        <v>24.5</v>
      </c>
      <c r="BC782" s="5">
        <v>0.53611111111111109</v>
      </c>
    </row>
    <row r="783" spans="2:55">
      <c r="B783" s="2">
        <v>7.7</v>
      </c>
      <c r="C783" s="2">
        <v>62</v>
      </c>
      <c r="D783" s="2">
        <v>0.9</v>
      </c>
      <c r="E783" s="2">
        <v>7.7</v>
      </c>
      <c r="F783" s="2">
        <v>4</v>
      </c>
      <c r="G783" s="2">
        <v>6.8</v>
      </c>
      <c r="H783" s="2">
        <v>1024.3</v>
      </c>
      <c r="I783" s="2">
        <v>31690</v>
      </c>
      <c r="J783" s="2">
        <v>2</v>
      </c>
      <c r="K783" s="2">
        <v>0</v>
      </c>
      <c r="L783" s="2">
        <v>0</v>
      </c>
      <c r="M783" s="2">
        <v>4</v>
      </c>
      <c r="N783">
        <v>52.8</v>
      </c>
      <c r="O783">
        <v>683.8</v>
      </c>
      <c r="P783">
        <v>20.8</v>
      </c>
      <c r="Q783">
        <v>11.2</v>
      </c>
      <c r="R783" s="5">
        <v>0.53749999999999998</v>
      </c>
      <c r="T783" s="13">
        <f t="shared" ref="T783:T846" si="34">MAX(P783,Q783)</f>
        <v>20.8</v>
      </c>
      <c r="U783" s="13">
        <f t="shared" ref="U783:U846" si="35">(T783-B783)-2</f>
        <v>11.100000000000001</v>
      </c>
      <c r="V783" s="12" t="str">
        <f t="shared" si="33"/>
        <v/>
      </c>
      <c r="W783" s="11">
        <f t="shared" si="32"/>
        <v>1</v>
      </c>
      <c r="X783" s="13"/>
      <c r="Z783" s="2"/>
      <c r="AA783"/>
      <c r="AC783" s="9"/>
      <c r="AD783" s="5">
        <v>0.53750000000013098</v>
      </c>
      <c r="AM783" s="2">
        <v>19.100000000000001</v>
      </c>
      <c r="AN783" s="2">
        <v>80</v>
      </c>
      <c r="AO783" s="2">
        <v>15.6</v>
      </c>
      <c r="AP783" s="2">
        <v>19.100000000000001</v>
      </c>
      <c r="AQ783" s="2">
        <v>2.5</v>
      </c>
      <c r="AR783" s="2">
        <v>3.2</v>
      </c>
      <c r="AS783" s="2">
        <v>1017.4</v>
      </c>
      <c r="AT783" s="2">
        <v>21120</v>
      </c>
      <c r="AU783" s="2">
        <v>1</v>
      </c>
      <c r="AV783" s="2">
        <v>0</v>
      </c>
      <c r="AW783" s="2">
        <v>0</v>
      </c>
      <c r="AX783" s="2">
        <v>0</v>
      </c>
      <c r="AY783">
        <v>0</v>
      </c>
      <c r="AZ783">
        <v>560.20000000000005</v>
      </c>
      <c r="BA783">
        <v>23.9</v>
      </c>
      <c r="BB783">
        <v>24.5</v>
      </c>
      <c r="BC783" s="5">
        <v>0.53680555555555554</v>
      </c>
    </row>
    <row r="784" spans="2:55">
      <c r="B784" s="2">
        <v>7.8</v>
      </c>
      <c r="C784" s="2">
        <v>61</v>
      </c>
      <c r="D784" s="2">
        <v>0.7</v>
      </c>
      <c r="E784" s="2">
        <v>5.4</v>
      </c>
      <c r="F784" s="2">
        <v>13.7</v>
      </c>
      <c r="G784" s="2">
        <v>22</v>
      </c>
      <c r="H784" s="2">
        <v>1024.3</v>
      </c>
      <c r="I784" s="2">
        <v>31710</v>
      </c>
      <c r="J784" s="2">
        <v>2</v>
      </c>
      <c r="K784" s="2">
        <v>0</v>
      </c>
      <c r="L784" s="2">
        <v>0</v>
      </c>
      <c r="M784" s="2">
        <v>4</v>
      </c>
      <c r="N784">
        <v>52.8</v>
      </c>
      <c r="O784">
        <v>683.8</v>
      </c>
      <c r="P784">
        <v>20.8</v>
      </c>
      <c r="Q784">
        <v>11.8</v>
      </c>
      <c r="R784" s="5">
        <v>0.53819444444444398</v>
      </c>
      <c r="T784" s="13">
        <f t="shared" si="34"/>
        <v>20.8</v>
      </c>
      <c r="U784" s="13">
        <f t="shared" si="35"/>
        <v>11</v>
      </c>
      <c r="V784" s="12" t="str">
        <f t="shared" si="33"/>
        <v/>
      </c>
      <c r="W784" s="11">
        <f t="shared" si="32"/>
        <v>1</v>
      </c>
      <c r="X784" s="13"/>
      <c r="Z784" s="2"/>
      <c r="AA784"/>
      <c r="AC784" s="9"/>
      <c r="AD784" s="5">
        <v>0.53819444444457598</v>
      </c>
      <c r="AM784" s="2">
        <v>19.2</v>
      </c>
      <c r="AN784" s="2">
        <v>80</v>
      </c>
      <c r="AO784" s="2">
        <v>15.7</v>
      </c>
      <c r="AP784" s="2">
        <v>19.2</v>
      </c>
      <c r="AQ784" s="2">
        <v>5</v>
      </c>
      <c r="AR784" s="2">
        <v>9.4</v>
      </c>
      <c r="AS784" s="2">
        <v>1017.4</v>
      </c>
      <c r="AT784" s="2">
        <v>17940</v>
      </c>
      <c r="AU784" s="2">
        <v>1</v>
      </c>
      <c r="AV784" s="2">
        <v>0</v>
      </c>
      <c r="AW784" s="2">
        <v>0</v>
      </c>
      <c r="AX784" s="2">
        <v>0</v>
      </c>
      <c r="AY784">
        <v>0</v>
      </c>
      <c r="AZ784">
        <v>560.20000000000005</v>
      </c>
      <c r="BA784">
        <v>23.9</v>
      </c>
      <c r="BB784">
        <v>24.4</v>
      </c>
      <c r="BC784" s="5">
        <v>0.53749999999999998</v>
      </c>
    </row>
    <row r="785" spans="2:55">
      <c r="B785" s="2">
        <v>7.6</v>
      </c>
      <c r="C785" s="2">
        <v>61</v>
      </c>
      <c r="D785" s="2">
        <v>0.6</v>
      </c>
      <c r="E785" s="2">
        <v>5.6</v>
      </c>
      <c r="F785" s="2">
        <v>10.8</v>
      </c>
      <c r="G785" s="2">
        <v>17.600000000000001</v>
      </c>
      <c r="H785" s="2">
        <v>1024.3</v>
      </c>
      <c r="I785" s="2">
        <v>31760</v>
      </c>
      <c r="J785" s="2">
        <v>2</v>
      </c>
      <c r="K785" s="2">
        <v>0</v>
      </c>
      <c r="L785" s="2">
        <v>0</v>
      </c>
      <c r="M785" s="2">
        <v>4</v>
      </c>
      <c r="N785">
        <v>52.8</v>
      </c>
      <c r="O785">
        <v>683.8</v>
      </c>
      <c r="P785">
        <v>20.7</v>
      </c>
      <c r="Q785">
        <v>12.4</v>
      </c>
      <c r="R785" s="5">
        <v>0.53888888888888897</v>
      </c>
      <c r="T785" s="13">
        <f t="shared" si="34"/>
        <v>20.7</v>
      </c>
      <c r="U785" s="13">
        <f t="shared" si="35"/>
        <v>11.1</v>
      </c>
      <c r="V785" s="12" t="str">
        <f t="shared" si="33"/>
        <v/>
      </c>
      <c r="W785" s="11">
        <f t="shared" si="32"/>
        <v>1</v>
      </c>
      <c r="X785" s="13"/>
      <c r="Z785" s="2"/>
      <c r="AA785"/>
      <c r="AC785" s="9"/>
      <c r="AD785" s="5">
        <v>0.53888888888902098</v>
      </c>
      <c r="AM785" s="2">
        <v>19.100000000000001</v>
      </c>
      <c r="AN785" s="2">
        <v>81</v>
      </c>
      <c r="AO785" s="2">
        <v>15.8</v>
      </c>
      <c r="AP785" s="2">
        <v>19.100000000000001</v>
      </c>
      <c r="AQ785" s="2">
        <v>1.8</v>
      </c>
      <c r="AR785" s="2">
        <v>4.3</v>
      </c>
      <c r="AS785" s="2">
        <v>1017.7</v>
      </c>
      <c r="AT785" s="2">
        <v>16430</v>
      </c>
      <c r="AU785" s="2">
        <v>1</v>
      </c>
      <c r="AV785" s="2">
        <v>0</v>
      </c>
      <c r="AW785" s="2">
        <v>0</v>
      </c>
      <c r="AX785" s="2">
        <v>0</v>
      </c>
      <c r="AY785">
        <v>0</v>
      </c>
      <c r="AZ785">
        <v>560.20000000000005</v>
      </c>
      <c r="BA785">
        <v>23.9</v>
      </c>
      <c r="BB785">
        <v>24.4</v>
      </c>
      <c r="BC785" s="5">
        <v>0.53819444444444442</v>
      </c>
    </row>
    <row r="786" spans="2:55">
      <c r="B786" s="2">
        <v>7.7</v>
      </c>
      <c r="C786" s="2">
        <v>62</v>
      </c>
      <c r="D786" s="2">
        <v>0.9</v>
      </c>
      <c r="E786" s="2">
        <v>6.8</v>
      </c>
      <c r="F786" s="2">
        <v>6.1</v>
      </c>
      <c r="G786" s="2">
        <v>7.9</v>
      </c>
      <c r="H786" s="2">
        <v>1024.5</v>
      </c>
      <c r="I786" s="2">
        <v>31790</v>
      </c>
      <c r="J786" s="2">
        <v>2</v>
      </c>
      <c r="K786" s="2">
        <v>0</v>
      </c>
      <c r="L786" s="2">
        <v>0</v>
      </c>
      <c r="M786" s="2">
        <v>4</v>
      </c>
      <c r="N786">
        <v>52.8</v>
      </c>
      <c r="O786">
        <v>683.8</v>
      </c>
      <c r="P786">
        <v>20.8</v>
      </c>
      <c r="Q786">
        <v>13.1</v>
      </c>
      <c r="R786" s="5">
        <v>0.53958333333333297</v>
      </c>
      <c r="T786" s="13">
        <f t="shared" si="34"/>
        <v>20.8</v>
      </c>
      <c r="U786" s="13">
        <f t="shared" si="35"/>
        <v>11.100000000000001</v>
      </c>
      <c r="V786" s="12" t="str">
        <f t="shared" si="33"/>
        <v/>
      </c>
      <c r="W786" s="11">
        <f t="shared" si="32"/>
        <v>1</v>
      </c>
      <c r="X786" s="13"/>
      <c r="Z786" s="2"/>
      <c r="AA786"/>
      <c r="AC786" s="9"/>
      <c r="AD786" s="5">
        <v>0.53958333333346598</v>
      </c>
      <c r="AM786" s="2">
        <v>19.100000000000001</v>
      </c>
      <c r="AN786" s="2">
        <v>81</v>
      </c>
      <c r="AO786" s="2">
        <v>15.8</v>
      </c>
      <c r="AP786" s="2">
        <v>19.100000000000001</v>
      </c>
      <c r="AQ786" s="2">
        <v>7.6</v>
      </c>
      <c r="AR786" s="2">
        <v>7.6</v>
      </c>
      <c r="AS786" s="2">
        <v>1017.6</v>
      </c>
      <c r="AT786" s="2">
        <v>14030</v>
      </c>
      <c r="AU786" s="2">
        <v>1</v>
      </c>
      <c r="AV786" s="2">
        <v>0</v>
      </c>
      <c r="AW786" s="2">
        <v>0</v>
      </c>
      <c r="AX786" s="2">
        <v>0</v>
      </c>
      <c r="AY786">
        <v>0</v>
      </c>
      <c r="AZ786">
        <v>560.20000000000005</v>
      </c>
      <c r="BA786">
        <v>23.9</v>
      </c>
      <c r="BB786">
        <v>24.4</v>
      </c>
      <c r="BC786" s="5">
        <v>0.53888888888888886</v>
      </c>
    </row>
    <row r="787" spans="2:55">
      <c r="B787" s="2">
        <v>7.9</v>
      </c>
      <c r="C787" s="2">
        <v>62</v>
      </c>
      <c r="D787" s="2">
        <v>1.1000000000000001</v>
      </c>
      <c r="E787" s="2">
        <v>7.9</v>
      </c>
      <c r="F787" s="2">
        <v>3.2</v>
      </c>
      <c r="G787" s="2">
        <v>4.7</v>
      </c>
      <c r="H787" s="2">
        <v>1024.4000000000001</v>
      </c>
      <c r="I787" s="2">
        <v>31810</v>
      </c>
      <c r="J787" s="2">
        <v>2</v>
      </c>
      <c r="K787" s="2">
        <v>0</v>
      </c>
      <c r="L787" s="2">
        <v>0</v>
      </c>
      <c r="M787" s="2">
        <v>4</v>
      </c>
      <c r="N787">
        <v>52.8</v>
      </c>
      <c r="O787">
        <v>683.8</v>
      </c>
      <c r="P787">
        <v>20.8</v>
      </c>
      <c r="Q787">
        <v>13.7</v>
      </c>
      <c r="R787" s="5">
        <v>0.54027777777777797</v>
      </c>
      <c r="T787" s="13">
        <f t="shared" si="34"/>
        <v>20.8</v>
      </c>
      <c r="U787" s="13">
        <f t="shared" si="35"/>
        <v>10.9</v>
      </c>
      <c r="V787" s="12" t="str">
        <f t="shared" si="33"/>
        <v/>
      </c>
      <c r="W787" s="11">
        <f t="shared" si="32"/>
        <v>1</v>
      </c>
      <c r="X787" s="13"/>
      <c r="Z787" s="2"/>
      <c r="AA787"/>
      <c r="AC787" s="9"/>
      <c r="AD787" s="5">
        <v>0.54027777777791097</v>
      </c>
      <c r="AM787" s="2">
        <v>19.100000000000001</v>
      </c>
      <c r="AN787" s="2">
        <v>81</v>
      </c>
      <c r="AO787" s="2">
        <v>15.8</v>
      </c>
      <c r="AP787" s="2">
        <v>19.100000000000001</v>
      </c>
      <c r="AQ787" s="2">
        <v>1.8</v>
      </c>
      <c r="AR787" s="2">
        <v>2.9</v>
      </c>
      <c r="AS787" s="2">
        <v>1017.6</v>
      </c>
      <c r="AT787" s="2">
        <v>14230</v>
      </c>
      <c r="AU787" s="2">
        <v>1</v>
      </c>
      <c r="AV787" s="2">
        <v>0</v>
      </c>
      <c r="AW787" s="2">
        <v>0</v>
      </c>
      <c r="AX787" s="2">
        <v>0</v>
      </c>
      <c r="AY787">
        <v>0</v>
      </c>
      <c r="AZ787">
        <v>560.20000000000005</v>
      </c>
      <c r="BA787">
        <v>23.9</v>
      </c>
      <c r="BB787">
        <v>24.4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4"/>
        <v>0</v>
      </c>
      <c r="U788" s="13">
        <f t="shared" si="35"/>
        <v>-2</v>
      </c>
      <c r="V788" s="12" t="str">
        <f t="shared" si="33"/>
        <v/>
      </c>
      <c r="W788" s="11" t="str">
        <f t="shared" si="32"/>
        <v/>
      </c>
      <c r="X788" s="13"/>
      <c r="Z788" s="2"/>
      <c r="AA788"/>
      <c r="AC788" s="9"/>
      <c r="AD788" s="5">
        <v>0.54097222222235597</v>
      </c>
      <c r="AM788" s="2">
        <v>19.100000000000001</v>
      </c>
      <c r="AN788" s="2">
        <v>81</v>
      </c>
      <c r="AO788" s="2">
        <v>15.8</v>
      </c>
      <c r="AP788" s="2">
        <v>19.100000000000001</v>
      </c>
      <c r="AQ788" s="2">
        <v>4</v>
      </c>
      <c r="AR788" s="2">
        <v>7.2</v>
      </c>
      <c r="AS788" s="2">
        <v>1017.4</v>
      </c>
      <c r="AT788" s="2">
        <v>13990</v>
      </c>
      <c r="AU788" s="2">
        <v>1</v>
      </c>
      <c r="AV788" s="2">
        <v>0</v>
      </c>
      <c r="AW788" s="2">
        <v>0</v>
      </c>
      <c r="AX788" s="2">
        <v>0</v>
      </c>
      <c r="AY788">
        <v>0</v>
      </c>
      <c r="AZ788">
        <v>560.20000000000005</v>
      </c>
      <c r="BA788">
        <v>23.8</v>
      </c>
      <c r="BB788">
        <v>24.4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4"/>
        <v>0</v>
      </c>
      <c r="U789" s="13">
        <f t="shared" si="35"/>
        <v>-2</v>
      </c>
      <c r="V789" s="12" t="str">
        <f t="shared" si="33"/>
        <v/>
      </c>
      <c r="W789" s="11" t="str">
        <f t="shared" si="32"/>
        <v/>
      </c>
      <c r="X789" s="13"/>
      <c r="Z789" s="2"/>
      <c r="AA789"/>
      <c r="AC789" s="9"/>
      <c r="AD789" s="5">
        <v>0.54166666666680097</v>
      </c>
      <c r="AM789" s="2">
        <v>19.100000000000001</v>
      </c>
      <c r="AN789" s="2">
        <v>81</v>
      </c>
      <c r="AO789" s="2">
        <v>15.8</v>
      </c>
      <c r="AP789" s="2">
        <v>19.100000000000001</v>
      </c>
      <c r="AQ789" s="2">
        <v>6.1</v>
      </c>
      <c r="AR789" s="2">
        <v>6.1</v>
      </c>
      <c r="AS789" s="2">
        <v>1017.4</v>
      </c>
      <c r="AT789" s="2">
        <v>17910</v>
      </c>
      <c r="AU789" s="2">
        <v>1</v>
      </c>
      <c r="AV789" s="2">
        <v>0</v>
      </c>
      <c r="AW789" s="2">
        <v>0</v>
      </c>
      <c r="AX789" s="2">
        <v>0</v>
      </c>
      <c r="AY789">
        <v>0</v>
      </c>
      <c r="AZ789">
        <v>560.20000000000005</v>
      </c>
      <c r="BA789">
        <v>23.8</v>
      </c>
      <c r="BB789">
        <v>24.4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4"/>
        <v>0</v>
      </c>
      <c r="U790" s="13">
        <f t="shared" si="35"/>
        <v>-2</v>
      </c>
      <c r="V790" s="12" t="str">
        <f t="shared" si="33"/>
        <v/>
      </c>
      <c r="W790" s="11" t="str">
        <f t="shared" si="32"/>
        <v/>
      </c>
      <c r="X790" s="13"/>
      <c r="Z790" s="2"/>
      <c r="AA790"/>
      <c r="AC790" s="9"/>
      <c r="AD790" s="5">
        <v>0.54236111111124596</v>
      </c>
      <c r="AM790" s="2">
        <v>19.100000000000001</v>
      </c>
      <c r="AN790" s="2">
        <v>81</v>
      </c>
      <c r="AO790" s="2">
        <v>15.8</v>
      </c>
      <c r="AP790" s="2">
        <v>19.100000000000001</v>
      </c>
      <c r="AQ790" s="2">
        <v>0</v>
      </c>
      <c r="AR790" s="2">
        <v>4.3</v>
      </c>
      <c r="AS790" s="2">
        <v>1017.6</v>
      </c>
      <c r="AT790" s="2">
        <v>21020</v>
      </c>
      <c r="AU790" s="2">
        <v>1</v>
      </c>
      <c r="AV790" s="2">
        <v>0</v>
      </c>
      <c r="AW790" s="2">
        <v>0</v>
      </c>
      <c r="AX790" s="2">
        <v>0</v>
      </c>
      <c r="AY790">
        <v>0</v>
      </c>
      <c r="AZ790">
        <v>560.20000000000005</v>
      </c>
      <c r="BA790">
        <v>23.7</v>
      </c>
      <c r="BB790">
        <v>24.3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4"/>
        <v>0</v>
      </c>
      <c r="U791" s="13">
        <f t="shared" si="35"/>
        <v>-2</v>
      </c>
      <c r="V791" s="12" t="str">
        <f t="shared" si="33"/>
        <v/>
      </c>
      <c r="W791" s="11" t="str">
        <f t="shared" si="32"/>
        <v/>
      </c>
      <c r="X791" s="13"/>
      <c r="Z791" s="2"/>
      <c r="AA791"/>
      <c r="AC791" s="9"/>
      <c r="AD791" s="5">
        <v>0.54305555555569096</v>
      </c>
      <c r="AM791" s="2">
        <v>19.100000000000001</v>
      </c>
      <c r="AN791" s="2">
        <v>81</v>
      </c>
      <c r="AO791" s="2">
        <v>15.8</v>
      </c>
      <c r="AP791" s="2">
        <v>19.100000000000001</v>
      </c>
      <c r="AQ791" s="2">
        <v>4.3</v>
      </c>
      <c r="AR791" s="2">
        <v>7.6</v>
      </c>
      <c r="AS791" s="2">
        <v>1017.4</v>
      </c>
      <c r="AT791" s="2">
        <v>24610</v>
      </c>
      <c r="AU791" s="2">
        <v>1</v>
      </c>
      <c r="AV791" s="2">
        <v>0</v>
      </c>
      <c r="AW791" s="2">
        <v>0</v>
      </c>
      <c r="AX791" s="2">
        <v>0</v>
      </c>
      <c r="AY791">
        <v>0</v>
      </c>
      <c r="AZ791">
        <v>560.20000000000005</v>
      </c>
      <c r="BA791">
        <v>23.6</v>
      </c>
      <c r="BB791">
        <v>24.3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4"/>
        <v>0</v>
      </c>
      <c r="U792" s="13">
        <f t="shared" si="35"/>
        <v>-2</v>
      </c>
      <c r="V792" s="12" t="str">
        <f t="shared" si="33"/>
        <v/>
      </c>
      <c r="W792" s="11" t="str">
        <f t="shared" si="32"/>
        <v/>
      </c>
      <c r="X792" s="13"/>
      <c r="Z792" s="2"/>
      <c r="AA792"/>
      <c r="AC792" s="9"/>
      <c r="AD792" s="5">
        <v>0.54375000000013596</v>
      </c>
      <c r="AM792" s="2">
        <v>19.100000000000001</v>
      </c>
      <c r="AN792" s="2">
        <v>81</v>
      </c>
      <c r="AO792" s="2">
        <v>15.8</v>
      </c>
      <c r="AP792" s="2">
        <v>19.100000000000001</v>
      </c>
      <c r="AQ792" s="2">
        <v>5.8</v>
      </c>
      <c r="AR792" s="2">
        <v>5.8</v>
      </c>
      <c r="AS792" s="2">
        <v>1017.4</v>
      </c>
      <c r="AT792" s="2">
        <v>28550</v>
      </c>
      <c r="AU792" s="2">
        <v>2</v>
      </c>
      <c r="AV792" s="2">
        <v>0</v>
      </c>
      <c r="AW792" s="2">
        <v>0</v>
      </c>
      <c r="AX792" s="2">
        <v>0</v>
      </c>
      <c r="AY792">
        <v>0</v>
      </c>
      <c r="AZ792">
        <v>560.20000000000005</v>
      </c>
      <c r="BA792">
        <v>23.6</v>
      </c>
      <c r="BB792">
        <v>24.2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4"/>
        <v>0</v>
      </c>
      <c r="U793" s="13">
        <f t="shared" si="35"/>
        <v>-2</v>
      </c>
      <c r="V793" s="12" t="str">
        <f t="shared" si="33"/>
        <v/>
      </c>
      <c r="W793" s="11" t="str">
        <f t="shared" si="32"/>
        <v/>
      </c>
      <c r="X793" s="13"/>
      <c r="Z793" s="2"/>
      <c r="AA793"/>
      <c r="AC793" s="9"/>
      <c r="AD793" s="5">
        <v>0.54444444444458096</v>
      </c>
      <c r="AM793" s="2">
        <v>19.100000000000001</v>
      </c>
      <c r="AN793" s="2">
        <v>81</v>
      </c>
      <c r="AO793" s="2">
        <v>15.8</v>
      </c>
      <c r="AP793" s="2">
        <v>19.100000000000001</v>
      </c>
      <c r="AQ793" s="2">
        <v>2.5</v>
      </c>
      <c r="AR793" s="2">
        <v>7.6</v>
      </c>
      <c r="AS793" s="2">
        <v>1017.4</v>
      </c>
      <c r="AT793" s="2">
        <v>31470</v>
      </c>
      <c r="AU793" s="2">
        <v>2</v>
      </c>
      <c r="AV793" s="2">
        <v>0</v>
      </c>
      <c r="AW793" s="2">
        <v>0</v>
      </c>
      <c r="AX793" s="2">
        <v>0</v>
      </c>
      <c r="AY793">
        <v>0</v>
      </c>
      <c r="AZ793">
        <v>560.20000000000005</v>
      </c>
      <c r="BA793">
        <v>23.5</v>
      </c>
      <c r="BB793">
        <v>24.1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4"/>
        <v>0</v>
      </c>
      <c r="U794" s="13">
        <f t="shared" si="35"/>
        <v>-2</v>
      </c>
      <c r="V794" s="12" t="str">
        <f t="shared" si="33"/>
        <v/>
      </c>
      <c r="W794" s="11" t="str">
        <f t="shared" si="32"/>
        <v/>
      </c>
      <c r="X794" s="13"/>
      <c r="Z794" s="2"/>
      <c r="AA794"/>
      <c r="AC794" s="9"/>
      <c r="AD794" s="5">
        <v>0.54513888888902595</v>
      </c>
      <c r="AM794" s="2">
        <v>19.2</v>
      </c>
      <c r="AN794" s="2">
        <v>81</v>
      </c>
      <c r="AO794" s="2">
        <v>15.9</v>
      </c>
      <c r="AP794" s="2">
        <v>19.2</v>
      </c>
      <c r="AQ794" s="2">
        <v>2.9</v>
      </c>
      <c r="AR794" s="2">
        <v>2.9</v>
      </c>
      <c r="AS794" s="2">
        <v>1017.4</v>
      </c>
      <c r="AT794" s="2">
        <v>33470</v>
      </c>
      <c r="AU794" s="2">
        <v>2</v>
      </c>
      <c r="AV794" s="2">
        <v>0</v>
      </c>
      <c r="AW794" s="2">
        <v>0</v>
      </c>
      <c r="AX794" s="2">
        <v>0</v>
      </c>
      <c r="AY794">
        <v>0</v>
      </c>
      <c r="AZ794">
        <v>560.20000000000005</v>
      </c>
      <c r="BA794">
        <v>23.5</v>
      </c>
      <c r="BB794">
        <v>24.1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4"/>
        <v>0</v>
      </c>
      <c r="U795" s="13">
        <f t="shared" si="35"/>
        <v>-2</v>
      </c>
      <c r="V795" s="12" t="str">
        <f t="shared" si="33"/>
        <v/>
      </c>
      <c r="W795" s="11" t="str">
        <f t="shared" si="32"/>
        <v/>
      </c>
      <c r="X795" s="13"/>
      <c r="Z795" s="2"/>
      <c r="AA795"/>
      <c r="AC795" s="9"/>
      <c r="AD795" s="5">
        <v>0.54583333333347095</v>
      </c>
      <c r="AM795" s="2">
        <v>19.2</v>
      </c>
      <c r="AN795" s="2">
        <v>80</v>
      </c>
      <c r="AO795" s="2">
        <v>15.7</v>
      </c>
      <c r="AP795" s="2">
        <v>19.2</v>
      </c>
      <c r="AQ795" s="2">
        <v>4</v>
      </c>
      <c r="AR795" s="2">
        <v>7.6</v>
      </c>
      <c r="AS795" s="2">
        <v>1017.8</v>
      </c>
      <c r="AT795" s="2">
        <v>33520</v>
      </c>
      <c r="AU795" s="2">
        <v>2</v>
      </c>
      <c r="AV795" s="2">
        <v>0</v>
      </c>
      <c r="AW795" s="2">
        <v>0</v>
      </c>
      <c r="AX795" s="2">
        <v>0</v>
      </c>
      <c r="AY795">
        <v>0</v>
      </c>
      <c r="AZ795">
        <v>560.20000000000005</v>
      </c>
      <c r="BA795">
        <v>23.6</v>
      </c>
      <c r="BB795">
        <v>24.1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4"/>
        <v>0</v>
      </c>
      <c r="U796" s="13">
        <f t="shared" si="35"/>
        <v>-2</v>
      </c>
      <c r="V796" s="12" t="str">
        <f t="shared" si="33"/>
        <v/>
      </c>
      <c r="W796" s="11" t="str">
        <f t="shared" si="32"/>
        <v/>
      </c>
      <c r="X796" s="13"/>
      <c r="Z796" s="2"/>
      <c r="AA796"/>
      <c r="AC796" s="9"/>
      <c r="AD796" s="5">
        <v>0.54652777777791595</v>
      </c>
      <c r="AM796" s="2">
        <v>19.3</v>
      </c>
      <c r="AN796" s="2">
        <v>80</v>
      </c>
      <c r="AO796" s="2">
        <v>15.8</v>
      </c>
      <c r="AP796" s="2">
        <v>19.3</v>
      </c>
      <c r="AQ796" s="2">
        <v>4.3</v>
      </c>
      <c r="AR796" s="2">
        <v>6.1</v>
      </c>
      <c r="AS796" s="2">
        <v>1017.3</v>
      </c>
      <c r="AT796" s="2">
        <v>32520</v>
      </c>
      <c r="AU796" s="2">
        <v>2</v>
      </c>
      <c r="AV796" s="2">
        <v>0</v>
      </c>
      <c r="AW796" s="2">
        <v>0</v>
      </c>
      <c r="AX796" s="2">
        <v>0</v>
      </c>
      <c r="AY796">
        <v>0</v>
      </c>
      <c r="AZ796">
        <v>560.20000000000005</v>
      </c>
      <c r="BA796">
        <v>23.7</v>
      </c>
      <c r="BB796">
        <v>24.1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4"/>
        <v>0</v>
      </c>
      <c r="U797" s="13">
        <f t="shared" si="35"/>
        <v>-2</v>
      </c>
      <c r="V797" s="12" t="str">
        <f t="shared" si="33"/>
        <v/>
      </c>
      <c r="W797" s="11" t="str">
        <f t="shared" si="32"/>
        <v/>
      </c>
      <c r="X797" s="13"/>
      <c r="Z797" s="2"/>
      <c r="AA797"/>
      <c r="AC797" s="9"/>
      <c r="AD797" s="5">
        <v>0.54722222222236105</v>
      </c>
      <c r="AM797" s="2">
        <v>19.3</v>
      </c>
      <c r="AN797" s="2">
        <v>80</v>
      </c>
      <c r="AO797" s="2">
        <v>15.8</v>
      </c>
      <c r="AP797" s="2">
        <v>19.3</v>
      </c>
      <c r="AQ797" s="2">
        <v>4.3</v>
      </c>
      <c r="AR797" s="2">
        <v>6.1</v>
      </c>
      <c r="AS797" s="2">
        <v>1017.5</v>
      </c>
      <c r="AT797" s="2">
        <v>30740</v>
      </c>
      <c r="AU797" s="2">
        <v>2</v>
      </c>
      <c r="AV797" s="2">
        <v>0</v>
      </c>
      <c r="AW797" s="2">
        <v>0</v>
      </c>
      <c r="AX797" s="2">
        <v>0</v>
      </c>
      <c r="AY797">
        <v>0</v>
      </c>
      <c r="AZ797">
        <v>560.20000000000005</v>
      </c>
      <c r="BA797">
        <v>23.9</v>
      </c>
      <c r="BB797">
        <v>24.3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4"/>
        <v>0</v>
      </c>
      <c r="U798" s="13">
        <f t="shared" si="35"/>
        <v>-2</v>
      </c>
      <c r="V798" s="12" t="str">
        <f t="shared" si="33"/>
        <v/>
      </c>
      <c r="W798" s="11" t="str">
        <f t="shared" si="32"/>
        <v/>
      </c>
      <c r="X798" s="13"/>
      <c r="Z798" s="2"/>
      <c r="AA798"/>
      <c r="AC798" s="9"/>
      <c r="AD798" s="5">
        <v>0.54791666666680605</v>
      </c>
      <c r="AM798" s="2">
        <v>19.3</v>
      </c>
      <c r="AN798" s="2">
        <v>80</v>
      </c>
      <c r="AO798" s="2">
        <v>15.8</v>
      </c>
      <c r="AP798" s="2">
        <v>19.3</v>
      </c>
      <c r="AQ798" s="2">
        <v>1.8</v>
      </c>
      <c r="AR798" s="2">
        <v>4</v>
      </c>
      <c r="AS798" s="2">
        <v>1017.4</v>
      </c>
      <c r="AT798" s="2">
        <v>29240</v>
      </c>
      <c r="AU798" s="2">
        <v>2</v>
      </c>
      <c r="AV798" s="2">
        <v>0</v>
      </c>
      <c r="AW798" s="2">
        <v>0</v>
      </c>
      <c r="AX798" s="2">
        <v>0</v>
      </c>
      <c r="AY798">
        <v>0</v>
      </c>
      <c r="AZ798">
        <v>560.20000000000005</v>
      </c>
      <c r="BA798">
        <v>24.1</v>
      </c>
      <c r="BB798">
        <v>24.5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4"/>
        <v>0</v>
      </c>
      <c r="U799" s="13">
        <f t="shared" si="35"/>
        <v>-2</v>
      </c>
      <c r="V799" s="12" t="str">
        <f t="shared" si="33"/>
        <v/>
      </c>
      <c r="W799" s="11" t="str">
        <f t="shared" si="32"/>
        <v/>
      </c>
      <c r="X799" s="13"/>
      <c r="Z799" s="2"/>
      <c r="AA799"/>
      <c r="AC799" s="9"/>
      <c r="AD799" s="5">
        <v>0.54861111111125105</v>
      </c>
      <c r="AM799" s="2">
        <v>19.3</v>
      </c>
      <c r="AN799" s="2">
        <v>79</v>
      </c>
      <c r="AO799" s="2">
        <v>15.6</v>
      </c>
      <c r="AP799" s="2">
        <v>19.3</v>
      </c>
      <c r="AQ799" s="2">
        <v>7.6</v>
      </c>
      <c r="AR799" s="2">
        <v>8.6</v>
      </c>
      <c r="AS799" s="2">
        <v>1017.4</v>
      </c>
      <c r="AT799" s="2">
        <v>28090</v>
      </c>
      <c r="AU799" s="2">
        <v>2</v>
      </c>
      <c r="AV799" s="2">
        <v>0</v>
      </c>
      <c r="AW799" s="2">
        <v>0</v>
      </c>
      <c r="AX799" s="2">
        <v>0</v>
      </c>
      <c r="AY799">
        <v>0</v>
      </c>
      <c r="AZ799">
        <v>560.20000000000005</v>
      </c>
      <c r="BA799">
        <v>24.4</v>
      </c>
      <c r="BB799">
        <v>24.7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4"/>
        <v>0</v>
      </c>
      <c r="U800" s="13">
        <f t="shared" si="35"/>
        <v>-2</v>
      </c>
      <c r="V800" s="12" t="str">
        <f t="shared" si="33"/>
        <v/>
      </c>
      <c r="W800" s="11" t="str">
        <f t="shared" ref="W800:W863" si="36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19.3</v>
      </c>
      <c r="AN800" s="2">
        <v>79</v>
      </c>
      <c r="AO800" s="2">
        <v>15.6</v>
      </c>
      <c r="AP800" s="2">
        <v>19.3</v>
      </c>
      <c r="AQ800" s="2">
        <v>1.8</v>
      </c>
      <c r="AR800" s="2">
        <v>6.1</v>
      </c>
      <c r="AS800" s="2">
        <v>1017.4</v>
      </c>
      <c r="AT800" s="2">
        <v>27340</v>
      </c>
      <c r="AU800" s="2">
        <v>2</v>
      </c>
      <c r="AV800" s="2">
        <v>0</v>
      </c>
      <c r="AW800" s="2">
        <v>0</v>
      </c>
      <c r="AX800" s="2">
        <v>0</v>
      </c>
      <c r="AY800">
        <v>0</v>
      </c>
      <c r="AZ800">
        <v>560.20000000000005</v>
      </c>
      <c r="BA800">
        <v>24.6</v>
      </c>
      <c r="BB800">
        <v>24.9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4"/>
        <v>0</v>
      </c>
      <c r="U801" s="13">
        <f t="shared" si="35"/>
        <v>-2</v>
      </c>
      <c r="V801" s="12" t="str">
        <f t="shared" si="33"/>
        <v/>
      </c>
      <c r="W801" s="11" t="str">
        <f t="shared" si="36"/>
        <v/>
      </c>
      <c r="X801" s="13"/>
      <c r="Z801" s="2"/>
      <c r="AA801"/>
      <c r="AC801" s="9"/>
      <c r="AD801" s="5">
        <v>0.55000000000014104</v>
      </c>
      <c r="AM801" s="2">
        <v>19.3</v>
      </c>
      <c r="AN801" s="2">
        <v>79</v>
      </c>
      <c r="AO801" s="2">
        <v>15.6</v>
      </c>
      <c r="AP801" s="2">
        <v>19.3</v>
      </c>
      <c r="AQ801" s="2">
        <v>5.4</v>
      </c>
      <c r="AR801" s="2">
        <v>8.6</v>
      </c>
      <c r="AS801" s="2">
        <v>1017.4</v>
      </c>
      <c r="AT801" s="2">
        <v>27140</v>
      </c>
      <c r="AU801" s="2">
        <v>1</v>
      </c>
      <c r="AV801" s="2">
        <v>0</v>
      </c>
      <c r="AW801" s="2">
        <v>0</v>
      </c>
      <c r="AX801" s="2">
        <v>0</v>
      </c>
      <c r="AY801">
        <v>0</v>
      </c>
      <c r="AZ801">
        <v>560.20000000000005</v>
      </c>
      <c r="BA801">
        <v>24.8</v>
      </c>
      <c r="BB801">
        <v>25.1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4"/>
        <v>0</v>
      </c>
      <c r="U802" s="13">
        <f t="shared" si="35"/>
        <v>-2</v>
      </c>
      <c r="V802" s="12" t="str">
        <f t="shared" si="33"/>
        <v/>
      </c>
      <c r="W802" s="11" t="str">
        <f t="shared" si="36"/>
        <v/>
      </c>
      <c r="X802" s="13"/>
      <c r="Z802" s="2"/>
      <c r="AA802"/>
      <c r="AC802" s="9"/>
      <c r="AD802" s="5">
        <v>0.55069444444458604</v>
      </c>
      <c r="AM802" s="2">
        <v>19.3</v>
      </c>
      <c r="AN802" s="2">
        <v>79</v>
      </c>
      <c r="AO802" s="2">
        <v>15.6</v>
      </c>
      <c r="AP802" s="2">
        <v>19.3</v>
      </c>
      <c r="AQ802" s="2">
        <v>2.2000000000000002</v>
      </c>
      <c r="AR802" s="2">
        <v>9.4</v>
      </c>
      <c r="AS802" s="2">
        <v>1017.4</v>
      </c>
      <c r="AT802" s="2">
        <v>27180</v>
      </c>
      <c r="AU802" s="2">
        <v>1</v>
      </c>
      <c r="AV802" s="2">
        <v>0</v>
      </c>
      <c r="AW802" s="2">
        <v>0</v>
      </c>
      <c r="AX802" s="2">
        <v>0</v>
      </c>
      <c r="AY802">
        <v>0</v>
      </c>
      <c r="AZ802">
        <v>560.20000000000005</v>
      </c>
      <c r="BA802">
        <v>24.9</v>
      </c>
      <c r="BB802">
        <v>25.3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4"/>
        <v>0</v>
      </c>
      <c r="U803" s="13">
        <f t="shared" si="35"/>
        <v>-2</v>
      </c>
      <c r="V803" s="12" t="str">
        <f t="shared" si="33"/>
        <v/>
      </c>
      <c r="W803" s="11" t="str">
        <f t="shared" si="36"/>
        <v/>
      </c>
      <c r="X803" s="13"/>
      <c r="Z803" s="2"/>
      <c r="AA803"/>
      <c r="AC803" s="9"/>
      <c r="AD803" s="5">
        <v>0.55138888888903104</v>
      </c>
      <c r="AM803" s="2">
        <v>19.3</v>
      </c>
      <c r="AN803" s="2">
        <v>79</v>
      </c>
      <c r="AO803" s="2">
        <v>15.6</v>
      </c>
      <c r="AP803" s="2">
        <v>19.3</v>
      </c>
      <c r="AQ803" s="2">
        <v>3.2</v>
      </c>
      <c r="AR803" s="2">
        <v>3.2</v>
      </c>
      <c r="AS803" s="2">
        <v>1017.5</v>
      </c>
      <c r="AT803" s="2">
        <v>27380</v>
      </c>
      <c r="AU803" s="2">
        <v>2</v>
      </c>
      <c r="AV803" s="2">
        <v>0</v>
      </c>
      <c r="AW803" s="2">
        <v>0</v>
      </c>
      <c r="AX803" s="2">
        <v>0</v>
      </c>
      <c r="AY803">
        <v>0</v>
      </c>
      <c r="AZ803">
        <v>560.20000000000005</v>
      </c>
      <c r="BA803">
        <v>25</v>
      </c>
      <c r="BB803">
        <v>25.4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4"/>
        <v>0</v>
      </c>
      <c r="U804" s="13">
        <f t="shared" si="35"/>
        <v>-2</v>
      </c>
      <c r="V804" s="12" t="str">
        <f t="shared" si="33"/>
        <v/>
      </c>
      <c r="W804" s="11" t="str">
        <f t="shared" si="36"/>
        <v/>
      </c>
      <c r="X804" s="13"/>
      <c r="Z804" s="2"/>
      <c r="AA804"/>
      <c r="AC804" s="9"/>
      <c r="AD804" s="5">
        <v>0.55208333333347603</v>
      </c>
      <c r="AM804" s="2">
        <v>19.399999999999999</v>
      </c>
      <c r="AN804" s="2">
        <v>79</v>
      </c>
      <c r="AO804" s="2">
        <v>15.7</v>
      </c>
      <c r="AP804" s="2">
        <v>19.399999999999999</v>
      </c>
      <c r="AQ804" s="2">
        <v>9.6999999999999993</v>
      </c>
      <c r="AR804" s="2">
        <v>9.6999999999999993</v>
      </c>
      <c r="AS804" s="2">
        <v>1017.6</v>
      </c>
      <c r="AT804" s="2">
        <v>27440</v>
      </c>
      <c r="AU804" s="2">
        <v>2</v>
      </c>
      <c r="AV804" s="2">
        <v>0</v>
      </c>
      <c r="AW804" s="2">
        <v>0</v>
      </c>
      <c r="AX804" s="2">
        <v>0</v>
      </c>
      <c r="AY804">
        <v>0</v>
      </c>
      <c r="AZ804">
        <v>560.20000000000005</v>
      </c>
      <c r="BA804">
        <v>25</v>
      </c>
      <c r="BB804">
        <v>25.5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4"/>
        <v>0</v>
      </c>
      <c r="U805" s="13">
        <f t="shared" si="35"/>
        <v>-2</v>
      </c>
      <c r="V805" s="12" t="str">
        <f t="shared" si="33"/>
        <v/>
      </c>
      <c r="W805" s="11" t="str">
        <f t="shared" si="36"/>
        <v/>
      </c>
      <c r="X805" s="13"/>
      <c r="Z805" s="2"/>
      <c r="AA805"/>
      <c r="AC805" s="9"/>
      <c r="AD805" s="5">
        <v>0.55277777777792103</v>
      </c>
      <c r="AM805" s="2">
        <v>19.3</v>
      </c>
      <c r="AN805" s="2">
        <v>79</v>
      </c>
      <c r="AO805" s="2">
        <v>15.6</v>
      </c>
      <c r="AP805" s="2">
        <v>19.3</v>
      </c>
      <c r="AQ805" s="2">
        <v>5.4</v>
      </c>
      <c r="AR805" s="2">
        <v>10.8</v>
      </c>
      <c r="AS805" s="2">
        <v>1017.4</v>
      </c>
      <c r="AT805" s="2">
        <v>27900</v>
      </c>
      <c r="AU805" s="2">
        <v>2</v>
      </c>
      <c r="AV805" s="2">
        <v>0</v>
      </c>
      <c r="AW805" s="2">
        <v>0</v>
      </c>
      <c r="AX805" s="2">
        <v>0</v>
      </c>
      <c r="AY805">
        <v>0</v>
      </c>
      <c r="AZ805">
        <v>560.20000000000005</v>
      </c>
      <c r="BA805">
        <v>25.1</v>
      </c>
      <c r="BB805">
        <v>25.6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4"/>
        <v>0</v>
      </c>
      <c r="U806" s="13">
        <f t="shared" si="35"/>
        <v>-2</v>
      </c>
      <c r="V806" s="12" t="str">
        <f t="shared" si="33"/>
        <v/>
      </c>
      <c r="W806" s="11" t="str">
        <f t="shared" si="36"/>
        <v/>
      </c>
      <c r="X806" s="13"/>
      <c r="Z806" s="2"/>
      <c r="AA806"/>
      <c r="AC806" s="9"/>
      <c r="AD806" s="5">
        <v>0.55347222222236603</v>
      </c>
      <c r="AL806" s="15"/>
      <c r="AM806" s="2">
        <v>16.3</v>
      </c>
      <c r="AN806" s="2">
        <v>80</v>
      </c>
      <c r="AO806" s="2">
        <v>12.8</v>
      </c>
      <c r="AP806" s="2">
        <v>16.3</v>
      </c>
      <c r="AQ806" s="2">
        <v>6.1</v>
      </c>
      <c r="AR806" s="2">
        <v>6.5</v>
      </c>
      <c r="AS806" s="2">
        <v>1003.7</v>
      </c>
      <c r="AT806" s="2">
        <v>44660</v>
      </c>
      <c r="AU806" s="2">
        <v>3</v>
      </c>
      <c r="AV806" s="2">
        <v>0</v>
      </c>
      <c r="AW806" s="2">
        <v>0.3</v>
      </c>
      <c r="AX806" s="2">
        <v>0.6</v>
      </c>
      <c r="AY806">
        <v>28.2</v>
      </c>
      <c r="AZ806">
        <v>659.2</v>
      </c>
      <c r="BA806">
        <v>30.6</v>
      </c>
      <c r="BB806">
        <v>31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4"/>
        <v>0</v>
      </c>
      <c r="U807" s="13">
        <f t="shared" si="35"/>
        <v>-2</v>
      </c>
      <c r="V807" s="12" t="str">
        <f t="shared" si="33"/>
        <v/>
      </c>
      <c r="W807" s="11" t="str">
        <f t="shared" si="36"/>
        <v/>
      </c>
      <c r="X807" s="13"/>
      <c r="Z807" s="2"/>
      <c r="AA807"/>
      <c r="AC807" s="9"/>
      <c r="AD807" s="5">
        <v>0.55416666666681103</v>
      </c>
      <c r="AM807" s="2">
        <v>16.399999999999999</v>
      </c>
      <c r="AN807" s="2">
        <v>80</v>
      </c>
      <c r="AO807" s="2">
        <v>12.9</v>
      </c>
      <c r="AP807" s="2">
        <v>16.399999999999999</v>
      </c>
      <c r="AQ807" s="2">
        <v>4</v>
      </c>
      <c r="AR807" s="2">
        <v>5.4</v>
      </c>
      <c r="AS807" s="2">
        <v>1003.9</v>
      </c>
      <c r="AT807" s="2">
        <v>42490</v>
      </c>
      <c r="AU807" s="2">
        <v>3</v>
      </c>
      <c r="AV807" s="2">
        <v>0</v>
      </c>
      <c r="AW807" s="2">
        <v>0.3</v>
      </c>
      <c r="AX807" s="2">
        <v>0.6</v>
      </c>
      <c r="AY807">
        <v>28.2</v>
      </c>
      <c r="AZ807">
        <v>659.2</v>
      </c>
      <c r="BA807">
        <v>31</v>
      </c>
      <c r="BB807">
        <v>31.6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4"/>
        <v>0</v>
      </c>
      <c r="U808" s="13">
        <f t="shared" si="35"/>
        <v>-2</v>
      </c>
      <c r="V808" s="12" t="str">
        <f t="shared" si="33"/>
        <v/>
      </c>
      <c r="W808" s="11" t="str">
        <f t="shared" si="36"/>
        <v/>
      </c>
      <c r="X808" s="13"/>
      <c r="Z808" s="2"/>
      <c r="AA808"/>
      <c r="AC808" s="9"/>
      <c r="AD808" s="5">
        <v>0.55486111111125602</v>
      </c>
      <c r="AM808" s="2">
        <v>16.3</v>
      </c>
      <c r="AN808" s="2">
        <v>79</v>
      </c>
      <c r="AO808" s="2">
        <v>12.7</v>
      </c>
      <c r="AP808" s="2">
        <v>16.3</v>
      </c>
      <c r="AQ808" s="2">
        <v>6.1</v>
      </c>
      <c r="AR808" s="2">
        <v>7.2</v>
      </c>
      <c r="AS808" s="2">
        <v>1003.7</v>
      </c>
      <c r="AT808" s="2">
        <v>42560</v>
      </c>
      <c r="AU808" s="2">
        <v>3</v>
      </c>
      <c r="AV808" s="2">
        <v>0</v>
      </c>
      <c r="AW808" s="2">
        <v>0.3</v>
      </c>
      <c r="AX808" s="2">
        <v>0.6</v>
      </c>
      <c r="AY808">
        <v>28.2</v>
      </c>
      <c r="AZ808">
        <v>659.2</v>
      </c>
      <c r="BA808">
        <v>31.4</v>
      </c>
      <c r="BB808">
        <v>32.200000000000003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4"/>
        <v>0</v>
      </c>
      <c r="U809" s="13">
        <f t="shared" si="35"/>
        <v>-2</v>
      </c>
      <c r="V809" s="12" t="str">
        <f t="shared" si="33"/>
        <v/>
      </c>
      <c r="W809" s="11" t="str">
        <f t="shared" si="36"/>
        <v/>
      </c>
      <c r="X809" s="13"/>
      <c r="Z809" s="2"/>
      <c r="AA809"/>
      <c r="AC809" s="9"/>
      <c r="AD809" s="5">
        <v>0.55555555555570102</v>
      </c>
      <c r="AM809" s="2">
        <v>16.3</v>
      </c>
      <c r="AN809" s="2">
        <v>79</v>
      </c>
      <c r="AO809" s="2">
        <v>12.7</v>
      </c>
      <c r="AP809" s="2">
        <v>16.3</v>
      </c>
      <c r="AQ809" s="2">
        <v>6.5</v>
      </c>
      <c r="AR809" s="2">
        <v>7.2</v>
      </c>
      <c r="AS809" s="2">
        <v>1003.7</v>
      </c>
      <c r="AT809" s="2">
        <v>40590</v>
      </c>
      <c r="AU809" s="2">
        <v>2</v>
      </c>
      <c r="AV809" s="2">
        <v>0</v>
      </c>
      <c r="AW809" s="2">
        <v>0.3</v>
      </c>
      <c r="AX809" s="2">
        <v>0.6</v>
      </c>
      <c r="AY809">
        <v>28.2</v>
      </c>
      <c r="AZ809">
        <v>659.2</v>
      </c>
      <c r="BA809">
        <v>31.7</v>
      </c>
      <c r="BB809">
        <v>32.799999999999997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4"/>
        <v>0</v>
      </c>
      <c r="U810" s="13">
        <f t="shared" si="35"/>
        <v>-2</v>
      </c>
      <c r="V810" s="12" t="str">
        <f t="shared" si="33"/>
        <v/>
      </c>
      <c r="W810" s="11" t="str">
        <f t="shared" si="36"/>
        <v/>
      </c>
      <c r="X810" s="13"/>
      <c r="Z810" s="2"/>
      <c r="AA810"/>
      <c r="AC810" s="9"/>
      <c r="AD810" s="5">
        <v>0.55625000000014602</v>
      </c>
      <c r="AM810" s="2">
        <v>16.3</v>
      </c>
      <c r="AN810" s="2">
        <v>79</v>
      </c>
      <c r="AO810" s="2">
        <v>12.7</v>
      </c>
      <c r="AP810" s="2">
        <v>16.3</v>
      </c>
      <c r="AQ810" s="2">
        <v>6.8</v>
      </c>
      <c r="AR810" s="2">
        <v>10.4</v>
      </c>
      <c r="AS810" s="2">
        <v>1003.6</v>
      </c>
      <c r="AT810" s="2">
        <v>40630</v>
      </c>
      <c r="AU810" s="2">
        <v>2</v>
      </c>
      <c r="AV810" s="2">
        <v>0</v>
      </c>
      <c r="AW810" s="2">
        <v>0.3</v>
      </c>
      <c r="AX810" s="2">
        <v>0.6</v>
      </c>
      <c r="AY810">
        <v>28.2</v>
      </c>
      <c r="AZ810">
        <v>659.2</v>
      </c>
      <c r="BA810">
        <v>31.9</v>
      </c>
      <c r="BB810">
        <v>33.4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4"/>
        <v>0</v>
      </c>
      <c r="U811" s="13">
        <f t="shared" si="35"/>
        <v>-2</v>
      </c>
      <c r="V811" s="12" t="str">
        <f t="shared" si="33"/>
        <v/>
      </c>
      <c r="W811" s="11" t="str">
        <f t="shared" si="36"/>
        <v/>
      </c>
      <c r="X811" s="13"/>
      <c r="Z811" s="2"/>
      <c r="AA811"/>
      <c r="AC811" s="9"/>
      <c r="AD811" s="5">
        <v>0.55694444444459101</v>
      </c>
      <c r="AM811" s="2">
        <v>16.3</v>
      </c>
      <c r="AN811" s="2">
        <v>80</v>
      </c>
      <c r="AO811" s="2">
        <v>12.8</v>
      </c>
      <c r="AP811" s="2">
        <v>16.3</v>
      </c>
      <c r="AQ811" s="2">
        <v>3.2</v>
      </c>
      <c r="AR811" s="2">
        <v>6.5</v>
      </c>
      <c r="AS811" s="2">
        <v>1003.7</v>
      </c>
      <c r="AT811" s="2">
        <v>42970</v>
      </c>
      <c r="AU811" s="2">
        <v>3</v>
      </c>
      <c r="AV811" s="2">
        <v>0</v>
      </c>
      <c r="AW811" s="2">
        <v>0.3</v>
      </c>
      <c r="AX811" s="2">
        <v>0.6</v>
      </c>
      <c r="AY811">
        <v>28.2</v>
      </c>
      <c r="AZ811">
        <v>659.2</v>
      </c>
      <c r="BA811">
        <v>32.200000000000003</v>
      </c>
      <c r="BB811">
        <v>33.9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4"/>
        <v>0</v>
      </c>
      <c r="U812" s="13">
        <f t="shared" si="35"/>
        <v>-2</v>
      </c>
      <c r="V812" s="12" t="str">
        <f t="shared" si="33"/>
        <v/>
      </c>
      <c r="W812" s="11" t="str">
        <f t="shared" si="36"/>
        <v/>
      </c>
      <c r="X812" s="13"/>
      <c r="Z812" s="2"/>
      <c r="AA812"/>
      <c r="AC812" s="9"/>
      <c r="AD812" s="5">
        <v>0.55763888888903601</v>
      </c>
      <c r="AM812" s="2">
        <v>16.3</v>
      </c>
      <c r="AN812" s="2">
        <v>79</v>
      </c>
      <c r="AO812" s="2">
        <v>12.7</v>
      </c>
      <c r="AP812" s="2">
        <v>16.3</v>
      </c>
      <c r="AQ812" s="2">
        <v>9</v>
      </c>
      <c r="AR812" s="2">
        <v>10.8</v>
      </c>
      <c r="AS812" s="2">
        <v>1003.6</v>
      </c>
      <c r="AT812" s="2">
        <v>42060</v>
      </c>
      <c r="AU812" s="2">
        <v>3</v>
      </c>
      <c r="AV812" s="2">
        <v>0</v>
      </c>
      <c r="AW812" s="2">
        <v>0.3</v>
      </c>
      <c r="AX812" s="2">
        <v>0.6</v>
      </c>
      <c r="AY812">
        <v>28.2</v>
      </c>
      <c r="AZ812">
        <v>659.2</v>
      </c>
      <c r="BA812">
        <v>32.4</v>
      </c>
      <c r="BB812">
        <v>34.299999999999997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4"/>
        <v>0</v>
      </c>
      <c r="U813" s="13">
        <f t="shared" si="35"/>
        <v>-2</v>
      </c>
      <c r="V813" s="12" t="str">
        <f t="shared" si="33"/>
        <v/>
      </c>
      <c r="W813" s="11" t="str">
        <f t="shared" si="36"/>
        <v/>
      </c>
      <c r="X813" s="13"/>
      <c r="Z813" s="2"/>
      <c r="AA813"/>
      <c r="AC813" s="9"/>
      <c r="AD813" s="5">
        <v>0.55833333333348101</v>
      </c>
      <c r="AM813" s="2">
        <v>16.2</v>
      </c>
      <c r="AN813" s="2">
        <v>79</v>
      </c>
      <c r="AO813" s="2">
        <v>12.6</v>
      </c>
      <c r="AP813" s="2">
        <v>16.2</v>
      </c>
      <c r="AQ813" s="2">
        <v>9</v>
      </c>
      <c r="AR813" s="2">
        <v>9</v>
      </c>
      <c r="AS813" s="2">
        <v>1003.8</v>
      </c>
      <c r="AT813" s="2">
        <v>40470</v>
      </c>
      <c r="AU813" s="2">
        <v>2</v>
      </c>
      <c r="AV813" s="2">
        <v>0</v>
      </c>
      <c r="AW813" s="2">
        <v>0.3</v>
      </c>
      <c r="AX813" s="2">
        <v>0.6</v>
      </c>
      <c r="AY813">
        <v>28.2</v>
      </c>
      <c r="AZ813">
        <v>659.2</v>
      </c>
      <c r="BA813">
        <v>32.5</v>
      </c>
      <c r="BB813">
        <v>34.700000000000003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4"/>
        <v>0</v>
      </c>
      <c r="U814" s="13">
        <f t="shared" si="35"/>
        <v>-2</v>
      </c>
      <c r="V814" s="12" t="str">
        <f t="shared" si="33"/>
        <v/>
      </c>
      <c r="W814" s="11" t="str">
        <f t="shared" si="36"/>
        <v/>
      </c>
      <c r="X814" s="13"/>
      <c r="Z814" s="2"/>
      <c r="AA814"/>
      <c r="AC814" s="9"/>
      <c r="AD814" s="5">
        <v>0.559027777777926</v>
      </c>
      <c r="AM814" s="2">
        <v>16.2</v>
      </c>
      <c r="AN814" s="2">
        <v>80</v>
      </c>
      <c r="AO814" s="2">
        <v>12.8</v>
      </c>
      <c r="AP814" s="2">
        <v>16.2</v>
      </c>
      <c r="AQ814" s="2">
        <v>4.3</v>
      </c>
      <c r="AR814" s="2">
        <v>10.1</v>
      </c>
      <c r="AS814" s="2">
        <v>1003.8</v>
      </c>
      <c r="AT814" s="2">
        <v>39430</v>
      </c>
      <c r="AU814" s="2">
        <v>2</v>
      </c>
      <c r="AV814" s="2">
        <v>0</v>
      </c>
      <c r="AW814" s="2">
        <v>0.3</v>
      </c>
      <c r="AX814" s="2">
        <v>0.6</v>
      </c>
      <c r="AY814">
        <v>28.2</v>
      </c>
      <c r="AZ814">
        <v>659.2</v>
      </c>
      <c r="BA814">
        <v>32.700000000000003</v>
      </c>
      <c r="BB814">
        <v>34.9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4"/>
        <v>0</v>
      </c>
      <c r="U815" s="13">
        <f t="shared" si="35"/>
        <v>-2</v>
      </c>
      <c r="V815" s="12" t="str">
        <f t="shared" si="33"/>
        <v/>
      </c>
      <c r="W815" s="11" t="str">
        <f t="shared" si="36"/>
        <v/>
      </c>
      <c r="X815" s="13"/>
      <c r="Z815" s="2"/>
      <c r="AA815"/>
      <c r="AC815" s="9"/>
      <c r="AD815" s="5">
        <v>0.559722222222371</v>
      </c>
      <c r="AM815" s="2">
        <v>16.2</v>
      </c>
      <c r="AN815" s="2">
        <v>80</v>
      </c>
      <c r="AO815" s="2">
        <v>12.8</v>
      </c>
      <c r="AP815" s="2">
        <v>16.2</v>
      </c>
      <c r="AQ815" s="2">
        <v>4.3</v>
      </c>
      <c r="AR815" s="2">
        <v>7.2</v>
      </c>
      <c r="AS815" s="2">
        <v>1003.6</v>
      </c>
      <c r="AT815" s="2">
        <v>36830</v>
      </c>
      <c r="AU815" s="2">
        <v>2</v>
      </c>
      <c r="AV815" s="2">
        <v>0</v>
      </c>
      <c r="AW815" s="2">
        <v>0.3</v>
      </c>
      <c r="AX815" s="2">
        <v>0.6</v>
      </c>
      <c r="AY815">
        <v>28.2</v>
      </c>
      <c r="AZ815">
        <v>659.2</v>
      </c>
      <c r="BA815">
        <v>32.799999999999997</v>
      </c>
      <c r="BB815">
        <v>35.1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4"/>
        <v>0</v>
      </c>
      <c r="U816" s="13">
        <f t="shared" si="35"/>
        <v>-2</v>
      </c>
      <c r="V816" s="12" t="str">
        <f t="shared" si="33"/>
        <v/>
      </c>
      <c r="W816" s="11" t="str">
        <f t="shared" si="36"/>
        <v/>
      </c>
      <c r="X816" s="13"/>
      <c r="Z816" s="2"/>
      <c r="AA816"/>
      <c r="AC816" s="9"/>
      <c r="AD816" s="5">
        <v>0.560416666666816</v>
      </c>
      <c r="AM816" s="2">
        <v>16.2</v>
      </c>
      <c r="AN816" s="2">
        <v>80</v>
      </c>
      <c r="AO816" s="2">
        <v>12.8</v>
      </c>
      <c r="AP816" s="2">
        <v>16.2</v>
      </c>
      <c r="AQ816" s="2">
        <v>5</v>
      </c>
      <c r="AR816" s="2">
        <v>9.4</v>
      </c>
      <c r="AS816" s="2">
        <v>1003.7</v>
      </c>
      <c r="AT816" s="2">
        <v>34950</v>
      </c>
      <c r="AU816" s="2">
        <v>2</v>
      </c>
      <c r="AV816" s="2">
        <v>0</v>
      </c>
      <c r="AW816" s="2">
        <v>0.3</v>
      </c>
      <c r="AX816" s="2">
        <v>0.6</v>
      </c>
      <c r="AY816">
        <v>28.2</v>
      </c>
      <c r="AZ816">
        <v>659.2</v>
      </c>
      <c r="BA816">
        <v>32.799999999999997</v>
      </c>
      <c r="BB816">
        <v>35.200000000000003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4"/>
        <v>0</v>
      </c>
      <c r="U817" s="13">
        <f t="shared" si="35"/>
        <v>-2</v>
      </c>
      <c r="V817" s="12" t="str">
        <f t="shared" si="33"/>
        <v/>
      </c>
      <c r="W817" s="11" t="str">
        <f t="shared" si="36"/>
        <v/>
      </c>
      <c r="X817" s="13"/>
      <c r="Z817" s="2"/>
      <c r="AA817"/>
      <c r="AC817" s="9"/>
      <c r="AD817" s="5">
        <v>0.561111111111261</v>
      </c>
      <c r="AM817" s="2">
        <v>16.3</v>
      </c>
      <c r="AN817" s="2">
        <v>80</v>
      </c>
      <c r="AO817" s="2">
        <v>12.8</v>
      </c>
      <c r="AP817" s="2">
        <v>16.3</v>
      </c>
      <c r="AQ817" s="2">
        <v>4.7</v>
      </c>
      <c r="AR817" s="2">
        <v>4.7</v>
      </c>
      <c r="AS817" s="2">
        <v>1003.9</v>
      </c>
      <c r="AT817" s="2">
        <v>38050</v>
      </c>
      <c r="AU817" s="2">
        <v>2</v>
      </c>
      <c r="AV817" s="2">
        <v>0</v>
      </c>
      <c r="AW817" s="2">
        <v>0.3</v>
      </c>
      <c r="AX817" s="2">
        <v>0.6</v>
      </c>
      <c r="AY817">
        <v>28.2</v>
      </c>
      <c r="AZ817">
        <v>659.2</v>
      </c>
      <c r="BA817">
        <v>32.700000000000003</v>
      </c>
      <c r="BB817">
        <v>35.1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4"/>
        <v>0</v>
      </c>
      <c r="U818" s="13">
        <f t="shared" si="35"/>
        <v>-2</v>
      </c>
      <c r="V818" s="12" t="str">
        <f t="shared" si="33"/>
        <v/>
      </c>
      <c r="W818" s="11" t="str">
        <f t="shared" si="36"/>
        <v/>
      </c>
      <c r="X818" s="13"/>
      <c r="Z818" s="2"/>
      <c r="AA818"/>
      <c r="AC818" s="9"/>
      <c r="AD818" s="5">
        <v>0.56180555555570599</v>
      </c>
      <c r="AM818" s="2">
        <v>16.3</v>
      </c>
      <c r="AN818" s="2">
        <v>80</v>
      </c>
      <c r="AO818" s="2">
        <v>12.8</v>
      </c>
      <c r="AP818" s="2">
        <v>16.3</v>
      </c>
      <c r="AQ818" s="2">
        <v>7.9</v>
      </c>
      <c r="AR818" s="2">
        <v>7.9</v>
      </c>
      <c r="AS818" s="2">
        <v>1003.6</v>
      </c>
      <c r="AT818" s="2">
        <v>37860</v>
      </c>
      <c r="AU818" s="2">
        <v>2</v>
      </c>
      <c r="AV818" s="2">
        <v>0</v>
      </c>
      <c r="AW818" s="2">
        <v>0.3</v>
      </c>
      <c r="AX818" s="2">
        <v>0.6</v>
      </c>
      <c r="AY818">
        <v>28.2</v>
      </c>
      <c r="AZ818">
        <v>659.2</v>
      </c>
      <c r="BA818">
        <v>32.700000000000003</v>
      </c>
      <c r="BB818">
        <v>35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4"/>
        <v>0</v>
      </c>
      <c r="U819" s="13">
        <f t="shared" si="35"/>
        <v>-2</v>
      </c>
      <c r="V819" s="12" t="str">
        <f t="shared" si="33"/>
        <v/>
      </c>
      <c r="W819" s="11" t="str">
        <f t="shared" si="36"/>
        <v/>
      </c>
      <c r="X819" s="13"/>
      <c r="Z819" s="2"/>
      <c r="AA819"/>
      <c r="AC819" s="9"/>
      <c r="AD819" s="5">
        <v>0.56250000000015099</v>
      </c>
      <c r="AM819" s="2">
        <v>16.3</v>
      </c>
      <c r="AN819" s="2">
        <v>80</v>
      </c>
      <c r="AO819" s="2">
        <v>12.8</v>
      </c>
      <c r="AP819" s="2">
        <v>16.3</v>
      </c>
      <c r="AQ819" s="2">
        <v>3.6</v>
      </c>
      <c r="AR819" s="2">
        <v>3.6</v>
      </c>
      <c r="AS819" s="2">
        <v>1003.7</v>
      </c>
      <c r="AT819" s="2">
        <v>38280</v>
      </c>
      <c r="AU819" s="2">
        <v>2</v>
      </c>
      <c r="AV819" s="2">
        <v>0</v>
      </c>
      <c r="AW819" s="2">
        <v>0.3</v>
      </c>
      <c r="AX819" s="2">
        <v>0.6</v>
      </c>
      <c r="AY819">
        <v>28.2</v>
      </c>
      <c r="AZ819">
        <v>659.2</v>
      </c>
      <c r="BA819">
        <v>32.700000000000003</v>
      </c>
      <c r="BB819">
        <v>34.9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4"/>
        <v>0</v>
      </c>
      <c r="U820" s="13">
        <f t="shared" si="35"/>
        <v>-2</v>
      </c>
      <c r="V820" s="12" t="str">
        <f t="shared" si="33"/>
        <v/>
      </c>
      <c r="W820" s="11" t="str">
        <f t="shared" si="36"/>
        <v/>
      </c>
      <c r="X820" s="13"/>
      <c r="Z820" s="2"/>
      <c r="AA820"/>
      <c r="AC820" s="9"/>
      <c r="AD820" s="5">
        <v>0.56319444444459599</v>
      </c>
      <c r="AM820" s="2">
        <v>16.5</v>
      </c>
      <c r="AN820" s="2">
        <v>79</v>
      </c>
      <c r="AO820" s="2">
        <v>12.9</v>
      </c>
      <c r="AP820" s="2">
        <v>16.5</v>
      </c>
      <c r="AQ820" s="2">
        <v>1.8</v>
      </c>
      <c r="AR820" s="2">
        <v>4.7</v>
      </c>
      <c r="AS820" s="2">
        <v>1003.6</v>
      </c>
      <c r="AT820" s="2">
        <v>37500</v>
      </c>
      <c r="AU820" s="2">
        <v>2</v>
      </c>
      <c r="AV820" s="2">
        <v>0</v>
      </c>
      <c r="AW820" s="2">
        <v>0.3</v>
      </c>
      <c r="AX820" s="2">
        <v>0.6</v>
      </c>
      <c r="AY820">
        <v>28.2</v>
      </c>
      <c r="AZ820">
        <v>659.2</v>
      </c>
      <c r="BA820">
        <v>32.700000000000003</v>
      </c>
      <c r="BB820">
        <v>34.799999999999997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4"/>
        <v>0</v>
      </c>
      <c r="U821" s="13">
        <f t="shared" si="35"/>
        <v>-2</v>
      </c>
      <c r="V821" s="12" t="str">
        <f t="shared" si="33"/>
        <v/>
      </c>
      <c r="W821" s="11" t="str">
        <f t="shared" si="36"/>
        <v/>
      </c>
      <c r="X821" s="13"/>
      <c r="Z821" s="2"/>
      <c r="AA821"/>
      <c r="AC821" s="9"/>
      <c r="AD821" s="5">
        <v>0.56388888888904098</v>
      </c>
      <c r="AM821" s="2">
        <v>16.600000000000001</v>
      </c>
      <c r="AN821" s="2">
        <v>79</v>
      </c>
      <c r="AO821" s="2">
        <v>13</v>
      </c>
      <c r="AP821" s="2">
        <v>16.600000000000001</v>
      </c>
      <c r="AQ821" s="2">
        <v>5.4</v>
      </c>
      <c r="AR821" s="2">
        <v>5.4</v>
      </c>
      <c r="AS821" s="2">
        <v>1003.6</v>
      </c>
      <c r="AT821" s="2">
        <v>34360</v>
      </c>
      <c r="AU821" s="2">
        <v>2</v>
      </c>
      <c r="AV821" s="2">
        <v>0</v>
      </c>
      <c r="AW821" s="2">
        <v>0.3</v>
      </c>
      <c r="AX821" s="2">
        <v>0.6</v>
      </c>
      <c r="AY821">
        <v>28.2</v>
      </c>
      <c r="AZ821">
        <v>659.2</v>
      </c>
      <c r="BA821">
        <v>32.6</v>
      </c>
      <c r="BB821">
        <v>34.799999999999997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4"/>
        <v>0</v>
      </c>
      <c r="U822" s="13">
        <f t="shared" si="35"/>
        <v>-2</v>
      </c>
      <c r="V822" s="12" t="str">
        <f t="shared" si="33"/>
        <v/>
      </c>
      <c r="W822" s="11" t="str">
        <f t="shared" si="36"/>
        <v/>
      </c>
      <c r="X822" s="13"/>
      <c r="Z822" s="2"/>
      <c r="AA822"/>
      <c r="AC822" s="9"/>
      <c r="AD822" s="5">
        <v>0.56458333333348598</v>
      </c>
      <c r="AM822" s="2">
        <v>16.600000000000001</v>
      </c>
      <c r="AN822" s="2">
        <v>79</v>
      </c>
      <c r="AO822" s="2">
        <v>13</v>
      </c>
      <c r="AP822" s="2">
        <v>16.600000000000001</v>
      </c>
      <c r="AQ822" s="2">
        <v>5.4</v>
      </c>
      <c r="AR822" s="2">
        <v>6.8</v>
      </c>
      <c r="AS822" s="2">
        <v>1003.6</v>
      </c>
      <c r="AT822" s="2">
        <v>39200</v>
      </c>
      <c r="AU822" s="2">
        <v>2</v>
      </c>
      <c r="AV822" s="2">
        <v>0</v>
      </c>
      <c r="AW822" s="2">
        <v>0.3</v>
      </c>
      <c r="AX822" s="2">
        <v>0.6</v>
      </c>
      <c r="AY822">
        <v>28.2</v>
      </c>
      <c r="AZ822">
        <v>659.2</v>
      </c>
      <c r="BA822">
        <v>32.700000000000003</v>
      </c>
      <c r="BB822">
        <v>34.799999999999997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4"/>
        <v>0</v>
      </c>
      <c r="U823" s="13">
        <f t="shared" si="35"/>
        <v>-2</v>
      </c>
      <c r="V823" s="12" t="str">
        <f t="shared" si="33"/>
        <v/>
      </c>
      <c r="W823" s="11" t="str">
        <f t="shared" si="36"/>
        <v/>
      </c>
      <c r="X823" s="13"/>
      <c r="Z823" s="2"/>
      <c r="AA823"/>
      <c r="AC823" s="9"/>
      <c r="AD823" s="5">
        <v>0.56527777777793098</v>
      </c>
      <c r="AM823" s="2">
        <v>16.5</v>
      </c>
      <c r="AN823" s="2">
        <v>79</v>
      </c>
      <c r="AO823" s="2">
        <v>12.9</v>
      </c>
      <c r="AP823" s="2">
        <v>16.5</v>
      </c>
      <c r="AQ823" s="2">
        <v>2.9</v>
      </c>
      <c r="AR823" s="2">
        <v>5.4</v>
      </c>
      <c r="AS823" s="2">
        <v>1003.6</v>
      </c>
      <c r="AT823" s="2">
        <v>24290</v>
      </c>
      <c r="AU823" s="2">
        <v>1</v>
      </c>
      <c r="AV823" s="2">
        <v>0</v>
      </c>
      <c r="AW823" s="2">
        <v>0.3</v>
      </c>
      <c r="AX823" s="2">
        <v>0.6</v>
      </c>
      <c r="AY823">
        <v>28.2</v>
      </c>
      <c r="AZ823">
        <v>659.2</v>
      </c>
      <c r="BA823">
        <v>32.9</v>
      </c>
      <c r="BB823">
        <v>34.799999999999997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4"/>
        <v>0</v>
      </c>
      <c r="U824" s="13">
        <f t="shared" si="35"/>
        <v>-2</v>
      </c>
      <c r="V824" s="12" t="str">
        <f t="shared" si="33"/>
        <v/>
      </c>
      <c r="W824" s="11" t="str">
        <f t="shared" si="36"/>
        <v/>
      </c>
      <c r="X824" s="13"/>
      <c r="Z824" s="2"/>
      <c r="AA824"/>
      <c r="AC824" s="9"/>
      <c r="AD824" s="5">
        <v>0.56597222222237598</v>
      </c>
      <c r="AM824" s="2">
        <v>16.5</v>
      </c>
      <c r="AN824" s="2">
        <v>79</v>
      </c>
      <c r="AO824" s="2">
        <v>12.9</v>
      </c>
      <c r="AP824" s="2">
        <v>16.5</v>
      </c>
      <c r="AQ824" s="2">
        <v>3.6</v>
      </c>
      <c r="AR824" s="2">
        <v>6.5</v>
      </c>
      <c r="AS824" s="2">
        <v>1003.6</v>
      </c>
      <c r="AT824" s="2">
        <v>32640</v>
      </c>
      <c r="AU824" s="2">
        <v>2</v>
      </c>
      <c r="AV824" s="2">
        <v>0</v>
      </c>
      <c r="AW824" s="2">
        <v>0.3</v>
      </c>
      <c r="AX824" s="2">
        <v>0.6</v>
      </c>
      <c r="AY824">
        <v>28.2</v>
      </c>
      <c r="AZ824">
        <v>659.2</v>
      </c>
      <c r="BA824">
        <v>33</v>
      </c>
      <c r="BB824">
        <v>34.9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4"/>
        <v>0</v>
      </c>
      <c r="U825" s="13">
        <f t="shared" si="35"/>
        <v>-2</v>
      </c>
      <c r="V825" s="12" t="str">
        <f t="shared" si="33"/>
        <v/>
      </c>
      <c r="W825" s="11" t="str">
        <f t="shared" si="36"/>
        <v/>
      </c>
      <c r="X825" s="13"/>
      <c r="Z825" s="2"/>
      <c r="AA825"/>
      <c r="AC825" s="9"/>
      <c r="AD825" s="5">
        <v>0.56666666666682097</v>
      </c>
      <c r="AM825" s="2">
        <v>16.399999999999999</v>
      </c>
      <c r="AN825" s="2">
        <v>79</v>
      </c>
      <c r="AO825" s="2">
        <v>12.8</v>
      </c>
      <c r="AP825" s="2">
        <v>16.399999999999999</v>
      </c>
      <c r="AQ825" s="2">
        <v>4.3</v>
      </c>
      <c r="AR825" s="2">
        <v>6.8</v>
      </c>
      <c r="AS825" s="2">
        <v>1003.6</v>
      </c>
      <c r="AT825" s="2">
        <v>34450</v>
      </c>
      <c r="AU825" s="2">
        <v>2</v>
      </c>
      <c r="AV825" s="2">
        <v>0</v>
      </c>
      <c r="AW825" s="2">
        <v>0.3</v>
      </c>
      <c r="AX825" s="2">
        <v>0.6</v>
      </c>
      <c r="AY825">
        <v>28.2</v>
      </c>
      <c r="AZ825">
        <v>659.2</v>
      </c>
      <c r="BA825">
        <v>33.200000000000003</v>
      </c>
      <c r="BB825">
        <v>34.799999999999997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4"/>
        <v>0</v>
      </c>
      <c r="U826" s="13">
        <f t="shared" si="35"/>
        <v>-2</v>
      </c>
      <c r="V826" s="12" t="str">
        <f t="shared" si="33"/>
        <v/>
      </c>
      <c r="W826" s="11" t="str">
        <f t="shared" si="36"/>
        <v/>
      </c>
      <c r="X826" s="13"/>
      <c r="Z826" s="2"/>
      <c r="AA826"/>
      <c r="AC826" s="9"/>
      <c r="AD826" s="5">
        <v>0.56736111111126597</v>
      </c>
      <c r="AM826" s="2">
        <v>16.399999999999999</v>
      </c>
      <c r="AN826" s="2">
        <v>79</v>
      </c>
      <c r="AO826" s="2">
        <v>12.8</v>
      </c>
      <c r="AP826" s="2">
        <v>16.399999999999999</v>
      </c>
      <c r="AQ826" s="2">
        <v>2.9</v>
      </c>
      <c r="AR826" s="2">
        <v>5.8</v>
      </c>
      <c r="AS826" s="2">
        <v>1003.7</v>
      </c>
      <c r="AT826" s="2">
        <v>19550</v>
      </c>
      <c r="AU826" s="2">
        <v>1</v>
      </c>
      <c r="AV826" s="2">
        <v>0</v>
      </c>
      <c r="AW826" s="2">
        <v>0.3</v>
      </c>
      <c r="AX826" s="2">
        <v>0.6</v>
      </c>
      <c r="AY826">
        <v>28.2</v>
      </c>
      <c r="AZ826">
        <v>659.2</v>
      </c>
      <c r="BA826">
        <v>33.200000000000003</v>
      </c>
      <c r="BB826">
        <v>34.700000000000003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4"/>
        <v>0</v>
      </c>
      <c r="U827" s="13">
        <f t="shared" si="35"/>
        <v>-2</v>
      </c>
      <c r="V827" s="12" t="str">
        <f t="shared" si="33"/>
        <v/>
      </c>
      <c r="W827" s="11" t="str">
        <f t="shared" si="36"/>
        <v/>
      </c>
      <c r="X827" s="13"/>
      <c r="Z827" s="2"/>
      <c r="AA827"/>
      <c r="AC827" s="9"/>
      <c r="AD827" s="5">
        <v>0.56805555555571097</v>
      </c>
      <c r="AM827" s="2">
        <v>16.399999999999999</v>
      </c>
      <c r="AN827" s="2">
        <v>80</v>
      </c>
      <c r="AO827" s="2">
        <v>12.9</v>
      </c>
      <c r="AP827" s="2">
        <v>16.399999999999999</v>
      </c>
      <c r="AQ827" s="2">
        <v>4</v>
      </c>
      <c r="AR827" s="2">
        <v>4.7</v>
      </c>
      <c r="AS827" s="2">
        <v>1003.6</v>
      </c>
      <c r="AT827" s="2">
        <v>30060</v>
      </c>
      <c r="AU827" s="2">
        <v>2</v>
      </c>
      <c r="AV827" s="2">
        <v>0</v>
      </c>
      <c r="AW827" s="2">
        <v>0.3</v>
      </c>
      <c r="AX827" s="2">
        <v>0.6</v>
      </c>
      <c r="AY827">
        <v>28.2</v>
      </c>
      <c r="AZ827">
        <v>659.2</v>
      </c>
      <c r="BA827">
        <v>32.9</v>
      </c>
      <c r="BB827">
        <v>34.4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4"/>
        <v>0</v>
      </c>
      <c r="U828" s="13">
        <f t="shared" si="35"/>
        <v>-2</v>
      </c>
      <c r="V828" s="12" t="str">
        <f t="shared" si="33"/>
        <v/>
      </c>
      <c r="W828" s="11" t="str">
        <f t="shared" si="36"/>
        <v/>
      </c>
      <c r="X828" s="13"/>
      <c r="Z828" s="2"/>
      <c r="AA828"/>
      <c r="AC828" s="9"/>
      <c r="AD828" s="5">
        <v>0.56875000000015596</v>
      </c>
      <c r="AM828" s="2">
        <v>16.5</v>
      </c>
      <c r="AN828" s="2">
        <v>80</v>
      </c>
      <c r="AO828" s="2">
        <v>13</v>
      </c>
      <c r="AP828" s="2">
        <v>16.5</v>
      </c>
      <c r="AQ828" s="2">
        <v>7.9</v>
      </c>
      <c r="AR828" s="2">
        <v>7.9</v>
      </c>
      <c r="AS828" s="2">
        <v>1003.7</v>
      </c>
      <c r="AT828" s="2">
        <v>32440</v>
      </c>
      <c r="AU828" s="2">
        <v>2</v>
      </c>
      <c r="AV828" s="2">
        <v>0</v>
      </c>
      <c r="AW828" s="2">
        <v>0.3</v>
      </c>
      <c r="AX828" s="2">
        <v>0.6</v>
      </c>
      <c r="AY828">
        <v>28.2</v>
      </c>
      <c r="AZ828">
        <v>659.2</v>
      </c>
      <c r="BA828">
        <v>32.700000000000003</v>
      </c>
      <c r="BB828">
        <v>34.1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4"/>
        <v>0</v>
      </c>
      <c r="U829" s="13">
        <f t="shared" si="35"/>
        <v>-2</v>
      </c>
      <c r="V829" s="12" t="str">
        <f t="shared" si="33"/>
        <v/>
      </c>
      <c r="W829" s="11" t="str">
        <f t="shared" si="36"/>
        <v/>
      </c>
      <c r="X829" s="13"/>
      <c r="Z829" s="2"/>
      <c r="AA829"/>
      <c r="AC829" s="9"/>
      <c r="AD829" s="5">
        <v>0.56944444444460096</v>
      </c>
      <c r="AM829" s="2">
        <v>16.399999999999999</v>
      </c>
      <c r="AN829" s="2">
        <v>80</v>
      </c>
      <c r="AO829" s="2">
        <v>12.9</v>
      </c>
      <c r="AP829" s="2">
        <v>16.399999999999999</v>
      </c>
      <c r="AQ829" s="2">
        <v>4</v>
      </c>
      <c r="AR829" s="2">
        <v>4.7</v>
      </c>
      <c r="AS829" s="2">
        <v>1003.6</v>
      </c>
      <c r="AT829" s="2">
        <v>27660</v>
      </c>
      <c r="AU829" s="2">
        <v>2</v>
      </c>
      <c r="AV829" s="2">
        <v>0</v>
      </c>
      <c r="AW829" s="2">
        <v>0.3</v>
      </c>
      <c r="AX829" s="2">
        <v>0.6</v>
      </c>
      <c r="AY829">
        <v>28.2</v>
      </c>
      <c r="AZ829">
        <v>659.2</v>
      </c>
      <c r="BA829">
        <v>32.299999999999997</v>
      </c>
      <c r="BB829">
        <v>33.799999999999997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4"/>
        <v>0</v>
      </c>
      <c r="U830" s="13">
        <f t="shared" si="35"/>
        <v>-2</v>
      </c>
      <c r="V830" s="12" t="str">
        <f t="shared" si="33"/>
        <v/>
      </c>
      <c r="W830" s="11" t="str">
        <f t="shared" si="36"/>
        <v/>
      </c>
      <c r="X830" s="13"/>
      <c r="Z830" s="2"/>
      <c r="AA830"/>
      <c r="AC830" s="9"/>
      <c r="AD830" s="5">
        <v>0.57013888888904596</v>
      </c>
      <c r="AM830" s="2">
        <v>16.399999999999999</v>
      </c>
      <c r="AN830" s="2">
        <v>80</v>
      </c>
      <c r="AO830" s="2">
        <v>12.9</v>
      </c>
      <c r="AP830" s="2">
        <v>16.399999999999999</v>
      </c>
      <c r="AQ830" s="2">
        <v>4</v>
      </c>
      <c r="AR830" s="2">
        <v>4</v>
      </c>
      <c r="AS830" s="2">
        <v>1003.8</v>
      </c>
      <c r="AT830" s="2">
        <v>28070</v>
      </c>
      <c r="AU830" s="2">
        <v>2</v>
      </c>
      <c r="AV830" s="2">
        <v>0</v>
      </c>
      <c r="AW830" s="2">
        <v>0.3</v>
      </c>
      <c r="AX830" s="2">
        <v>0.6</v>
      </c>
      <c r="AY830">
        <v>28.2</v>
      </c>
      <c r="AZ830">
        <v>659.2</v>
      </c>
      <c r="BA830">
        <v>32</v>
      </c>
      <c r="BB830">
        <v>33.4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4"/>
        <v>0</v>
      </c>
      <c r="U831" s="13">
        <f t="shared" si="35"/>
        <v>-2</v>
      </c>
      <c r="V831" s="12" t="str">
        <f t="shared" si="33"/>
        <v/>
      </c>
      <c r="W831" s="11" t="str">
        <f t="shared" si="36"/>
        <v/>
      </c>
      <c r="X831" s="13"/>
      <c r="Z831" s="2"/>
      <c r="AA831"/>
      <c r="AC831" s="9"/>
      <c r="AD831" s="5">
        <v>0.57083333333349096</v>
      </c>
      <c r="AM831" s="2">
        <v>16.5</v>
      </c>
      <c r="AN831" s="2">
        <v>80</v>
      </c>
      <c r="AO831" s="2">
        <v>13</v>
      </c>
      <c r="AP831" s="2">
        <v>16.5</v>
      </c>
      <c r="AQ831" s="2">
        <v>4</v>
      </c>
      <c r="AR831" s="2">
        <v>4</v>
      </c>
      <c r="AS831" s="2">
        <v>1003.6</v>
      </c>
      <c r="AT831" s="2">
        <v>32870</v>
      </c>
      <c r="AU831" s="2">
        <v>2</v>
      </c>
      <c r="AV831" s="2">
        <v>0</v>
      </c>
      <c r="AW831" s="2">
        <v>0.3</v>
      </c>
      <c r="AX831" s="2">
        <v>0.6</v>
      </c>
      <c r="AY831">
        <v>28.2</v>
      </c>
      <c r="AZ831">
        <v>659.2</v>
      </c>
      <c r="BA831">
        <v>31.8</v>
      </c>
      <c r="BB831">
        <v>33.1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4"/>
        <v>0</v>
      </c>
      <c r="U832" s="13">
        <f t="shared" si="35"/>
        <v>-2</v>
      </c>
      <c r="V832" s="12" t="str">
        <f t="shared" si="33"/>
        <v/>
      </c>
      <c r="W832" s="11" t="str">
        <f t="shared" si="36"/>
        <v/>
      </c>
      <c r="X832" s="13"/>
      <c r="Z832" s="2"/>
      <c r="AA832"/>
      <c r="AC832" s="9"/>
      <c r="AD832" s="5">
        <v>0.57152777777793595</v>
      </c>
      <c r="AM832" s="2">
        <v>16.399999999999999</v>
      </c>
      <c r="AN832" s="2">
        <v>79</v>
      </c>
      <c r="AO832" s="2">
        <v>12.8</v>
      </c>
      <c r="AP832" s="2">
        <v>16.399999999999999</v>
      </c>
      <c r="AQ832" s="2">
        <v>2.9</v>
      </c>
      <c r="AR832" s="2">
        <v>6.1</v>
      </c>
      <c r="AS832" s="2">
        <v>1003.7</v>
      </c>
      <c r="AT832" s="2">
        <v>22740</v>
      </c>
      <c r="AU832" s="2">
        <v>1</v>
      </c>
      <c r="AV832" s="2">
        <v>0</v>
      </c>
      <c r="AW832" s="2">
        <v>0.3</v>
      </c>
      <c r="AX832" s="2">
        <v>0.6</v>
      </c>
      <c r="AY832">
        <v>28.2</v>
      </c>
      <c r="AZ832">
        <v>659.2</v>
      </c>
      <c r="BA832">
        <v>31.5</v>
      </c>
      <c r="BB832">
        <v>32.9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4"/>
        <v>0</v>
      </c>
      <c r="U833" s="13">
        <f t="shared" si="35"/>
        <v>-2</v>
      </c>
      <c r="V833" s="12" t="str">
        <f t="shared" si="33"/>
        <v/>
      </c>
      <c r="W833" s="11" t="str">
        <f t="shared" si="36"/>
        <v/>
      </c>
      <c r="X833" s="13"/>
      <c r="Z833" s="2"/>
      <c r="AA833"/>
      <c r="AC833" s="9"/>
      <c r="AD833" s="5">
        <v>0.57222222222238095</v>
      </c>
      <c r="AM833" s="2">
        <v>16.3</v>
      </c>
      <c r="AN833" s="2">
        <v>80</v>
      </c>
      <c r="AO833" s="2">
        <v>12.8</v>
      </c>
      <c r="AP833" s="2">
        <v>16.3</v>
      </c>
      <c r="AQ833" s="2">
        <v>5.4</v>
      </c>
      <c r="AR833" s="2">
        <v>7.2</v>
      </c>
      <c r="AS833" s="2">
        <v>1003.9</v>
      </c>
      <c r="AT833" s="2">
        <v>16510</v>
      </c>
      <c r="AU833" s="2">
        <v>1</v>
      </c>
      <c r="AV833" s="2">
        <v>0</v>
      </c>
      <c r="AW833" s="2">
        <v>0.3</v>
      </c>
      <c r="AX833" s="2">
        <v>0.6</v>
      </c>
      <c r="AY833">
        <v>28.2</v>
      </c>
      <c r="AZ833">
        <v>659.2</v>
      </c>
      <c r="BA833">
        <v>31.4</v>
      </c>
      <c r="BB833">
        <v>32.700000000000003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4"/>
        <v>0</v>
      </c>
      <c r="U834" s="13">
        <f t="shared" si="35"/>
        <v>-2</v>
      </c>
      <c r="V834" s="12" t="str">
        <f t="shared" si="33"/>
        <v/>
      </c>
      <c r="W834" s="11" t="str">
        <f t="shared" si="36"/>
        <v/>
      </c>
      <c r="X834" s="13"/>
      <c r="Z834" s="2"/>
      <c r="AA834"/>
      <c r="AC834" s="9"/>
      <c r="AD834" s="5">
        <v>0.57291666666682595</v>
      </c>
      <c r="AM834" s="2">
        <v>16.2</v>
      </c>
      <c r="AN834" s="2">
        <v>80</v>
      </c>
      <c r="AO834" s="2">
        <v>12.8</v>
      </c>
      <c r="AP834" s="2">
        <v>16.2</v>
      </c>
      <c r="AQ834" s="2">
        <v>7.6</v>
      </c>
      <c r="AR834" s="2">
        <v>7.6</v>
      </c>
      <c r="AS834" s="2">
        <v>1003.7</v>
      </c>
      <c r="AT834" s="2">
        <v>21490</v>
      </c>
      <c r="AU834" s="2">
        <v>1</v>
      </c>
      <c r="AV834" s="2">
        <v>0</v>
      </c>
      <c r="AW834" s="2">
        <v>0.3</v>
      </c>
      <c r="AX834" s="2">
        <v>0.6</v>
      </c>
      <c r="AY834">
        <v>28.2</v>
      </c>
      <c r="AZ834">
        <v>659.2</v>
      </c>
      <c r="BA834">
        <v>31.3</v>
      </c>
      <c r="BB834">
        <v>32.5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4"/>
        <v>0</v>
      </c>
      <c r="U835" s="13">
        <f t="shared" si="35"/>
        <v>-2</v>
      </c>
      <c r="V835" s="12" t="str">
        <f t="shared" si="33"/>
        <v/>
      </c>
      <c r="W835" s="11" t="str">
        <f t="shared" si="36"/>
        <v/>
      </c>
      <c r="X835" s="13"/>
      <c r="Z835" s="2"/>
      <c r="AA835"/>
      <c r="AC835" s="9"/>
      <c r="AD835" s="5">
        <v>0.57361111111127105</v>
      </c>
      <c r="AM835" s="2">
        <v>16.2</v>
      </c>
      <c r="AN835" s="2">
        <v>80</v>
      </c>
      <c r="AO835" s="2">
        <v>12.8</v>
      </c>
      <c r="AP835" s="2">
        <v>16.2</v>
      </c>
      <c r="AQ835" s="2">
        <v>6.1</v>
      </c>
      <c r="AR835" s="2">
        <v>6.1</v>
      </c>
      <c r="AS835" s="2">
        <v>1003.8</v>
      </c>
      <c r="AT835" s="2">
        <v>22030</v>
      </c>
      <c r="AU835" s="2">
        <v>1</v>
      </c>
      <c r="AV835" s="2">
        <v>0</v>
      </c>
      <c r="AW835" s="2">
        <v>0.3</v>
      </c>
      <c r="AX835" s="2">
        <v>0.6</v>
      </c>
      <c r="AY835">
        <v>28.2</v>
      </c>
      <c r="AZ835">
        <v>659.2</v>
      </c>
      <c r="BA835">
        <v>31.1</v>
      </c>
      <c r="BB835">
        <v>32.4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4"/>
        <v>0</v>
      </c>
      <c r="U836" s="13">
        <f t="shared" si="35"/>
        <v>-2</v>
      </c>
      <c r="V836" s="12" t="str">
        <f t="shared" si="33"/>
        <v/>
      </c>
      <c r="W836" s="11" t="str">
        <f t="shared" si="36"/>
        <v/>
      </c>
      <c r="X836" s="13"/>
      <c r="Z836" s="2"/>
      <c r="AA836"/>
      <c r="AC836" s="9"/>
      <c r="AD836" s="5">
        <v>0.57430555555571605</v>
      </c>
      <c r="AM836" s="2">
        <v>16.100000000000001</v>
      </c>
      <c r="AN836" s="2">
        <v>81</v>
      </c>
      <c r="AO836" s="2">
        <v>12.8</v>
      </c>
      <c r="AP836" s="2">
        <v>16.100000000000001</v>
      </c>
      <c r="AQ836" s="2">
        <v>5.4</v>
      </c>
      <c r="AR836" s="2">
        <v>5.8</v>
      </c>
      <c r="AS836" s="2">
        <v>1003.7</v>
      </c>
      <c r="AT836" s="2">
        <v>23730</v>
      </c>
      <c r="AU836" s="2">
        <v>1</v>
      </c>
      <c r="AV836" s="2">
        <v>0</v>
      </c>
      <c r="AW836" s="2">
        <v>0.3</v>
      </c>
      <c r="AX836" s="2">
        <v>0.6</v>
      </c>
      <c r="AY836">
        <v>28.2</v>
      </c>
      <c r="AZ836">
        <v>659.2</v>
      </c>
      <c r="BA836">
        <v>30.8</v>
      </c>
      <c r="BB836">
        <v>32.200000000000003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4"/>
        <v>0</v>
      </c>
      <c r="U837" s="13">
        <f t="shared" si="35"/>
        <v>-2</v>
      </c>
      <c r="V837" s="12" t="str">
        <f t="shared" si="33"/>
        <v/>
      </c>
      <c r="W837" s="11" t="str">
        <f t="shared" si="36"/>
        <v/>
      </c>
      <c r="X837" s="13"/>
      <c r="Z837" s="2"/>
      <c r="AA837"/>
      <c r="AC837" s="9"/>
      <c r="AD837" s="5">
        <v>0.57500000000016105</v>
      </c>
      <c r="AM837" s="2">
        <v>16.100000000000001</v>
      </c>
      <c r="AN837" s="2">
        <v>81</v>
      </c>
      <c r="AO837" s="2">
        <v>12.8</v>
      </c>
      <c r="AP837" s="2">
        <v>16.100000000000001</v>
      </c>
      <c r="AQ837" s="2">
        <v>2.2000000000000002</v>
      </c>
      <c r="AR837" s="2">
        <v>5.4</v>
      </c>
      <c r="AS837" s="2">
        <v>1003.5</v>
      </c>
      <c r="AT837" s="2">
        <v>21380</v>
      </c>
      <c r="AU837" s="2">
        <v>1</v>
      </c>
      <c r="AV837" s="2">
        <v>0</v>
      </c>
      <c r="AW837" s="2">
        <v>0.3</v>
      </c>
      <c r="AX837" s="2">
        <v>0.6</v>
      </c>
      <c r="AY837">
        <v>28.2</v>
      </c>
      <c r="AZ837">
        <v>659.2</v>
      </c>
      <c r="BA837">
        <v>30.4</v>
      </c>
      <c r="BB837">
        <v>31.8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4"/>
        <v>0</v>
      </c>
      <c r="U838" s="13">
        <f t="shared" si="35"/>
        <v>-2</v>
      </c>
      <c r="V838" s="12" t="str">
        <f t="shared" si="33"/>
        <v/>
      </c>
      <c r="W838" s="11" t="str">
        <f t="shared" si="36"/>
        <v/>
      </c>
      <c r="X838" s="13"/>
      <c r="Z838" s="2"/>
      <c r="AA838"/>
      <c r="AC838" s="9"/>
      <c r="AD838" s="5">
        <v>0.57569444444460605</v>
      </c>
      <c r="AM838" s="2">
        <v>16.100000000000001</v>
      </c>
      <c r="AN838" s="2">
        <v>81</v>
      </c>
      <c r="AO838" s="2">
        <v>12.8</v>
      </c>
      <c r="AP838" s="2">
        <v>16.100000000000001</v>
      </c>
      <c r="AQ838" s="2">
        <v>4.3</v>
      </c>
      <c r="AR838" s="2">
        <v>4.3</v>
      </c>
      <c r="AS838" s="2">
        <v>1003.7</v>
      </c>
      <c r="AT838" s="2">
        <v>17210</v>
      </c>
      <c r="AU838" s="2">
        <v>1</v>
      </c>
      <c r="AV838" s="2">
        <v>0</v>
      </c>
      <c r="AW838" s="2">
        <v>0.3</v>
      </c>
      <c r="AX838" s="2">
        <v>0.6</v>
      </c>
      <c r="AY838">
        <v>28.2</v>
      </c>
      <c r="AZ838">
        <v>659.2</v>
      </c>
      <c r="BA838">
        <v>29.9</v>
      </c>
      <c r="BB838">
        <v>31.5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4"/>
        <v>0</v>
      </c>
      <c r="U839" s="13">
        <f t="shared" si="35"/>
        <v>-2</v>
      </c>
      <c r="V839" s="12" t="str">
        <f t="shared" si="33"/>
        <v/>
      </c>
      <c r="W839" s="11" t="str">
        <f t="shared" si="36"/>
        <v/>
      </c>
      <c r="X839" s="13"/>
      <c r="Z839" s="2"/>
      <c r="AA839"/>
      <c r="AC839" s="9"/>
      <c r="AD839" s="5">
        <v>0.57638888888905104</v>
      </c>
      <c r="AM839" s="2">
        <v>16.2</v>
      </c>
      <c r="AN839" s="2">
        <v>81</v>
      </c>
      <c r="AO839" s="2">
        <v>12.9</v>
      </c>
      <c r="AP839" s="2">
        <v>16.2</v>
      </c>
      <c r="AQ839" s="2">
        <v>3.6</v>
      </c>
      <c r="AR839" s="2">
        <v>4</v>
      </c>
      <c r="AS839" s="2">
        <v>1003.6</v>
      </c>
      <c r="AT839" s="2">
        <v>17990</v>
      </c>
      <c r="AU839" s="2">
        <v>1</v>
      </c>
      <c r="AV839" s="2">
        <v>0</v>
      </c>
      <c r="AW839" s="2">
        <v>0.3</v>
      </c>
      <c r="AX839" s="2">
        <v>0.6</v>
      </c>
      <c r="AY839">
        <v>28.2</v>
      </c>
      <c r="AZ839">
        <v>659.2</v>
      </c>
      <c r="BA839">
        <v>29.4</v>
      </c>
      <c r="BB839">
        <v>31.1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4"/>
        <v>0</v>
      </c>
      <c r="U840" s="13">
        <f t="shared" si="35"/>
        <v>-2</v>
      </c>
      <c r="V840" s="12" t="str">
        <f t="shared" si="33"/>
        <v/>
      </c>
      <c r="W840" s="11" t="str">
        <f t="shared" si="36"/>
        <v/>
      </c>
      <c r="X840" s="13"/>
      <c r="Z840" s="2"/>
      <c r="AA840"/>
      <c r="AC840" s="9"/>
      <c r="AD840" s="5">
        <v>0.57708333333349604</v>
      </c>
      <c r="AM840" s="2">
        <v>16.2</v>
      </c>
      <c r="AN840" s="2">
        <v>81</v>
      </c>
      <c r="AO840" s="2">
        <v>12.9</v>
      </c>
      <c r="AP840" s="2">
        <v>16.2</v>
      </c>
      <c r="AQ840" s="2">
        <v>4.7</v>
      </c>
      <c r="AR840" s="2">
        <v>6.5</v>
      </c>
      <c r="AS840" s="2">
        <v>1003.6</v>
      </c>
      <c r="AT840" s="2">
        <v>15270</v>
      </c>
      <c r="AU840" s="2">
        <v>1</v>
      </c>
      <c r="AV840" s="2">
        <v>0</v>
      </c>
      <c r="AW840" s="2">
        <v>0.3</v>
      </c>
      <c r="AX840" s="2">
        <v>0.6</v>
      </c>
      <c r="AY840">
        <v>28.2</v>
      </c>
      <c r="AZ840">
        <v>659.2</v>
      </c>
      <c r="BA840">
        <v>29.1</v>
      </c>
      <c r="BB840">
        <v>30.7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4"/>
        <v>0</v>
      </c>
      <c r="U841" s="13">
        <f t="shared" si="35"/>
        <v>-2</v>
      </c>
      <c r="V841" s="12" t="str">
        <f t="shared" ref="V841:V904" si="37">IF($K841&gt;0,1,"")</f>
        <v/>
      </c>
      <c r="W841" s="11" t="str">
        <f t="shared" si="36"/>
        <v/>
      </c>
      <c r="X841" s="13"/>
      <c r="Z841" s="2"/>
      <c r="AA841"/>
      <c r="AC841" s="9"/>
      <c r="AD841" s="5">
        <v>0.57777777777794104</v>
      </c>
      <c r="AM841" s="2">
        <v>16.2</v>
      </c>
      <c r="AN841" s="2">
        <v>81</v>
      </c>
      <c r="AO841" s="2">
        <v>12.9</v>
      </c>
      <c r="AP841" s="2">
        <v>16.2</v>
      </c>
      <c r="AQ841" s="2">
        <v>4.7</v>
      </c>
      <c r="AR841" s="2">
        <v>5.4</v>
      </c>
      <c r="AS841" s="2">
        <v>1003.6</v>
      </c>
      <c r="AT841" s="2">
        <v>14240</v>
      </c>
      <c r="AU841" s="2">
        <v>1</v>
      </c>
      <c r="AV841" s="2">
        <v>0</v>
      </c>
      <c r="AW841" s="2">
        <v>0.3</v>
      </c>
      <c r="AX841" s="2">
        <v>0.6</v>
      </c>
      <c r="AY841">
        <v>28.2</v>
      </c>
      <c r="AZ841">
        <v>659.2</v>
      </c>
      <c r="BA841">
        <v>28.7</v>
      </c>
      <c r="BB841">
        <v>30.4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4"/>
        <v>0</v>
      </c>
      <c r="U842" s="13">
        <f t="shared" si="35"/>
        <v>-2</v>
      </c>
      <c r="V842" s="12" t="str">
        <f t="shared" si="37"/>
        <v/>
      </c>
      <c r="W842" s="11" t="str">
        <f t="shared" si="36"/>
        <v/>
      </c>
      <c r="X842" s="13"/>
      <c r="Z842" s="2"/>
      <c r="AA842"/>
      <c r="AC842" s="9"/>
      <c r="AD842" s="5">
        <v>0.57847222222238603</v>
      </c>
      <c r="AM842" s="2">
        <v>16.2</v>
      </c>
      <c r="AN842" s="2">
        <v>81</v>
      </c>
      <c r="AO842" s="2">
        <v>12.9</v>
      </c>
      <c r="AP842" s="2">
        <v>16.2</v>
      </c>
      <c r="AQ842" s="2">
        <v>0</v>
      </c>
      <c r="AR842" s="2">
        <v>3.2</v>
      </c>
      <c r="AS842" s="2">
        <v>1003.7</v>
      </c>
      <c r="AT842" s="2">
        <v>14810</v>
      </c>
      <c r="AU842" s="2">
        <v>1</v>
      </c>
      <c r="AV842" s="2">
        <v>0</v>
      </c>
      <c r="AW842" s="2">
        <v>0.3</v>
      </c>
      <c r="AX842" s="2">
        <v>0.6</v>
      </c>
      <c r="AY842">
        <v>28.2</v>
      </c>
      <c r="AZ842">
        <v>659.2</v>
      </c>
      <c r="BA842">
        <v>28.3</v>
      </c>
      <c r="BB842">
        <v>30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4"/>
        <v>0</v>
      </c>
      <c r="U843" s="13">
        <f t="shared" si="35"/>
        <v>-2</v>
      </c>
      <c r="V843" s="12" t="str">
        <f t="shared" si="37"/>
        <v/>
      </c>
      <c r="W843" s="11" t="str">
        <f t="shared" si="36"/>
        <v/>
      </c>
      <c r="X843" s="13"/>
      <c r="Z843" s="2"/>
      <c r="AA843"/>
      <c r="AC843" s="9"/>
      <c r="AD843" s="5">
        <v>0.57916666666683103</v>
      </c>
      <c r="AM843" s="2">
        <v>16.2</v>
      </c>
      <c r="AN843" s="2">
        <v>81</v>
      </c>
      <c r="AO843" s="2">
        <v>12.9</v>
      </c>
      <c r="AP843" s="2">
        <v>16.2</v>
      </c>
      <c r="AQ843" s="2">
        <v>2.2000000000000002</v>
      </c>
      <c r="AR843" s="2">
        <v>3.6</v>
      </c>
      <c r="AS843" s="2">
        <v>1003.7</v>
      </c>
      <c r="AT843" s="2">
        <v>16300</v>
      </c>
      <c r="AU843" s="2">
        <v>1</v>
      </c>
      <c r="AV843" s="2">
        <v>0</v>
      </c>
      <c r="AW843" s="2">
        <v>0.3</v>
      </c>
      <c r="AX843" s="2">
        <v>0.6</v>
      </c>
      <c r="AY843">
        <v>28.2</v>
      </c>
      <c r="AZ843">
        <v>659.2</v>
      </c>
      <c r="BA843">
        <v>27.9</v>
      </c>
      <c r="BB843">
        <v>29.7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4"/>
        <v>0</v>
      </c>
      <c r="U844" s="13">
        <f t="shared" si="35"/>
        <v>-2</v>
      </c>
      <c r="V844" s="12" t="str">
        <f t="shared" si="37"/>
        <v/>
      </c>
      <c r="W844" s="11" t="str">
        <f t="shared" si="36"/>
        <v/>
      </c>
      <c r="X844" s="13"/>
      <c r="Z844" s="2"/>
      <c r="AA844"/>
      <c r="AC844" s="9"/>
      <c r="AD844" s="5">
        <v>0.57986111111127603</v>
      </c>
      <c r="AM844" s="2">
        <v>16.2</v>
      </c>
      <c r="AN844" s="2">
        <v>81</v>
      </c>
      <c r="AO844" s="2">
        <v>12.9</v>
      </c>
      <c r="AP844" s="2">
        <v>16.2</v>
      </c>
      <c r="AQ844" s="2">
        <v>3.6</v>
      </c>
      <c r="AR844" s="2">
        <v>6.8</v>
      </c>
      <c r="AS844" s="2">
        <v>1003.8</v>
      </c>
      <c r="AT844" s="2">
        <v>17940</v>
      </c>
      <c r="AU844" s="2">
        <v>1</v>
      </c>
      <c r="AV844" s="2">
        <v>0</v>
      </c>
      <c r="AW844" s="2">
        <v>0.3</v>
      </c>
      <c r="AX844" s="2">
        <v>0.6</v>
      </c>
      <c r="AY844">
        <v>28.2</v>
      </c>
      <c r="AZ844">
        <v>659.2</v>
      </c>
      <c r="BA844">
        <v>27.5</v>
      </c>
      <c r="BB844">
        <v>29.2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4"/>
        <v>0</v>
      </c>
      <c r="U845" s="13">
        <f t="shared" si="35"/>
        <v>-2</v>
      </c>
      <c r="V845" s="12" t="str">
        <f t="shared" si="37"/>
        <v/>
      </c>
      <c r="W845" s="11" t="str">
        <f t="shared" si="36"/>
        <v/>
      </c>
      <c r="X845" s="13"/>
      <c r="Z845" s="2"/>
      <c r="AA845"/>
      <c r="AC845" s="9"/>
      <c r="AD845" s="5">
        <v>0.58055555555572103</v>
      </c>
      <c r="AM845" s="2">
        <v>16.2</v>
      </c>
      <c r="AN845" s="2">
        <v>81</v>
      </c>
      <c r="AO845" s="2">
        <v>12.9</v>
      </c>
      <c r="AP845" s="2">
        <v>16.2</v>
      </c>
      <c r="AQ845" s="2">
        <v>5.8</v>
      </c>
      <c r="AR845" s="2">
        <v>6.5</v>
      </c>
      <c r="AS845" s="2">
        <v>1003.6</v>
      </c>
      <c r="AT845" s="2">
        <v>19270</v>
      </c>
      <c r="AU845" s="2">
        <v>1</v>
      </c>
      <c r="AV845" s="2">
        <v>0</v>
      </c>
      <c r="AW845" s="2">
        <v>0.3</v>
      </c>
      <c r="AX845" s="2">
        <v>0.6</v>
      </c>
      <c r="AY845">
        <v>28.2</v>
      </c>
      <c r="AZ845">
        <v>659.2</v>
      </c>
      <c r="BA845">
        <v>27.1</v>
      </c>
      <c r="BB845">
        <v>28.8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4"/>
        <v>0</v>
      </c>
      <c r="U846" s="13">
        <f t="shared" si="35"/>
        <v>-2</v>
      </c>
      <c r="V846" s="12" t="str">
        <f t="shared" si="37"/>
        <v/>
      </c>
      <c r="W846" s="11" t="str">
        <f t="shared" si="36"/>
        <v/>
      </c>
      <c r="X846" s="13"/>
      <c r="Z846" s="2"/>
      <c r="AA846"/>
      <c r="AC846" s="9"/>
      <c r="AD846" s="5">
        <v>0.58125000000016602</v>
      </c>
      <c r="AM846" s="2">
        <v>16.2</v>
      </c>
      <c r="AN846" s="2">
        <v>81</v>
      </c>
      <c r="AO846" s="2">
        <v>12.9</v>
      </c>
      <c r="AP846" s="2">
        <v>16.2</v>
      </c>
      <c r="AQ846" s="2">
        <v>6.1</v>
      </c>
      <c r="AR846" s="2">
        <v>6.5</v>
      </c>
      <c r="AS846" s="2">
        <v>1003.6</v>
      </c>
      <c r="AT846" s="2">
        <v>20720</v>
      </c>
      <c r="AU846" s="2">
        <v>1</v>
      </c>
      <c r="AV846" s="2">
        <v>0</v>
      </c>
      <c r="AW846" s="2">
        <v>0.3</v>
      </c>
      <c r="AX846" s="2">
        <v>0.6</v>
      </c>
      <c r="AY846">
        <v>28.2</v>
      </c>
      <c r="AZ846">
        <v>659.2</v>
      </c>
      <c r="BA846">
        <v>26.7</v>
      </c>
      <c r="BB846">
        <v>28.3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8">MAX(P847,Q847)</f>
        <v>0</v>
      </c>
      <c r="U847" s="13">
        <f t="shared" ref="U847:U910" si="39">(T847-B847)-2</f>
        <v>-2</v>
      </c>
      <c r="V847" s="12" t="str">
        <f t="shared" si="37"/>
        <v/>
      </c>
      <c r="W847" s="11" t="str">
        <f t="shared" si="36"/>
        <v/>
      </c>
      <c r="X847" s="13"/>
      <c r="Z847" s="2"/>
      <c r="AA847"/>
      <c r="AC847" s="9"/>
      <c r="AD847" s="5">
        <v>0.58194444444461102</v>
      </c>
      <c r="AM847" s="2">
        <v>16.2</v>
      </c>
      <c r="AN847" s="2">
        <v>81</v>
      </c>
      <c r="AO847" s="2">
        <v>12.9</v>
      </c>
      <c r="AP847" s="2">
        <v>16.2</v>
      </c>
      <c r="AQ847" s="2">
        <v>5</v>
      </c>
      <c r="AR847" s="2">
        <v>6.1</v>
      </c>
      <c r="AS847" s="2">
        <v>1003.7</v>
      </c>
      <c r="AT847" s="2">
        <v>20400</v>
      </c>
      <c r="AU847" s="2">
        <v>1</v>
      </c>
      <c r="AV847" s="2">
        <v>0</v>
      </c>
      <c r="AW847" s="2">
        <v>0.3</v>
      </c>
      <c r="AX847" s="2">
        <v>0.6</v>
      </c>
      <c r="AY847">
        <v>28.2</v>
      </c>
      <c r="AZ847">
        <v>659.2</v>
      </c>
      <c r="BA847">
        <v>26.3</v>
      </c>
      <c r="BB847">
        <v>27.9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8"/>
        <v>0</v>
      </c>
      <c r="U848" s="13">
        <f t="shared" si="39"/>
        <v>-2</v>
      </c>
      <c r="V848" s="12" t="str">
        <f t="shared" si="37"/>
        <v/>
      </c>
      <c r="W848" s="11" t="str">
        <f t="shared" si="36"/>
        <v/>
      </c>
      <c r="X848" s="13"/>
      <c r="Z848" s="2"/>
      <c r="AA848"/>
      <c r="AC848" s="9"/>
      <c r="AD848" s="5">
        <v>0.58263888888905602</v>
      </c>
      <c r="AM848" s="2">
        <v>16.2</v>
      </c>
      <c r="AN848" s="2">
        <v>81</v>
      </c>
      <c r="AO848" s="2">
        <v>12.9</v>
      </c>
      <c r="AP848" s="2">
        <v>16.2</v>
      </c>
      <c r="AQ848" s="2">
        <v>2.5</v>
      </c>
      <c r="AR848" s="2">
        <v>4.7</v>
      </c>
      <c r="AS848" s="2">
        <v>1003.6</v>
      </c>
      <c r="AT848" s="2">
        <v>20150</v>
      </c>
      <c r="AU848" s="2">
        <v>1</v>
      </c>
      <c r="AV848" s="2">
        <v>0</v>
      </c>
      <c r="AW848" s="2">
        <v>0.3</v>
      </c>
      <c r="AX848" s="2">
        <v>0.6</v>
      </c>
      <c r="AY848">
        <v>28.2</v>
      </c>
      <c r="AZ848">
        <v>659.2</v>
      </c>
      <c r="BA848">
        <v>26</v>
      </c>
      <c r="BB848">
        <v>27.5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8"/>
        <v>0</v>
      </c>
      <c r="U849" s="13">
        <f t="shared" si="39"/>
        <v>-2</v>
      </c>
      <c r="V849" s="12" t="str">
        <f t="shared" si="37"/>
        <v/>
      </c>
      <c r="W849" s="11" t="str">
        <f t="shared" si="36"/>
        <v/>
      </c>
      <c r="X849" s="13"/>
      <c r="Z849" s="2"/>
      <c r="AA849"/>
      <c r="AC849" s="9"/>
      <c r="AD849" s="5">
        <v>0.58333333333350101</v>
      </c>
      <c r="AM849" s="2">
        <v>16.2</v>
      </c>
      <c r="AN849" s="2">
        <v>81</v>
      </c>
      <c r="AO849" s="2">
        <v>12.9</v>
      </c>
      <c r="AP849" s="2">
        <v>16.2</v>
      </c>
      <c r="AQ849" s="2">
        <v>4</v>
      </c>
      <c r="AR849" s="2">
        <v>4</v>
      </c>
      <c r="AS849" s="2">
        <v>1003.6</v>
      </c>
      <c r="AT849" s="2">
        <v>20440</v>
      </c>
      <c r="AU849" s="2">
        <v>1</v>
      </c>
      <c r="AV849" s="2">
        <v>0</v>
      </c>
      <c r="AW849" s="2">
        <v>0.3</v>
      </c>
      <c r="AX849" s="2">
        <v>0.6</v>
      </c>
      <c r="AY849">
        <v>28.2</v>
      </c>
      <c r="AZ849">
        <v>659.2</v>
      </c>
      <c r="BA849">
        <v>25.7</v>
      </c>
      <c r="BB849">
        <v>27.2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8"/>
        <v>0</v>
      </c>
      <c r="U850" s="13">
        <f t="shared" si="39"/>
        <v>-2</v>
      </c>
      <c r="V850" s="12" t="str">
        <f t="shared" si="37"/>
        <v/>
      </c>
      <c r="W850" s="11" t="str">
        <f t="shared" si="36"/>
        <v/>
      </c>
      <c r="X850" s="13"/>
      <c r="Z850" s="2"/>
      <c r="AA850"/>
      <c r="AC850" s="9"/>
      <c r="AD850" s="5">
        <v>0.58402777777794601</v>
      </c>
      <c r="AM850" s="2">
        <v>16.3</v>
      </c>
      <c r="AN850" s="2">
        <v>81</v>
      </c>
      <c r="AO850" s="2">
        <v>13</v>
      </c>
      <c r="AP850" s="2">
        <v>16.3</v>
      </c>
      <c r="AQ850" s="2">
        <v>3.6</v>
      </c>
      <c r="AR850" s="2">
        <v>5.8</v>
      </c>
      <c r="AS850" s="2">
        <v>1003.6</v>
      </c>
      <c r="AT850" s="2">
        <v>21160</v>
      </c>
      <c r="AU850" s="2">
        <v>1</v>
      </c>
      <c r="AV850" s="2">
        <v>0</v>
      </c>
      <c r="AW850" s="2">
        <v>0.3</v>
      </c>
      <c r="AX850" s="2">
        <v>0.6</v>
      </c>
      <c r="AY850">
        <v>28.2</v>
      </c>
      <c r="AZ850">
        <v>659.2</v>
      </c>
      <c r="BA850">
        <v>25.5</v>
      </c>
      <c r="BB850">
        <v>26.9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8"/>
        <v>0</v>
      </c>
      <c r="U851" s="13">
        <f t="shared" si="39"/>
        <v>-2</v>
      </c>
      <c r="V851" s="12" t="str">
        <f t="shared" si="37"/>
        <v/>
      </c>
      <c r="W851" s="11" t="str">
        <f t="shared" si="36"/>
        <v/>
      </c>
      <c r="X851" s="13"/>
      <c r="Z851" s="2"/>
      <c r="AA851"/>
      <c r="AC851" s="9"/>
      <c r="AD851" s="5">
        <v>0.58472222222239101</v>
      </c>
      <c r="AM851" s="2">
        <v>16.2</v>
      </c>
      <c r="AN851" s="2">
        <v>81</v>
      </c>
      <c r="AO851" s="2">
        <v>12.9</v>
      </c>
      <c r="AP851" s="2">
        <v>16.2</v>
      </c>
      <c r="AQ851" s="2">
        <v>3.2</v>
      </c>
      <c r="AR851" s="2">
        <v>5.8</v>
      </c>
      <c r="AS851" s="2">
        <v>1003.5</v>
      </c>
      <c r="AT851" s="2">
        <v>23450</v>
      </c>
      <c r="AU851" s="2">
        <v>1</v>
      </c>
      <c r="AV851" s="2">
        <v>0</v>
      </c>
      <c r="AW851" s="2">
        <v>0.3</v>
      </c>
      <c r="AX851" s="2">
        <v>0.6</v>
      </c>
      <c r="AY851">
        <v>28.2</v>
      </c>
      <c r="AZ851">
        <v>659.2</v>
      </c>
      <c r="BA851">
        <v>25.3</v>
      </c>
      <c r="BB851">
        <v>26.6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8"/>
        <v>0</v>
      </c>
      <c r="U852" s="13">
        <f t="shared" si="39"/>
        <v>-2</v>
      </c>
      <c r="V852" s="12" t="str">
        <f t="shared" si="37"/>
        <v/>
      </c>
      <c r="W852" s="11" t="str">
        <f t="shared" si="36"/>
        <v/>
      </c>
      <c r="X852" s="13"/>
      <c r="Z852" s="2"/>
      <c r="AA852"/>
      <c r="AC852" s="9"/>
      <c r="AD852" s="5">
        <v>0.58541666666683601</v>
      </c>
      <c r="AM852" s="2">
        <v>16.2</v>
      </c>
      <c r="AN852" s="2">
        <v>81</v>
      </c>
      <c r="AO852" s="2">
        <v>12.9</v>
      </c>
      <c r="AP852" s="2">
        <v>16.2</v>
      </c>
      <c r="AQ852" s="2">
        <v>3.2</v>
      </c>
      <c r="AR852" s="2">
        <v>3.2</v>
      </c>
      <c r="AS852" s="2">
        <v>1003.5</v>
      </c>
      <c r="AT852" s="2">
        <v>25120</v>
      </c>
      <c r="AU852" s="2">
        <v>1</v>
      </c>
      <c r="AV852" s="2">
        <v>0</v>
      </c>
      <c r="AW852" s="2">
        <v>0.3</v>
      </c>
      <c r="AX852" s="2">
        <v>0.6</v>
      </c>
      <c r="AY852">
        <v>28.2</v>
      </c>
      <c r="AZ852">
        <v>659.2</v>
      </c>
      <c r="BA852">
        <v>25.1</v>
      </c>
      <c r="BB852">
        <v>26.4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8"/>
        <v>0</v>
      </c>
      <c r="U853" s="13">
        <f t="shared" si="39"/>
        <v>-2</v>
      </c>
      <c r="V853" s="12" t="str">
        <f t="shared" si="37"/>
        <v/>
      </c>
      <c r="W853" s="11" t="str">
        <f t="shared" si="36"/>
        <v/>
      </c>
      <c r="X853" s="13"/>
      <c r="Z853" s="2"/>
      <c r="AA853"/>
      <c r="AC853" s="9"/>
      <c r="AD853" s="5">
        <v>0.586111111111281</v>
      </c>
      <c r="AM853" s="2">
        <v>16.3</v>
      </c>
      <c r="AN853" s="2">
        <v>81</v>
      </c>
      <c r="AO853" s="2">
        <v>13</v>
      </c>
      <c r="AP853" s="2">
        <v>16.3</v>
      </c>
      <c r="AQ853" s="2">
        <v>1.8</v>
      </c>
      <c r="AR853" s="2">
        <v>1.8</v>
      </c>
      <c r="AS853" s="2">
        <v>1003.4</v>
      </c>
      <c r="AT853" s="2">
        <v>29350</v>
      </c>
      <c r="AU853" s="2">
        <v>2</v>
      </c>
      <c r="AV853" s="2">
        <v>0</v>
      </c>
      <c r="AW853" s="2">
        <v>0.3</v>
      </c>
      <c r="AX853" s="2">
        <v>0.6</v>
      </c>
      <c r="AY853">
        <v>28.2</v>
      </c>
      <c r="AZ853">
        <v>659.2</v>
      </c>
      <c r="BA853">
        <v>24.9</v>
      </c>
      <c r="BB853">
        <v>26.4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8"/>
        <v>0</v>
      </c>
      <c r="U854" s="13">
        <f t="shared" si="39"/>
        <v>-2</v>
      </c>
      <c r="V854" s="12" t="str">
        <f t="shared" si="37"/>
        <v/>
      </c>
      <c r="W854" s="11" t="str">
        <f t="shared" si="36"/>
        <v/>
      </c>
      <c r="X854" s="13"/>
      <c r="Z854" s="2"/>
      <c r="AA854"/>
      <c r="AC854" s="9"/>
      <c r="AD854" s="5">
        <v>0.586805555555726</v>
      </c>
      <c r="AM854" s="2">
        <v>16.5</v>
      </c>
      <c r="AN854" s="2">
        <v>81</v>
      </c>
      <c r="AO854" s="2">
        <v>13.2</v>
      </c>
      <c r="AP854" s="2">
        <v>16.5</v>
      </c>
      <c r="AQ854" s="2">
        <v>2.5</v>
      </c>
      <c r="AR854" s="2">
        <v>3.2</v>
      </c>
      <c r="AS854" s="2">
        <v>1003.6</v>
      </c>
      <c r="AT854" s="2">
        <v>30830</v>
      </c>
      <c r="AU854" s="2">
        <v>2</v>
      </c>
      <c r="AV854" s="2">
        <v>0</v>
      </c>
      <c r="AW854" s="2">
        <v>0.3</v>
      </c>
      <c r="AX854" s="2">
        <v>0.6</v>
      </c>
      <c r="AY854">
        <v>28.2</v>
      </c>
      <c r="AZ854">
        <v>659.2</v>
      </c>
      <c r="BA854">
        <v>24.8</v>
      </c>
      <c r="BB854">
        <v>26.2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8"/>
        <v>0</v>
      </c>
      <c r="U855" s="13">
        <f t="shared" si="39"/>
        <v>-2</v>
      </c>
      <c r="V855" s="12" t="str">
        <f t="shared" si="37"/>
        <v/>
      </c>
      <c r="W855" s="11" t="str">
        <f t="shared" si="36"/>
        <v/>
      </c>
      <c r="X855" s="13"/>
      <c r="Z855" s="2"/>
      <c r="AA855"/>
      <c r="AC855" s="9"/>
      <c r="AD855" s="5">
        <v>0.587500000000171</v>
      </c>
      <c r="AM855" s="2">
        <v>16.5</v>
      </c>
      <c r="AN855" s="2">
        <v>81</v>
      </c>
      <c r="AO855" s="2">
        <v>13.2</v>
      </c>
      <c r="AP855" s="2">
        <v>16.5</v>
      </c>
      <c r="AQ855" s="2">
        <v>5.4</v>
      </c>
      <c r="AR855" s="2">
        <v>8.6</v>
      </c>
      <c r="AS855" s="2">
        <v>1003.6</v>
      </c>
      <c r="AT855" s="2">
        <v>35990</v>
      </c>
      <c r="AU855" s="2">
        <v>2</v>
      </c>
      <c r="AV855" s="2">
        <v>0</v>
      </c>
      <c r="AW855" s="2">
        <v>0.3</v>
      </c>
      <c r="AX855" s="2">
        <v>0.6</v>
      </c>
      <c r="AY855">
        <v>28.2</v>
      </c>
      <c r="AZ855">
        <v>659.2</v>
      </c>
      <c r="BA855">
        <v>24.8</v>
      </c>
      <c r="BB855">
        <v>26.1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8"/>
        <v>0</v>
      </c>
      <c r="U856" s="13">
        <f t="shared" si="39"/>
        <v>-2</v>
      </c>
      <c r="V856" s="12" t="str">
        <f t="shared" si="37"/>
        <v/>
      </c>
      <c r="W856" s="11" t="str">
        <f t="shared" si="36"/>
        <v/>
      </c>
      <c r="X856" s="13"/>
      <c r="Z856" s="2"/>
      <c r="AA856"/>
      <c r="AC856" s="9"/>
      <c r="AD856" s="5">
        <v>0.58819444444461599</v>
      </c>
      <c r="AM856" s="2">
        <v>16.5</v>
      </c>
      <c r="AN856" s="2">
        <v>81</v>
      </c>
      <c r="AO856" s="2">
        <v>13.2</v>
      </c>
      <c r="AP856" s="2">
        <v>16.5</v>
      </c>
      <c r="AQ856" s="2">
        <v>0</v>
      </c>
      <c r="AR856" s="2">
        <v>4.7</v>
      </c>
      <c r="AS856" s="2">
        <v>1003.5</v>
      </c>
      <c r="AT856" s="2">
        <v>47580</v>
      </c>
      <c r="AU856" s="2">
        <v>3</v>
      </c>
      <c r="AV856" s="2">
        <v>0</v>
      </c>
      <c r="AW856" s="2">
        <v>0.3</v>
      </c>
      <c r="AX856" s="2">
        <v>0.6</v>
      </c>
      <c r="AY856">
        <v>28.2</v>
      </c>
      <c r="AZ856">
        <v>659.2</v>
      </c>
      <c r="BA856">
        <v>24.9</v>
      </c>
      <c r="BB856">
        <v>26.1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8"/>
        <v>0</v>
      </c>
      <c r="U857" s="13">
        <f t="shared" si="39"/>
        <v>-2</v>
      </c>
      <c r="V857" s="12" t="str">
        <f t="shared" si="37"/>
        <v/>
      </c>
      <c r="W857" s="11" t="str">
        <f t="shared" si="36"/>
        <v/>
      </c>
      <c r="X857" s="13"/>
      <c r="Z857" s="2"/>
      <c r="AA857"/>
      <c r="AC857" s="9"/>
      <c r="AD857" s="5">
        <v>0.58888888888906099</v>
      </c>
      <c r="AM857" s="2">
        <v>16.8</v>
      </c>
      <c r="AN857" s="2">
        <v>81</v>
      </c>
      <c r="AO857" s="2">
        <v>13.5</v>
      </c>
      <c r="AP857" s="2">
        <v>16.8</v>
      </c>
      <c r="AQ857" s="2">
        <v>3.6</v>
      </c>
      <c r="AR857" s="2">
        <v>3.6</v>
      </c>
      <c r="AS857" s="2">
        <v>1003.3</v>
      </c>
      <c r="AT857" s="2">
        <v>44570</v>
      </c>
      <c r="AU857" s="2">
        <v>3</v>
      </c>
      <c r="AV857" s="2">
        <v>0</v>
      </c>
      <c r="AW857" s="2">
        <v>0.3</v>
      </c>
      <c r="AX857" s="2">
        <v>0.6</v>
      </c>
      <c r="AY857">
        <v>28.2</v>
      </c>
      <c r="AZ857">
        <v>659.2</v>
      </c>
      <c r="BA857">
        <v>25.1</v>
      </c>
      <c r="BB857">
        <v>26.1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8"/>
        <v>0</v>
      </c>
      <c r="U858" s="13">
        <f t="shared" si="39"/>
        <v>-2</v>
      </c>
      <c r="V858" s="12" t="str">
        <f t="shared" si="37"/>
        <v/>
      </c>
      <c r="W858" s="11" t="str">
        <f t="shared" si="36"/>
        <v/>
      </c>
      <c r="X858" s="13"/>
      <c r="Z858" s="2"/>
      <c r="AA858"/>
      <c r="AC858" s="9"/>
      <c r="AD858" s="5">
        <v>0.58958333333350599</v>
      </c>
      <c r="AM858" s="2">
        <v>17.100000000000001</v>
      </c>
      <c r="AN858" s="2">
        <v>80</v>
      </c>
      <c r="AO858" s="2">
        <v>13.6</v>
      </c>
      <c r="AP858" s="2">
        <v>17.100000000000001</v>
      </c>
      <c r="AQ858" s="2">
        <v>2.9</v>
      </c>
      <c r="AR858" s="2">
        <v>2.9</v>
      </c>
      <c r="AS858" s="2">
        <v>1003.3</v>
      </c>
      <c r="AT858" s="2">
        <v>41480</v>
      </c>
      <c r="AU858" s="2">
        <v>3</v>
      </c>
      <c r="AV858" s="2">
        <v>0</v>
      </c>
      <c r="AW858" s="2">
        <v>0.3</v>
      </c>
      <c r="AX858" s="2">
        <v>0.6</v>
      </c>
      <c r="AY858">
        <v>28.2</v>
      </c>
      <c r="AZ858">
        <v>659.2</v>
      </c>
      <c r="BA858">
        <v>25.5</v>
      </c>
      <c r="BB858">
        <v>26.1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8"/>
        <v>0</v>
      </c>
      <c r="U859" s="13">
        <f t="shared" si="39"/>
        <v>-2</v>
      </c>
      <c r="V859" s="12" t="str">
        <f t="shared" si="37"/>
        <v/>
      </c>
      <c r="W859" s="11" t="str">
        <f t="shared" si="36"/>
        <v/>
      </c>
      <c r="X859" s="13"/>
      <c r="Z859" s="2"/>
      <c r="AA859"/>
      <c r="AC859" s="9"/>
      <c r="AD859" s="5">
        <v>0.59027777777795098</v>
      </c>
      <c r="AM859" s="2">
        <v>17.2</v>
      </c>
      <c r="AN859" s="2">
        <v>80</v>
      </c>
      <c r="AO859" s="2">
        <v>13.7</v>
      </c>
      <c r="AP859" s="2">
        <v>17.2</v>
      </c>
      <c r="AQ859" s="2">
        <v>2.5</v>
      </c>
      <c r="AR859" s="2">
        <v>3.2</v>
      </c>
      <c r="AS859" s="2">
        <v>1003.3</v>
      </c>
      <c r="AT859" s="2">
        <v>38530</v>
      </c>
      <c r="AU859" s="2">
        <v>2</v>
      </c>
      <c r="AV859" s="2">
        <v>0</v>
      </c>
      <c r="AW859" s="2">
        <v>0.3</v>
      </c>
      <c r="AX859" s="2">
        <v>0.6</v>
      </c>
      <c r="AY859">
        <v>28.2</v>
      </c>
      <c r="AZ859">
        <v>659.2</v>
      </c>
      <c r="BA859">
        <v>26.1</v>
      </c>
      <c r="BB859">
        <v>26.4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8"/>
        <v>0</v>
      </c>
      <c r="U860" s="13">
        <f t="shared" si="39"/>
        <v>-2</v>
      </c>
      <c r="V860" s="12" t="str">
        <f t="shared" si="37"/>
        <v/>
      </c>
      <c r="W860" s="11" t="str">
        <f t="shared" si="36"/>
        <v/>
      </c>
      <c r="X860" s="13"/>
      <c r="Z860" s="2"/>
      <c r="AA860"/>
      <c r="AC860" s="9"/>
      <c r="AD860" s="5">
        <v>0.59097222222239598</v>
      </c>
      <c r="AM860" s="2">
        <v>17.3</v>
      </c>
      <c r="AN860" s="2">
        <v>79</v>
      </c>
      <c r="AO860" s="2">
        <v>13.6</v>
      </c>
      <c r="AP860" s="2">
        <v>17.3</v>
      </c>
      <c r="AQ860" s="2">
        <v>6.1</v>
      </c>
      <c r="AR860" s="2">
        <v>9.4</v>
      </c>
      <c r="AS860" s="2">
        <v>1003.7</v>
      </c>
      <c r="AT860" s="2">
        <v>35990</v>
      </c>
      <c r="AU860" s="2">
        <v>2</v>
      </c>
      <c r="AV860" s="2">
        <v>0</v>
      </c>
      <c r="AW860" s="2">
        <v>0.3</v>
      </c>
      <c r="AX860" s="2">
        <v>0.6</v>
      </c>
      <c r="AY860">
        <v>28.2</v>
      </c>
      <c r="AZ860">
        <v>659.2</v>
      </c>
      <c r="BA860">
        <v>27.1</v>
      </c>
      <c r="BB860">
        <v>26.9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8"/>
        <v>0</v>
      </c>
      <c r="U861" s="13">
        <f t="shared" si="39"/>
        <v>-2</v>
      </c>
      <c r="V861" s="12" t="str">
        <f t="shared" si="37"/>
        <v/>
      </c>
      <c r="W861" s="11" t="str">
        <f t="shared" si="36"/>
        <v/>
      </c>
      <c r="X861" s="13"/>
      <c r="Z861" s="2"/>
      <c r="AA861"/>
      <c r="AC861" s="9"/>
      <c r="AD861" s="5">
        <v>0.59166666666684098</v>
      </c>
      <c r="AM861" s="2">
        <v>17.399999999999999</v>
      </c>
      <c r="AN861" s="2">
        <v>79</v>
      </c>
      <c r="AO861" s="2">
        <v>13.7</v>
      </c>
      <c r="AP861" s="2">
        <v>17.399999999999999</v>
      </c>
      <c r="AQ861" s="2">
        <v>5.8</v>
      </c>
      <c r="AR861" s="2">
        <v>5.8</v>
      </c>
      <c r="AS861" s="2">
        <v>1003.3</v>
      </c>
      <c r="AT861" s="2">
        <v>34050</v>
      </c>
      <c r="AU861" s="2">
        <v>2</v>
      </c>
      <c r="AV861" s="2">
        <v>0</v>
      </c>
      <c r="AW861" s="2">
        <v>0.3</v>
      </c>
      <c r="AX861" s="2">
        <v>0.6</v>
      </c>
      <c r="AY861">
        <v>28.2</v>
      </c>
      <c r="AZ861">
        <v>659.2</v>
      </c>
      <c r="BA861">
        <v>28.1</v>
      </c>
      <c r="BB861">
        <v>27.5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8"/>
        <v>0</v>
      </c>
      <c r="U862" s="13">
        <f t="shared" si="39"/>
        <v>-2</v>
      </c>
      <c r="V862" s="12" t="str">
        <f t="shared" si="37"/>
        <v/>
      </c>
      <c r="W862" s="11" t="str">
        <f t="shared" si="36"/>
        <v/>
      </c>
      <c r="X862" s="13"/>
      <c r="Z862" s="2"/>
      <c r="AA862"/>
      <c r="AC862" s="9"/>
      <c r="AD862" s="5">
        <v>0.59236111111128598</v>
      </c>
      <c r="AM862" s="2">
        <v>17.399999999999999</v>
      </c>
      <c r="AN862" s="2">
        <v>79</v>
      </c>
      <c r="AO862" s="2">
        <v>13.7</v>
      </c>
      <c r="AP862" s="2">
        <v>17.399999999999999</v>
      </c>
      <c r="AQ862" s="2">
        <v>4</v>
      </c>
      <c r="AR862" s="2">
        <v>5.8</v>
      </c>
      <c r="AS862" s="2">
        <v>1003.4</v>
      </c>
      <c r="AT862" s="2">
        <v>32950</v>
      </c>
      <c r="AU862" s="2">
        <v>2</v>
      </c>
      <c r="AV862" s="2">
        <v>0</v>
      </c>
      <c r="AW862" s="2">
        <v>0.3</v>
      </c>
      <c r="AX862" s="2">
        <v>0.6</v>
      </c>
      <c r="AY862">
        <v>28.2</v>
      </c>
      <c r="AZ862">
        <v>659.2</v>
      </c>
      <c r="BA862">
        <v>29</v>
      </c>
      <c r="BB862">
        <v>28.3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8"/>
        <v>0</v>
      </c>
      <c r="U863" s="13">
        <f t="shared" si="39"/>
        <v>-2</v>
      </c>
      <c r="V863" s="12" t="str">
        <f t="shared" si="37"/>
        <v/>
      </c>
      <c r="W863" s="11" t="str">
        <f t="shared" si="36"/>
        <v/>
      </c>
      <c r="X863" s="13"/>
      <c r="Z863" s="2"/>
      <c r="AA863"/>
      <c r="AC863" s="9"/>
      <c r="AD863" s="5">
        <v>0.59305555555573097</v>
      </c>
      <c r="AM863" s="2">
        <v>17.399999999999999</v>
      </c>
      <c r="AN863" s="2">
        <v>78</v>
      </c>
      <c r="AO863" s="2">
        <v>13.6</v>
      </c>
      <c r="AP863" s="2">
        <v>17.399999999999999</v>
      </c>
      <c r="AQ863" s="2">
        <v>9.4</v>
      </c>
      <c r="AR863" s="2">
        <v>11.5</v>
      </c>
      <c r="AS863" s="2">
        <v>1003.2</v>
      </c>
      <c r="AT863" s="2">
        <v>32320</v>
      </c>
      <c r="AU863" s="2">
        <v>2</v>
      </c>
      <c r="AV863" s="2">
        <v>0</v>
      </c>
      <c r="AW863" s="2">
        <v>0.3</v>
      </c>
      <c r="AX863" s="2">
        <v>0.6</v>
      </c>
      <c r="AY863">
        <v>28.2</v>
      </c>
      <c r="AZ863">
        <v>659.2</v>
      </c>
      <c r="BA863">
        <v>29.8</v>
      </c>
      <c r="BB863">
        <v>29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8"/>
        <v>0</v>
      </c>
      <c r="U864" s="13">
        <f t="shared" si="39"/>
        <v>-2</v>
      </c>
      <c r="V864" s="12" t="str">
        <f t="shared" si="37"/>
        <v/>
      </c>
      <c r="W864" s="11" t="str">
        <f t="shared" ref="W864:W927" si="40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17.3</v>
      </c>
      <c r="AN864" s="2">
        <v>79</v>
      </c>
      <c r="AO864" s="2">
        <v>13.6</v>
      </c>
      <c r="AP864" s="2">
        <v>17.3</v>
      </c>
      <c r="AQ864" s="2">
        <v>4.3</v>
      </c>
      <c r="AR864" s="2">
        <v>4.3</v>
      </c>
      <c r="AS864" s="2">
        <v>1003.3</v>
      </c>
      <c r="AT864" s="2">
        <v>31920</v>
      </c>
      <c r="AU864" s="2">
        <v>2</v>
      </c>
      <c r="AV864" s="2">
        <v>0</v>
      </c>
      <c r="AW864" s="2">
        <v>0.3</v>
      </c>
      <c r="AX864" s="2">
        <v>0.6</v>
      </c>
      <c r="AY864">
        <v>28.2</v>
      </c>
      <c r="AZ864">
        <v>659.2</v>
      </c>
      <c r="BA864">
        <v>30.5</v>
      </c>
      <c r="BB864">
        <v>29.7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8"/>
        <v>0</v>
      </c>
      <c r="U865" s="13">
        <f t="shared" si="39"/>
        <v>-2</v>
      </c>
      <c r="V865" s="12" t="str">
        <f t="shared" si="37"/>
        <v/>
      </c>
      <c r="W865" s="11" t="str">
        <f t="shared" si="40"/>
        <v/>
      </c>
      <c r="X865" s="13"/>
      <c r="Z865" s="2"/>
      <c r="AA865"/>
      <c r="AC865" s="9"/>
      <c r="AD865" s="5">
        <v>0.59444444444462097</v>
      </c>
      <c r="AM865" s="2">
        <v>17.600000000000001</v>
      </c>
      <c r="AN865" s="2">
        <v>78</v>
      </c>
      <c r="AO865" s="2">
        <v>13.7</v>
      </c>
      <c r="AP865" s="2">
        <v>17.600000000000001</v>
      </c>
      <c r="AQ865" s="2">
        <v>4</v>
      </c>
      <c r="AR865" s="2">
        <v>4</v>
      </c>
      <c r="AS865" s="2">
        <v>1003.4</v>
      </c>
      <c r="AT865" s="2">
        <v>31680</v>
      </c>
      <c r="AU865" s="2">
        <v>2</v>
      </c>
      <c r="AV865" s="2">
        <v>0</v>
      </c>
      <c r="AW865" s="2">
        <v>0.3</v>
      </c>
      <c r="AX865" s="2">
        <v>0.6</v>
      </c>
      <c r="AY865">
        <v>28.2</v>
      </c>
      <c r="AZ865">
        <v>659.2</v>
      </c>
      <c r="BA865">
        <v>30.9</v>
      </c>
      <c r="BB865">
        <v>30.4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8"/>
        <v>0</v>
      </c>
      <c r="U866" s="13">
        <f t="shared" si="39"/>
        <v>-2</v>
      </c>
      <c r="V866" s="12" t="str">
        <f t="shared" si="37"/>
        <v/>
      </c>
      <c r="W866" s="11" t="str">
        <f t="shared" si="40"/>
        <v/>
      </c>
      <c r="X866" s="13"/>
      <c r="Z866" s="2"/>
      <c r="AA866"/>
      <c r="AC866" s="9"/>
      <c r="AD866" s="5">
        <v>0.59513888888906596</v>
      </c>
      <c r="AM866" s="2">
        <v>17.600000000000001</v>
      </c>
      <c r="AN866" s="2">
        <v>78</v>
      </c>
      <c r="AO866" s="2">
        <v>13.7</v>
      </c>
      <c r="AP866" s="2">
        <v>17.600000000000001</v>
      </c>
      <c r="AQ866" s="2">
        <v>5.8</v>
      </c>
      <c r="AR866" s="2">
        <v>10.1</v>
      </c>
      <c r="AS866" s="2">
        <v>1003.3</v>
      </c>
      <c r="AT866" s="2">
        <v>31370</v>
      </c>
      <c r="AU866" s="2">
        <v>2</v>
      </c>
      <c r="AV866" s="2">
        <v>0</v>
      </c>
      <c r="AW866" s="2">
        <v>0.3</v>
      </c>
      <c r="AX866" s="2">
        <v>0.6</v>
      </c>
      <c r="AY866">
        <v>28.2</v>
      </c>
      <c r="AZ866">
        <v>659.2</v>
      </c>
      <c r="BA866">
        <v>31.2</v>
      </c>
      <c r="BB866">
        <v>30.4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8"/>
        <v>0</v>
      </c>
      <c r="U867" s="13">
        <f t="shared" si="39"/>
        <v>-2</v>
      </c>
      <c r="V867" s="12" t="str">
        <f t="shared" si="37"/>
        <v/>
      </c>
      <c r="W867" s="11" t="str">
        <f t="shared" si="40"/>
        <v/>
      </c>
      <c r="X867" s="13"/>
      <c r="Z867" s="2"/>
      <c r="AA867"/>
      <c r="AC867" s="9"/>
      <c r="AD867" s="5">
        <v>0.59583333333351096</v>
      </c>
      <c r="AM867" s="2">
        <v>17.5</v>
      </c>
      <c r="AN867" s="2">
        <v>78</v>
      </c>
      <c r="AO867" s="2">
        <v>13.6</v>
      </c>
      <c r="AP867" s="2">
        <v>17.5</v>
      </c>
      <c r="AQ867" s="2">
        <v>5</v>
      </c>
      <c r="AR867" s="2">
        <v>5.8</v>
      </c>
      <c r="AS867" s="2">
        <v>1003.2</v>
      </c>
      <c r="AT867" s="2">
        <v>31050</v>
      </c>
      <c r="AU867" s="2">
        <v>2</v>
      </c>
      <c r="AV867" s="2">
        <v>0</v>
      </c>
      <c r="AW867" s="2">
        <v>0.3</v>
      </c>
      <c r="AX867" s="2">
        <v>0.6</v>
      </c>
      <c r="AY867">
        <v>28.2</v>
      </c>
      <c r="AZ867">
        <v>659.2</v>
      </c>
      <c r="BA867">
        <v>31.5</v>
      </c>
      <c r="BB867">
        <v>31.4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8"/>
        <v>0</v>
      </c>
      <c r="U868" s="13">
        <f t="shared" si="39"/>
        <v>-2</v>
      </c>
      <c r="V868" s="12" t="str">
        <f t="shared" si="37"/>
        <v/>
      </c>
      <c r="W868" s="11" t="str">
        <f t="shared" si="40"/>
        <v/>
      </c>
      <c r="X868" s="13"/>
      <c r="Z868" s="2"/>
      <c r="AA868"/>
      <c r="AC868" s="9"/>
      <c r="AD868" s="5">
        <v>0.59652777777795596</v>
      </c>
      <c r="AM868" s="2">
        <v>17.5</v>
      </c>
      <c r="AN868" s="2">
        <v>78</v>
      </c>
      <c r="AO868" s="2">
        <v>13.6</v>
      </c>
      <c r="AP868" s="2">
        <v>17.5</v>
      </c>
      <c r="AQ868" s="2">
        <v>6.1</v>
      </c>
      <c r="AR868" s="2">
        <v>6.1</v>
      </c>
      <c r="AS868" s="2">
        <v>1003.4</v>
      </c>
      <c r="AT868" s="2">
        <v>30670</v>
      </c>
      <c r="AU868" s="2">
        <v>2</v>
      </c>
      <c r="AV868" s="2">
        <v>0</v>
      </c>
      <c r="AW868" s="2">
        <v>0.3</v>
      </c>
      <c r="AX868" s="2">
        <v>0.6</v>
      </c>
      <c r="AY868">
        <v>28.2</v>
      </c>
      <c r="AZ868">
        <v>659.2</v>
      </c>
      <c r="BA868">
        <v>31.8</v>
      </c>
      <c r="BB868">
        <v>31.9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8"/>
        <v>0</v>
      </c>
      <c r="U869" s="13">
        <f t="shared" si="39"/>
        <v>-2</v>
      </c>
      <c r="V869" s="12" t="str">
        <f t="shared" si="37"/>
        <v/>
      </c>
      <c r="W869" s="11" t="str">
        <f t="shared" si="40"/>
        <v/>
      </c>
      <c r="X869" s="13"/>
      <c r="Z869" s="2"/>
      <c r="AA869"/>
      <c r="AC869" s="9"/>
      <c r="AD869" s="5">
        <v>0.59722222222240096</v>
      </c>
      <c r="AM869" s="2">
        <v>17.5</v>
      </c>
      <c r="AN869" s="2">
        <v>78</v>
      </c>
      <c r="AO869" s="2">
        <v>13.6</v>
      </c>
      <c r="AP869" s="2">
        <v>17.5</v>
      </c>
      <c r="AQ869" s="2">
        <v>6.1</v>
      </c>
      <c r="AR869" s="2">
        <v>7.9</v>
      </c>
      <c r="AS869" s="2">
        <v>1003.4</v>
      </c>
      <c r="AT869" s="2">
        <v>30340</v>
      </c>
      <c r="AU869" s="2">
        <v>2</v>
      </c>
      <c r="AV869" s="2">
        <v>0</v>
      </c>
      <c r="AW869" s="2">
        <v>0.3</v>
      </c>
      <c r="AX869" s="2">
        <v>0.6</v>
      </c>
      <c r="AY869">
        <v>28.2</v>
      </c>
      <c r="AZ869">
        <v>659.2</v>
      </c>
      <c r="BA869">
        <v>32</v>
      </c>
      <c r="BB869">
        <v>32.299999999999997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8"/>
        <v>0</v>
      </c>
      <c r="U870" s="13">
        <f t="shared" si="39"/>
        <v>-2</v>
      </c>
      <c r="V870" s="12" t="str">
        <f t="shared" si="37"/>
        <v/>
      </c>
      <c r="W870" s="11" t="str">
        <f t="shared" si="40"/>
        <v/>
      </c>
      <c r="X870" s="13"/>
      <c r="Z870" s="2"/>
      <c r="AA870"/>
      <c r="AC870" s="9"/>
      <c r="AD870" s="5">
        <v>0.59791666666684595</v>
      </c>
      <c r="AM870" s="2">
        <v>17.399999999999999</v>
      </c>
      <c r="AN870" s="2">
        <v>78</v>
      </c>
      <c r="AO870" s="2">
        <v>13.6</v>
      </c>
      <c r="AP870" s="2">
        <v>17.399999999999999</v>
      </c>
      <c r="AQ870" s="2">
        <v>2.9</v>
      </c>
      <c r="AR870" s="2">
        <v>7.6</v>
      </c>
      <c r="AS870" s="2">
        <v>1003.2</v>
      </c>
      <c r="AT870" s="2">
        <v>30150</v>
      </c>
      <c r="AU870" s="2">
        <v>2</v>
      </c>
      <c r="AV870" s="2">
        <v>0</v>
      </c>
      <c r="AW870" s="2">
        <v>0.3</v>
      </c>
      <c r="AX870" s="2">
        <v>0.6</v>
      </c>
      <c r="AY870">
        <v>28.2</v>
      </c>
      <c r="AZ870">
        <v>659.2</v>
      </c>
      <c r="BA870">
        <v>32.1</v>
      </c>
      <c r="BB870">
        <v>32.6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8"/>
        <v>0</v>
      </c>
      <c r="U871" s="13">
        <f t="shared" si="39"/>
        <v>-2</v>
      </c>
      <c r="V871" s="12" t="str">
        <f t="shared" si="37"/>
        <v/>
      </c>
      <c r="W871" s="11" t="str">
        <f t="shared" si="40"/>
        <v/>
      </c>
      <c r="X871" s="13"/>
      <c r="Z871" s="2"/>
      <c r="AA871"/>
      <c r="AC871" s="9"/>
      <c r="AD871" s="5">
        <v>0.59861111111129095</v>
      </c>
      <c r="AM871" s="2">
        <v>17.399999999999999</v>
      </c>
      <c r="AN871" s="2">
        <v>78</v>
      </c>
      <c r="AO871" s="2">
        <v>13.6</v>
      </c>
      <c r="AP871" s="2">
        <v>17.399999999999999</v>
      </c>
      <c r="AQ871" s="2">
        <v>3.6</v>
      </c>
      <c r="AR871" s="2">
        <v>6.8</v>
      </c>
      <c r="AS871" s="2">
        <v>1003.3</v>
      </c>
      <c r="AT871" s="2">
        <v>29910</v>
      </c>
      <c r="AU871" s="2">
        <v>2</v>
      </c>
      <c r="AV871" s="2">
        <v>0</v>
      </c>
      <c r="AW871" s="2">
        <v>0.3</v>
      </c>
      <c r="AX871" s="2">
        <v>0.6</v>
      </c>
      <c r="AY871">
        <v>28.2</v>
      </c>
      <c r="AZ871">
        <v>659.2</v>
      </c>
      <c r="BA871">
        <v>32.200000000000003</v>
      </c>
      <c r="BB871">
        <v>32.799999999999997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8"/>
        <v>0</v>
      </c>
      <c r="U872" s="13">
        <f t="shared" si="39"/>
        <v>-2</v>
      </c>
      <c r="V872" s="12" t="str">
        <f t="shared" si="37"/>
        <v/>
      </c>
      <c r="W872" s="11" t="str">
        <f t="shared" si="40"/>
        <v/>
      </c>
      <c r="X872" s="13"/>
      <c r="Z872" s="2"/>
      <c r="AA872"/>
      <c r="AC872" s="9"/>
      <c r="AD872" s="5">
        <v>0.59930555555573595</v>
      </c>
      <c r="AM872" s="2">
        <v>17.5</v>
      </c>
      <c r="AN872" s="2">
        <v>78</v>
      </c>
      <c r="AO872" s="2">
        <v>13.6</v>
      </c>
      <c r="AP872" s="2">
        <v>17.5</v>
      </c>
      <c r="AQ872" s="2">
        <v>2.9</v>
      </c>
      <c r="AR872" s="2">
        <v>4.3</v>
      </c>
      <c r="AS872" s="2">
        <v>1003.3</v>
      </c>
      <c r="AT872" s="2">
        <v>29790</v>
      </c>
      <c r="AU872" s="2">
        <v>2</v>
      </c>
      <c r="AV872" s="2">
        <v>0</v>
      </c>
      <c r="AW872" s="2">
        <v>0.3</v>
      </c>
      <c r="AX872" s="2">
        <v>0.6</v>
      </c>
      <c r="AY872">
        <v>28.2</v>
      </c>
      <c r="AZ872">
        <v>659.2</v>
      </c>
      <c r="BA872">
        <v>32.200000000000003</v>
      </c>
      <c r="BB872">
        <v>33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8"/>
        <v>0</v>
      </c>
      <c r="U873" s="13">
        <f t="shared" si="39"/>
        <v>-2</v>
      </c>
      <c r="V873" s="12" t="str">
        <f t="shared" si="37"/>
        <v/>
      </c>
      <c r="W873" s="11" t="str">
        <f t="shared" si="40"/>
        <v/>
      </c>
      <c r="X873" s="13"/>
      <c r="Z873" s="2"/>
      <c r="AA873"/>
      <c r="AC873" s="9"/>
      <c r="AD873" s="5">
        <v>0.60000000000018106</v>
      </c>
      <c r="AM873" s="2">
        <v>17.600000000000001</v>
      </c>
      <c r="AN873" s="2">
        <v>78</v>
      </c>
      <c r="AO873" s="2">
        <v>13.7</v>
      </c>
      <c r="AP873" s="2">
        <v>17.600000000000001</v>
      </c>
      <c r="AQ873" s="2">
        <v>0</v>
      </c>
      <c r="AR873" s="2">
        <v>5</v>
      </c>
      <c r="AS873" s="2">
        <v>1003.4</v>
      </c>
      <c r="AT873" s="2">
        <v>29660</v>
      </c>
      <c r="AU873" s="2">
        <v>2</v>
      </c>
      <c r="AV873" s="2">
        <v>0</v>
      </c>
      <c r="AW873" s="2">
        <v>0.3</v>
      </c>
      <c r="AX873" s="2">
        <v>0.6</v>
      </c>
      <c r="AY873">
        <v>28.2</v>
      </c>
      <c r="AZ873">
        <v>659.2</v>
      </c>
      <c r="BA873">
        <v>32.200000000000003</v>
      </c>
      <c r="BB873">
        <v>33.200000000000003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8"/>
        <v>0</v>
      </c>
      <c r="U874" s="13">
        <f t="shared" si="39"/>
        <v>-2</v>
      </c>
      <c r="V874" s="12" t="str">
        <f t="shared" si="37"/>
        <v/>
      </c>
      <c r="W874" s="11" t="str">
        <f t="shared" si="40"/>
        <v/>
      </c>
      <c r="X874" s="13"/>
      <c r="Z874" s="2"/>
      <c r="AA874"/>
      <c r="AC874" s="9"/>
      <c r="AD874" s="5">
        <v>0.60069444444462605</v>
      </c>
      <c r="AM874" s="2">
        <v>17.600000000000001</v>
      </c>
      <c r="AN874" s="2">
        <v>78</v>
      </c>
      <c r="AO874" s="2">
        <v>13.7</v>
      </c>
      <c r="AP874" s="2">
        <v>17.600000000000001</v>
      </c>
      <c r="AQ874" s="2">
        <v>3.6</v>
      </c>
      <c r="AR874" s="2">
        <v>5</v>
      </c>
      <c r="AS874" s="2">
        <v>1003.3</v>
      </c>
      <c r="AT874" s="2">
        <v>29470</v>
      </c>
      <c r="AU874" s="2">
        <v>2</v>
      </c>
      <c r="AV874" s="2">
        <v>0</v>
      </c>
      <c r="AW874" s="2">
        <v>0.3</v>
      </c>
      <c r="AX874" s="2">
        <v>0.6</v>
      </c>
      <c r="AY874">
        <v>28.2</v>
      </c>
      <c r="AZ874">
        <v>659.2</v>
      </c>
      <c r="BA874">
        <v>32.299999999999997</v>
      </c>
      <c r="BB874">
        <v>33.200000000000003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8"/>
        <v>0</v>
      </c>
      <c r="U875" s="13">
        <f t="shared" si="39"/>
        <v>-2</v>
      </c>
      <c r="V875" s="12" t="str">
        <f t="shared" si="37"/>
        <v/>
      </c>
      <c r="W875" s="11" t="str">
        <f t="shared" si="40"/>
        <v/>
      </c>
      <c r="X875" s="13"/>
      <c r="Z875" s="2"/>
      <c r="AA875"/>
      <c r="AC875" s="9"/>
      <c r="AD875" s="5">
        <v>0.60138888888907105</v>
      </c>
      <c r="AM875" s="2">
        <v>17.7</v>
      </c>
      <c r="AN875" s="2">
        <v>78</v>
      </c>
      <c r="AO875" s="2">
        <v>13.8</v>
      </c>
      <c r="AP875" s="2">
        <v>17.7</v>
      </c>
      <c r="AQ875" s="2">
        <v>6.8</v>
      </c>
      <c r="AR875" s="2">
        <v>7.9</v>
      </c>
      <c r="AS875" s="2">
        <v>1003.3</v>
      </c>
      <c r="AT875" s="2">
        <v>29290</v>
      </c>
      <c r="AU875" s="2">
        <v>2</v>
      </c>
      <c r="AV875" s="2">
        <v>0</v>
      </c>
      <c r="AW875" s="2">
        <v>0.3</v>
      </c>
      <c r="AX875" s="2">
        <v>0.6</v>
      </c>
      <c r="AY875">
        <v>28.2</v>
      </c>
      <c r="AZ875">
        <v>659.2</v>
      </c>
      <c r="BA875">
        <v>32.4</v>
      </c>
      <c r="BB875">
        <v>33.299999999999997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8"/>
        <v>0</v>
      </c>
      <c r="U876" s="13">
        <f t="shared" si="39"/>
        <v>-2</v>
      </c>
      <c r="V876" s="12" t="str">
        <f t="shared" si="37"/>
        <v/>
      </c>
      <c r="W876" s="11" t="str">
        <f t="shared" si="40"/>
        <v/>
      </c>
      <c r="X876" s="13"/>
      <c r="Z876" s="2"/>
      <c r="AA876"/>
      <c r="AC876" s="9"/>
      <c r="AD876" s="5">
        <v>0.60208333333351605</v>
      </c>
      <c r="AM876" s="2">
        <v>17.600000000000001</v>
      </c>
      <c r="AN876" s="2">
        <v>78</v>
      </c>
      <c r="AO876" s="2">
        <v>13.7</v>
      </c>
      <c r="AP876" s="2">
        <v>17.600000000000001</v>
      </c>
      <c r="AQ876" s="2">
        <v>3.2</v>
      </c>
      <c r="AR876" s="2">
        <v>6.1</v>
      </c>
      <c r="AS876" s="2">
        <v>1003.5</v>
      </c>
      <c r="AT876" s="2">
        <v>29190</v>
      </c>
      <c r="AU876" s="2">
        <v>2</v>
      </c>
      <c r="AV876" s="2">
        <v>0</v>
      </c>
      <c r="AW876" s="2">
        <v>0.3</v>
      </c>
      <c r="AX876" s="2">
        <v>0.6</v>
      </c>
      <c r="AY876">
        <v>28.2</v>
      </c>
      <c r="AZ876">
        <v>659.2</v>
      </c>
      <c r="BA876">
        <v>32.5</v>
      </c>
      <c r="BB876">
        <v>33.4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8"/>
        <v>0</v>
      </c>
      <c r="U877" s="13">
        <f t="shared" si="39"/>
        <v>-2</v>
      </c>
      <c r="V877" s="12" t="str">
        <f t="shared" si="37"/>
        <v/>
      </c>
      <c r="W877" s="11" t="str">
        <f t="shared" si="40"/>
        <v/>
      </c>
      <c r="X877" s="13"/>
      <c r="Z877" s="2"/>
      <c r="AA877"/>
      <c r="AC877" s="9"/>
      <c r="AD877" s="5">
        <v>0.60277777777796104</v>
      </c>
      <c r="AM877" s="2">
        <v>17.7</v>
      </c>
      <c r="AN877" s="2">
        <v>78</v>
      </c>
      <c r="AO877" s="2">
        <v>13.8</v>
      </c>
      <c r="AP877" s="2">
        <v>17.7</v>
      </c>
      <c r="AQ877" s="2">
        <v>4.7</v>
      </c>
      <c r="AR877" s="2">
        <v>4.7</v>
      </c>
      <c r="AS877" s="2">
        <v>1003.3</v>
      </c>
      <c r="AT877" s="2">
        <v>29120</v>
      </c>
      <c r="AU877" s="2">
        <v>2</v>
      </c>
      <c r="AV877" s="2">
        <v>0</v>
      </c>
      <c r="AW877" s="2">
        <v>0.3</v>
      </c>
      <c r="AX877" s="2">
        <v>0.6</v>
      </c>
      <c r="AY877">
        <v>28.2</v>
      </c>
      <c r="AZ877">
        <v>659.2</v>
      </c>
      <c r="BA877">
        <v>32.5</v>
      </c>
      <c r="BB877">
        <v>33.5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8"/>
        <v>0</v>
      </c>
      <c r="U878" s="13">
        <f t="shared" si="39"/>
        <v>-2</v>
      </c>
      <c r="V878" s="12" t="str">
        <f t="shared" si="37"/>
        <v/>
      </c>
      <c r="W878" s="11" t="str">
        <f t="shared" si="40"/>
        <v/>
      </c>
      <c r="X878" s="13"/>
      <c r="Z878" s="2"/>
      <c r="AA878"/>
      <c r="AC878" s="9"/>
      <c r="AD878" s="5">
        <v>0.60347222222240604</v>
      </c>
      <c r="AM878" s="2">
        <v>17.7</v>
      </c>
      <c r="AN878" s="2">
        <v>78</v>
      </c>
      <c r="AO878" s="2">
        <v>13.8</v>
      </c>
      <c r="AP878" s="2">
        <v>17.7</v>
      </c>
      <c r="AQ878" s="2">
        <v>2.5</v>
      </c>
      <c r="AR878" s="2">
        <v>4.7</v>
      </c>
      <c r="AS878" s="2">
        <v>1003.4</v>
      </c>
      <c r="AT878" s="2">
        <v>29130</v>
      </c>
      <c r="AU878" s="2">
        <v>2</v>
      </c>
      <c r="AV878" s="2">
        <v>0</v>
      </c>
      <c r="AW878" s="2">
        <v>0.3</v>
      </c>
      <c r="AX878" s="2">
        <v>0.6</v>
      </c>
      <c r="AY878">
        <v>28.2</v>
      </c>
      <c r="AZ878">
        <v>659.2</v>
      </c>
      <c r="BA878">
        <v>32.5</v>
      </c>
      <c r="BB878">
        <v>33.4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8"/>
        <v>0</v>
      </c>
      <c r="U879" s="13">
        <f t="shared" si="39"/>
        <v>-2</v>
      </c>
      <c r="V879" s="12" t="str">
        <f t="shared" si="37"/>
        <v/>
      </c>
      <c r="W879" s="11" t="str">
        <f t="shared" si="40"/>
        <v/>
      </c>
      <c r="X879" s="13"/>
      <c r="Z879" s="2"/>
      <c r="AA879"/>
      <c r="AC879" s="9"/>
      <c r="AD879" s="5">
        <v>0.60416666666685104</v>
      </c>
      <c r="AM879" s="2">
        <v>17.7</v>
      </c>
      <c r="AN879" s="2">
        <v>77</v>
      </c>
      <c r="AO879" s="2">
        <v>13.6</v>
      </c>
      <c r="AP879" s="2">
        <v>17.7</v>
      </c>
      <c r="AQ879" s="2">
        <v>9.4</v>
      </c>
      <c r="AR879" s="2">
        <v>9.6999999999999993</v>
      </c>
      <c r="AS879" s="2">
        <v>1003.5</v>
      </c>
      <c r="AT879" s="2">
        <v>29230</v>
      </c>
      <c r="AU879" s="2">
        <v>2</v>
      </c>
      <c r="AV879" s="2">
        <v>0</v>
      </c>
      <c r="AW879" s="2">
        <v>0.3</v>
      </c>
      <c r="AX879" s="2">
        <v>0.6</v>
      </c>
      <c r="AY879">
        <v>28.2</v>
      </c>
      <c r="AZ879">
        <v>659.2</v>
      </c>
      <c r="BA879">
        <v>32.5</v>
      </c>
      <c r="BB879">
        <v>33.5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8"/>
        <v>0</v>
      </c>
      <c r="U880" s="13">
        <f t="shared" si="39"/>
        <v>-2</v>
      </c>
      <c r="V880" s="12" t="str">
        <f t="shared" si="37"/>
        <v/>
      </c>
      <c r="W880" s="11" t="str">
        <f t="shared" si="40"/>
        <v/>
      </c>
      <c r="X880" s="13"/>
      <c r="Z880" s="2"/>
      <c r="AA880"/>
      <c r="AC880" s="9"/>
      <c r="AD880" s="5">
        <v>0.60486111111129603</v>
      </c>
      <c r="AM880" s="2">
        <v>17.600000000000001</v>
      </c>
      <c r="AN880" s="2">
        <v>78</v>
      </c>
      <c r="AO880" s="2">
        <v>13.7</v>
      </c>
      <c r="AP880" s="2">
        <v>17.600000000000001</v>
      </c>
      <c r="AQ880" s="2">
        <v>4.3</v>
      </c>
      <c r="AR880" s="2">
        <v>6.8</v>
      </c>
      <c r="AS880" s="2">
        <v>1003.4</v>
      </c>
      <c r="AT880" s="2">
        <v>29170</v>
      </c>
      <c r="AU880" s="2">
        <v>2</v>
      </c>
      <c r="AV880" s="2">
        <v>0</v>
      </c>
      <c r="AW880" s="2">
        <v>0.3</v>
      </c>
      <c r="AX880" s="2">
        <v>0.6</v>
      </c>
      <c r="AY880">
        <v>28.2</v>
      </c>
      <c r="AZ880">
        <v>659.2</v>
      </c>
      <c r="BA880">
        <v>32.6</v>
      </c>
      <c r="BB880">
        <v>33.4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8"/>
        <v>0</v>
      </c>
      <c r="U881" s="13">
        <f t="shared" si="39"/>
        <v>-2</v>
      </c>
      <c r="V881" s="12" t="str">
        <f t="shared" si="37"/>
        <v/>
      </c>
      <c r="W881" s="11" t="str">
        <f t="shared" si="40"/>
        <v/>
      </c>
      <c r="X881" s="13"/>
      <c r="Z881" s="2"/>
      <c r="AA881"/>
      <c r="AC881" s="9"/>
      <c r="AD881" s="5">
        <v>0.60555555555574103</v>
      </c>
      <c r="AM881" s="2">
        <v>17.600000000000001</v>
      </c>
      <c r="AN881" s="2">
        <v>78</v>
      </c>
      <c r="AO881" s="2">
        <v>13.7</v>
      </c>
      <c r="AP881" s="2">
        <v>17.600000000000001</v>
      </c>
      <c r="AQ881" s="2">
        <v>4.3</v>
      </c>
      <c r="AR881" s="2">
        <v>5.8</v>
      </c>
      <c r="AS881" s="2">
        <v>1003.5</v>
      </c>
      <c r="AT881" s="2">
        <v>29190</v>
      </c>
      <c r="AU881" s="2">
        <v>2</v>
      </c>
      <c r="AV881" s="2">
        <v>0</v>
      </c>
      <c r="AW881" s="2">
        <v>0.3</v>
      </c>
      <c r="AX881" s="2">
        <v>0.6</v>
      </c>
      <c r="AY881">
        <v>28.2</v>
      </c>
      <c r="AZ881">
        <v>659.2</v>
      </c>
      <c r="BA881">
        <v>32.6</v>
      </c>
      <c r="BB881">
        <v>33.4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8"/>
        <v>0</v>
      </c>
      <c r="U882" s="13">
        <f t="shared" si="39"/>
        <v>-2</v>
      </c>
      <c r="V882" s="12" t="str">
        <f t="shared" si="37"/>
        <v/>
      </c>
      <c r="W882" s="11" t="str">
        <f t="shared" si="40"/>
        <v/>
      </c>
      <c r="X882" s="13"/>
      <c r="Z882" s="2"/>
      <c r="AA882"/>
      <c r="AC882" s="9"/>
      <c r="AD882" s="5">
        <v>0.60625000000018603</v>
      </c>
      <c r="AM882" s="2">
        <v>17.600000000000001</v>
      </c>
      <c r="AN882" s="2">
        <v>78</v>
      </c>
      <c r="AO882" s="2">
        <v>13.7</v>
      </c>
      <c r="AP882" s="2">
        <v>17.600000000000001</v>
      </c>
      <c r="AQ882" s="2">
        <v>7.9</v>
      </c>
      <c r="AR882" s="2">
        <v>8.6</v>
      </c>
      <c r="AS882" s="2">
        <v>1003.5</v>
      </c>
      <c r="AT882" s="2">
        <v>29310</v>
      </c>
      <c r="AU882" s="2">
        <v>2</v>
      </c>
      <c r="AV882" s="2">
        <v>0</v>
      </c>
      <c r="AW882" s="2">
        <v>0.3</v>
      </c>
      <c r="AX882" s="2">
        <v>0.6</v>
      </c>
      <c r="AY882">
        <v>28.2</v>
      </c>
      <c r="AZ882">
        <v>659.2</v>
      </c>
      <c r="BA882">
        <v>32.5</v>
      </c>
      <c r="BB882">
        <v>33.4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8"/>
        <v>0</v>
      </c>
      <c r="U883" s="13">
        <f t="shared" si="39"/>
        <v>-2</v>
      </c>
      <c r="V883" s="12" t="str">
        <f t="shared" si="37"/>
        <v/>
      </c>
      <c r="W883" s="11" t="str">
        <f t="shared" si="40"/>
        <v/>
      </c>
      <c r="X883" s="13"/>
      <c r="Z883" s="2"/>
      <c r="AA883"/>
      <c r="AC883" s="9"/>
      <c r="AD883" s="5">
        <v>0.60694444444463103</v>
      </c>
      <c r="AM883" s="2">
        <v>17.600000000000001</v>
      </c>
      <c r="AN883" s="2">
        <v>78</v>
      </c>
      <c r="AO883" s="2">
        <v>13.7</v>
      </c>
      <c r="AP883" s="2">
        <v>17.600000000000001</v>
      </c>
      <c r="AQ883" s="2">
        <v>6.8</v>
      </c>
      <c r="AR883" s="2">
        <v>10.1</v>
      </c>
      <c r="AS883" s="2">
        <v>1003.2</v>
      </c>
      <c r="AT883" s="2">
        <v>17080</v>
      </c>
      <c r="AU883" s="2">
        <v>1</v>
      </c>
      <c r="AV883" s="2">
        <v>0</v>
      </c>
      <c r="AW883" s="2">
        <v>0.3</v>
      </c>
      <c r="AX883" s="2">
        <v>0.6</v>
      </c>
      <c r="AY883">
        <v>28.2</v>
      </c>
      <c r="AZ883">
        <v>659.2</v>
      </c>
      <c r="BA883">
        <v>32.5</v>
      </c>
      <c r="BB883">
        <v>33.299999999999997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8"/>
        <v>0</v>
      </c>
      <c r="U884" s="13">
        <f t="shared" si="39"/>
        <v>-2</v>
      </c>
      <c r="V884" s="12" t="str">
        <f t="shared" si="37"/>
        <v/>
      </c>
      <c r="W884" s="11" t="str">
        <f t="shared" si="40"/>
        <v/>
      </c>
      <c r="X884" s="13"/>
      <c r="Z884" s="2"/>
      <c r="AA884"/>
      <c r="AC884" s="9"/>
      <c r="AD884" s="5">
        <v>0.60763888888907602</v>
      </c>
      <c r="AM884" s="2">
        <v>17.399999999999999</v>
      </c>
      <c r="AN884" s="2">
        <v>78</v>
      </c>
      <c r="AO884" s="2">
        <v>13.6</v>
      </c>
      <c r="AP884" s="2">
        <v>17.399999999999999</v>
      </c>
      <c r="AQ884" s="2">
        <v>2.5</v>
      </c>
      <c r="AR884" s="2">
        <v>5</v>
      </c>
      <c r="AS884" s="2">
        <v>1003.3</v>
      </c>
      <c r="AT884" s="2">
        <v>7130</v>
      </c>
      <c r="AU884" s="2">
        <v>0</v>
      </c>
      <c r="AV884" s="2">
        <v>0</v>
      </c>
      <c r="AW884" s="2">
        <v>0.3</v>
      </c>
      <c r="AX884" s="2">
        <v>0.6</v>
      </c>
      <c r="AY884">
        <v>28.2</v>
      </c>
      <c r="AZ884">
        <v>659.2</v>
      </c>
      <c r="BA884">
        <v>32.4</v>
      </c>
      <c r="BB884">
        <v>33.299999999999997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8"/>
        <v>0</v>
      </c>
      <c r="U885" s="13">
        <f t="shared" si="39"/>
        <v>-2</v>
      </c>
      <c r="V885" s="12" t="str">
        <f t="shared" si="37"/>
        <v/>
      </c>
      <c r="W885" s="11" t="str">
        <f t="shared" si="40"/>
        <v/>
      </c>
      <c r="X885" s="13"/>
      <c r="Z885" s="2"/>
      <c r="AA885"/>
      <c r="AC885" s="9"/>
      <c r="AD885" s="5">
        <v>0.60833333333352102</v>
      </c>
      <c r="AM885" s="2">
        <v>17.3</v>
      </c>
      <c r="AN885" s="2">
        <v>78</v>
      </c>
      <c r="AO885" s="2">
        <v>13.5</v>
      </c>
      <c r="AP885" s="2">
        <v>17.3</v>
      </c>
      <c r="AQ885" s="2">
        <v>4</v>
      </c>
      <c r="AR885" s="2">
        <v>6.5</v>
      </c>
      <c r="AS885" s="2">
        <v>1003.5</v>
      </c>
      <c r="AT885" s="2">
        <v>7160</v>
      </c>
      <c r="AU885" s="2">
        <v>0</v>
      </c>
      <c r="AV885" s="2">
        <v>0</v>
      </c>
      <c r="AW885" s="2">
        <v>0.3</v>
      </c>
      <c r="AX885" s="2">
        <v>0.6</v>
      </c>
      <c r="AY885">
        <v>28.2</v>
      </c>
      <c r="AZ885">
        <v>659.2</v>
      </c>
      <c r="BA885">
        <v>32.4</v>
      </c>
      <c r="BB885">
        <v>33.299999999999997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8"/>
        <v>0</v>
      </c>
      <c r="U886" s="13">
        <f t="shared" si="39"/>
        <v>-2</v>
      </c>
      <c r="V886" s="12" t="str">
        <f t="shared" si="37"/>
        <v/>
      </c>
      <c r="W886" s="11" t="str">
        <f t="shared" si="40"/>
        <v/>
      </c>
      <c r="X886" s="13"/>
      <c r="Z886" s="2"/>
      <c r="AA886"/>
      <c r="AC886" s="9"/>
      <c r="AD886" s="5">
        <v>0.60902777777796602</v>
      </c>
      <c r="AM886" s="2">
        <v>17.100000000000001</v>
      </c>
      <c r="AN886" s="2">
        <v>79</v>
      </c>
      <c r="AO886" s="2">
        <v>13.4</v>
      </c>
      <c r="AP886" s="2">
        <v>17.100000000000001</v>
      </c>
      <c r="AQ886" s="2">
        <v>4.3</v>
      </c>
      <c r="AR886" s="2">
        <v>6.5</v>
      </c>
      <c r="AS886" s="2">
        <v>1003.5</v>
      </c>
      <c r="AT886" s="2">
        <v>7980</v>
      </c>
      <c r="AU886" s="2">
        <v>0</v>
      </c>
      <c r="AV886" s="2">
        <v>0</v>
      </c>
      <c r="AW886" s="2">
        <v>0.3</v>
      </c>
      <c r="AX886" s="2">
        <v>0.6</v>
      </c>
      <c r="AY886">
        <v>28.2</v>
      </c>
      <c r="AZ886">
        <v>659.2</v>
      </c>
      <c r="BA886">
        <v>32.200000000000003</v>
      </c>
      <c r="BB886">
        <v>33.1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8"/>
        <v>0</v>
      </c>
      <c r="U887" s="13">
        <f t="shared" si="39"/>
        <v>-2</v>
      </c>
      <c r="V887" s="12" t="str">
        <f t="shared" si="37"/>
        <v/>
      </c>
      <c r="W887" s="11" t="str">
        <f t="shared" si="40"/>
        <v/>
      </c>
      <c r="X887" s="13"/>
      <c r="Z887" s="2"/>
      <c r="AA887"/>
      <c r="AC887" s="9"/>
      <c r="AD887" s="5">
        <v>0.60972222222241101</v>
      </c>
      <c r="AM887" s="2">
        <v>17</v>
      </c>
      <c r="AN887" s="2">
        <v>79</v>
      </c>
      <c r="AO887" s="2">
        <v>13.4</v>
      </c>
      <c r="AP887" s="2">
        <v>17</v>
      </c>
      <c r="AQ887" s="2">
        <v>3.6</v>
      </c>
      <c r="AR887" s="2">
        <v>7.6</v>
      </c>
      <c r="AS887" s="2">
        <v>1003.3</v>
      </c>
      <c r="AT887" s="2">
        <v>7990</v>
      </c>
      <c r="AU887" s="2">
        <v>0</v>
      </c>
      <c r="AV887" s="2">
        <v>0</v>
      </c>
      <c r="AW887" s="2">
        <v>0.3</v>
      </c>
      <c r="AX887" s="2">
        <v>0.6</v>
      </c>
      <c r="AY887">
        <v>28.2</v>
      </c>
      <c r="AZ887">
        <v>659.2</v>
      </c>
      <c r="BA887">
        <v>31.7</v>
      </c>
      <c r="BB887">
        <v>32.799999999999997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8"/>
        <v>0</v>
      </c>
      <c r="U888" s="13">
        <f t="shared" si="39"/>
        <v>-2</v>
      </c>
      <c r="V888" s="12" t="str">
        <f t="shared" si="37"/>
        <v/>
      </c>
      <c r="W888" s="11" t="str">
        <f t="shared" si="40"/>
        <v/>
      </c>
      <c r="X888" s="13"/>
      <c r="Z888" s="2"/>
      <c r="AA888"/>
      <c r="AC888" s="9"/>
      <c r="AD888" s="5">
        <v>0.61041666666685601</v>
      </c>
      <c r="AM888" s="2">
        <v>16.8</v>
      </c>
      <c r="AN888" s="2">
        <v>80</v>
      </c>
      <c r="AO888" s="2">
        <v>13.3</v>
      </c>
      <c r="AP888" s="2">
        <v>16.8</v>
      </c>
      <c r="AQ888" s="2">
        <v>5.4</v>
      </c>
      <c r="AR888" s="2">
        <v>5.4</v>
      </c>
      <c r="AS888" s="2">
        <v>1003.5</v>
      </c>
      <c r="AT888" s="2">
        <v>8340</v>
      </c>
      <c r="AU888" s="2">
        <v>0</v>
      </c>
      <c r="AV888" s="2">
        <v>0</v>
      </c>
      <c r="AW888" s="2">
        <v>0.3</v>
      </c>
      <c r="AX888" s="2">
        <v>0.6</v>
      </c>
      <c r="AY888">
        <v>28.2</v>
      </c>
      <c r="AZ888">
        <v>659.2</v>
      </c>
      <c r="BA888">
        <v>31.1</v>
      </c>
      <c r="BB888">
        <v>32.299999999999997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8"/>
        <v>0</v>
      </c>
      <c r="U889" s="13">
        <f t="shared" si="39"/>
        <v>-2</v>
      </c>
      <c r="V889" s="12" t="str">
        <f t="shared" si="37"/>
        <v/>
      </c>
      <c r="W889" s="11" t="str">
        <f t="shared" si="40"/>
        <v/>
      </c>
      <c r="X889" s="13"/>
      <c r="Z889" s="2"/>
      <c r="AA889"/>
      <c r="AC889" s="9"/>
      <c r="AD889" s="5">
        <v>0.61111111111130101</v>
      </c>
      <c r="AM889" s="2">
        <v>16.8</v>
      </c>
      <c r="AN889" s="2">
        <v>80</v>
      </c>
      <c r="AO889" s="2">
        <v>13.3</v>
      </c>
      <c r="AP889" s="2">
        <v>16.8</v>
      </c>
      <c r="AQ889" s="2">
        <v>2.5</v>
      </c>
      <c r="AR889" s="2">
        <v>4.7</v>
      </c>
      <c r="AS889" s="2">
        <v>1003.2</v>
      </c>
      <c r="AT889" s="2">
        <v>8980</v>
      </c>
      <c r="AU889" s="2">
        <v>0</v>
      </c>
      <c r="AV889" s="2">
        <v>0</v>
      </c>
      <c r="AW889" s="2">
        <v>0.3</v>
      </c>
      <c r="AX889" s="2">
        <v>0.6</v>
      </c>
      <c r="AY889">
        <v>28.2</v>
      </c>
      <c r="AZ889">
        <v>659.2</v>
      </c>
      <c r="BA889">
        <v>30.3</v>
      </c>
      <c r="BB889">
        <v>31.6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8"/>
        <v>0</v>
      </c>
      <c r="U890" s="13">
        <f t="shared" si="39"/>
        <v>-2</v>
      </c>
      <c r="V890" s="12" t="str">
        <f t="shared" si="37"/>
        <v/>
      </c>
      <c r="W890" s="11" t="str">
        <f t="shared" si="40"/>
        <v/>
      </c>
      <c r="X890" s="13"/>
      <c r="Z890" s="2"/>
      <c r="AA890"/>
      <c r="AC890" s="9"/>
      <c r="AD890" s="5">
        <v>0.61180555555574601</v>
      </c>
      <c r="AM890" s="2">
        <v>16.7</v>
      </c>
      <c r="AN890" s="2">
        <v>81</v>
      </c>
      <c r="AO890" s="2">
        <v>13.4</v>
      </c>
      <c r="AP890" s="2">
        <v>16.7</v>
      </c>
      <c r="AQ890" s="2">
        <v>4.3</v>
      </c>
      <c r="AR890" s="2">
        <v>6.5</v>
      </c>
      <c r="AS890" s="2">
        <v>1003.6</v>
      </c>
      <c r="AT890" s="2">
        <v>10050</v>
      </c>
      <c r="AU890" s="2">
        <v>0</v>
      </c>
      <c r="AV890" s="2">
        <v>0</v>
      </c>
      <c r="AW890" s="2">
        <v>0.3</v>
      </c>
      <c r="AX890" s="2">
        <v>0.6</v>
      </c>
      <c r="AY890">
        <v>28.2</v>
      </c>
      <c r="AZ890">
        <v>659.2</v>
      </c>
      <c r="BA890">
        <v>29.4</v>
      </c>
      <c r="BB890">
        <v>30.8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8"/>
        <v>0</v>
      </c>
      <c r="U891" s="13">
        <f t="shared" si="39"/>
        <v>-2</v>
      </c>
      <c r="V891" s="12" t="str">
        <f t="shared" si="37"/>
        <v/>
      </c>
      <c r="W891" s="11" t="str">
        <f t="shared" si="40"/>
        <v/>
      </c>
      <c r="X891" s="13"/>
      <c r="Z891" s="2"/>
      <c r="AA891"/>
      <c r="AC891" s="9"/>
      <c r="AD891" s="5">
        <v>0.612500000000191</v>
      </c>
      <c r="AM891" s="2">
        <v>16.600000000000001</v>
      </c>
      <c r="AN891" s="2">
        <v>81</v>
      </c>
      <c r="AO891" s="2">
        <v>13.3</v>
      </c>
      <c r="AP891" s="2">
        <v>16.600000000000001</v>
      </c>
      <c r="AQ891" s="2">
        <v>4.7</v>
      </c>
      <c r="AR891" s="2">
        <v>6.8</v>
      </c>
      <c r="AS891" s="2">
        <v>1003.3</v>
      </c>
      <c r="AT891" s="2">
        <v>11580</v>
      </c>
      <c r="AU891" s="2">
        <v>0</v>
      </c>
      <c r="AV891" s="2">
        <v>0</v>
      </c>
      <c r="AW891" s="2">
        <v>0.3</v>
      </c>
      <c r="AX891" s="2">
        <v>0.6</v>
      </c>
      <c r="AY891">
        <v>28.2</v>
      </c>
      <c r="AZ891">
        <v>659.2</v>
      </c>
      <c r="BA891">
        <v>28.6</v>
      </c>
      <c r="BB891">
        <v>30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8"/>
        <v>0</v>
      </c>
      <c r="U892" s="13">
        <f t="shared" si="39"/>
        <v>-2</v>
      </c>
      <c r="V892" s="12" t="str">
        <f t="shared" si="37"/>
        <v/>
      </c>
      <c r="W892" s="11" t="str">
        <f t="shared" si="40"/>
        <v/>
      </c>
      <c r="X892" s="13"/>
      <c r="Z892" s="2"/>
      <c r="AA892"/>
      <c r="AC892" s="9"/>
      <c r="AD892" s="5">
        <v>0.613194444444636</v>
      </c>
      <c r="AM892" s="2">
        <v>16.600000000000001</v>
      </c>
      <c r="AN892" s="2">
        <v>81</v>
      </c>
      <c r="AO892" s="2">
        <v>13.3</v>
      </c>
      <c r="AP892" s="2">
        <v>16.600000000000001</v>
      </c>
      <c r="AQ892" s="2">
        <v>4.3</v>
      </c>
      <c r="AR892" s="2">
        <v>8.3000000000000007</v>
      </c>
      <c r="AS892" s="2">
        <v>1003.3</v>
      </c>
      <c r="AT892" s="2">
        <v>14540</v>
      </c>
      <c r="AU892" s="2">
        <v>1</v>
      </c>
      <c r="AV892" s="2">
        <v>0</v>
      </c>
      <c r="AW892" s="2">
        <v>0.3</v>
      </c>
      <c r="AX892" s="2">
        <v>0.6</v>
      </c>
      <c r="AY892">
        <v>28.2</v>
      </c>
      <c r="AZ892">
        <v>659.2</v>
      </c>
      <c r="BA892">
        <v>27.9</v>
      </c>
      <c r="BB892">
        <v>29.1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8"/>
        <v>0</v>
      </c>
      <c r="U893" s="13">
        <f t="shared" si="39"/>
        <v>-2</v>
      </c>
      <c r="V893" s="12" t="str">
        <f t="shared" si="37"/>
        <v/>
      </c>
      <c r="W893" s="11" t="str">
        <f t="shared" si="40"/>
        <v/>
      </c>
      <c r="X893" s="13"/>
      <c r="Z893" s="2"/>
      <c r="AA893"/>
      <c r="AC893" s="9"/>
      <c r="AD893" s="5">
        <v>0.613888888889081</v>
      </c>
      <c r="AM893" s="2">
        <v>16.5</v>
      </c>
      <c r="AN893" s="2">
        <v>81</v>
      </c>
      <c r="AO893" s="2">
        <v>13.2</v>
      </c>
      <c r="AP893" s="2">
        <v>16.5</v>
      </c>
      <c r="AQ893" s="2">
        <v>2.5</v>
      </c>
      <c r="AR893" s="2">
        <v>3.2</v>
      </c>
      <c r="AS893" s="2">
        <v>1003.4</v>
      </c>
      <c r="AT893" s="2">
        <v>16090</v>
      </c>
      <c r="AU893" s="2">
        <v>1</v>
      </c>
      <c r="AV893" s="2">
        <v>0</v>
      </c>
      <c r="AW893" s="2">
        <v>0.3</v>
      </c>
      <c r="AX893" s="2">
        <v>0.6</v>
      </c>
      <c r="AY893">
        <v>28.2</v>
      </c>
      <c r="AZ893">
        <v>659.2</v>
      </c>
      <c r="BA893">
        <v>27.2</v>
      </c>
      <c r="BB893">
        <v>28.3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8"/>
        <v>0</v>
      </c>
      <c r="U894" s="13">
        <f t="shared" si="39"/>
        <v>-2</v>
      </c>
      <c r="V894" s="12" t="str">
        <f t="shared" si="37"/>
        <v/>
      </c>
      <c r="W894" s="11" t="str">
        <f t="shared" si="40"/>
        <v/>
      </c>
      <c r="X894" s="13"/>
      <c r="Z894" s="2"/>
      <c r="AA894"/>
      <c r="AC894" s="9"/>
      <c r="AD894" s="5">
        <v>0.61458333333352599</v>
      </c>
      <c r="AM894" s="2">
        <v>16.5</v>
      </c>
      <c r="AN894" s="2">
        <v>82</v>
      </c>
      <c r="AO894" s="2">
        <v>13.4</v>
      </c>
      <c r="AP894" s="2">
        <v>16.5</v>
      </c>
      <c r="AQ894" s="2">
        <v>2.2000000000000002</v>
      </c>
      <c r="AR894" s="2">
        <v>5.4</v>
      </c>
      <c r="AS894" s="2">
        <v>1003.2</v>
      </c>
      <c r="AT894" s="2">
        <v>16730</v>
      </c>
      <c r="AU894" s="2">
        <v>1</v>
      </c>
      <c r="AV894" s="2">
        <v>0</v>
      </c>
      <c r="AW894" s="2">
        <v>0.3</v>
      </c>
      <c r="AX894" s="2">
        <v>0.6</v>
      </c>
      <c r="AY894">
        <v>28.2</v>
      </c>
      <c r="AZ894">
        <v>659.2</v>
      </c>
      <c r="BA894">
        <v>26.6</v>
      </c>
      <c r="BB894">
        <v>27.6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8"/>
        <v>0</v>
      </c>
      <c r="U895" s="13">
        <f t="shared" si="39"/>
        <v>-2</v>
      </c>
      <c r="V895" s="12" t="str">
        <f t="shared" si="37"/>
        <v/>
      </c>
      <c r="W895" s="11" t="str">
        <f t="shared" si="40"/>
        <v/>
      </c>
      <c r="X895" s="13"/>
      <c r="Z895" s="2"/>
      <c r="AA895"/>
      <c r="AC895" s="9"/>
      <c r="AD895" s="5">
        <v>0.61527777777797099</v>
      </c>
      <c r="AM895" s="2">
        <v>16.5</v>
      </c>
      <c r="AN895" s="2">
        <v>82</v>
      </c>
      <c r="AO895" s="2">
        <v>13.4</v>
      </c>
      <c r="AP895" s="2">
        <v>16.5</v>
      </c>
      <c r="AQ895" s="2">
        <v>2.5</v>
      </c>
      <c r="AR895" s="2">
        <v>5.8</v>
      </c>
      <c r="AS895" s="2">
        <v>1003.4</v>
      </c>
      <c r="AT895" s="2">
        <v>17440</v>
      </c>
      <c r="AU895" s="2">
        <v>1</v>
      </c>
      <c r="AV895" s="2">
        <v>0</v>
      </c>
      <c r="AW895" s="2">
        <v>0.3</v>
      </c>
      <c r="AX895" s="2">
        <v>0.6</v>
      </c>
      <c r="AY895">
        <v>28.2</v>
      </c>
      <c r="AZ895">
        <v>659.2</v>
      </c>
      <c r="BA895">
        <v>26</v>
      </c>
      <c r="BB895">
        <v>27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8"/>
        <v>0</v>
      </c>
      <c r="U896" s="13">
        <f t="shared" si="39"/>
        <v>-2</v>
      </c>
      <c r="V896" s="12" t="str">
        <f t="shared" si="37"/>
        <v/>
      </c>
      <c r="W896" s="11" t="str">
        <f t="shared" si="40"/>
        <v/>
      </c>
      <c r="X896" s="13"/>
      <c r="Z896" s="2"/>
      <c r="AA896"/>
      <c r="AC896" s="9"/>
      <c r="AD896" s="5">
        <v>0.61597222222241599</v>
      </c>
      <c r="AM896" s="2">
        <v>16.600000000000001</v>
      </c>
      <c r="AN896" s="2">
        <v>82</v>
      </c>
      <c r="AO896" s="2">
        <v>13.5</v>
      </c>
      <c r="AP896" s="2">
        <v>16.600000000000001</v>
      </c>
      <c r="AQ896" s="2">
        <v>3.6</v>
      </c>
      <c r="AR896" s="2">
        <v>5.8</v>
      </c>
      <c r="AS896" s="2">
        <v>1003.6</v>
      </c>
      <c r="AT896" s="2">
        <v>18190</v>
      </c>
      <c r="AU896" s="2">
        <v>1</v>
      </c>
      <c r="AV896" s="2">
        <v>0</v>
      </c>
      <c r="AW896" s="2">
        <v>0.3</v>
      </c>
      <c r="AX896" s="2">
        <v>0.6</v>
      </c>
      <c r="AY896">
        <v>28.2</v>
      </c>
      <c r="AZ896">
        <v>659.2</v>
      </c>
      <c r="BA896">
        <v>25.5</v>
      </c>
      <c r="BB896">
        <v>26.4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8"/>
        <v>0</v>
      </c>
      <c r="U897" s="13">
        <f t="shared" si="39"/>
        <v>-2</v>
      </c>
      <c r="V897" s="12" t="str">
        <f t="shared" si="37"/>
        <v/>
      </c>
      <c r="W897" s="11" t="str">
        <f t="shared" si="40"/>
        <v/>
      </c>
      <c r="X897" s="13"/>
      <c r="Z897" s="2"/>
      <c r="AA897"/>
      <c r="AC897" s="9"/>
      <c r="AD897" s="5">
        <v>0.61666666666686099</v>
      </c>
      <c r="AM897" s="2">
        <v>16.600000000000001</v>
      </c>
      <c r="AN897" s="2">
        <v>82</v>
      </c>
      <c r="AO897" s="2">
        <v>13.5</v>
      </c>
      <c r="AP897" s="2">
        <v>16.600000000000001</v>
      </c>
      <c r="AQ897" s="2">
        <v>3.6</v>
      </c>
      <c r="AR897" s="2">
        <v>6.8</v>
      </c>
      <c r="AS897" s="2">
        <v>1003.4</v>
      </c>
      <c r="AT897" s="2">
        <v>18660</v>
      </c>
      <c r="AU897" s="2">
        <v>1</v>
      </c>
      <c r="AV897" s="2">
        <v>0</v>
      </c>
      <c r="AW897" s="2">
        <v>0.3</v>
      </c>
      <c r="AX897" s="2">
        <v>0.6</v>
      </c>
      <c r="AY897">
        <v>28.2</v>
      </c>
      <c r="AZ897">
        <v>659.2</v>
      </c>
      <c r="BA897">
        <v>25.2</v>
      </c>
      <c r="BB897">
        <v>26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8"/>
        <v>0</v>
      </c>
      <c r="U898" s="13">
        <f t="shared" si="39"/>
        <v>-2</v>
      </c>
      <c r="V898" s="12" t="str">
        <f t="shared" si="37"/>
        <v/>
      </c>
      <c r="W898" s="11" t="str">
        <f t="shared" si="40"/>
        <v/>
      </c>
      <c r="X898" s="13"/>
      <c r="Z898" s="2"/>
      <c r="AA898"/>
      <c r="AC898" s="9"/>
      <c r="AD898" s="5">
        <v>0.61736111111130598</v>
      </c>
      <c r="AM898" s="2">
        <v>16.600000000000001</v>
      </c>
      <c r="AN898" s="2">
        <v>82</v>
      </c>
      <c r="AO898" s="2">
        <v>13.5</v>
      </c>
      <c r="AP898" s="2">
        <v>16.600000000000001</v>
      </c>
      <c r="AQ898" s="2">
        <v>5</v>
      </c>
      <c r="AR898" s="2">
        <v>5</v>
      </c>
      <c r="AS898" s="2">
        <v>1003.4</v>
      </c>
      <c r="AT898" s="2">
        <v>18420</v>
      </c>
      <c r="AU898" s="2">
        <v>1</v>
      </c>
      <c r="AV898" s="2">
        <v>0</v>
      </c>
      <c r="AW898" s="2">
        <v>0.3</v>
      </c>
      <c r="AX898" s="2">
        <v>0.6</v>
      </c>
      <c r="AY898">
        <v>28.2</v>
      </c>
      <c r="AZ898">
        <v>659.2</v>
      </c>
      <c r="BA898">
        <v>24.9</v>
      </c>
      <c r="BB898">
        <v>25.6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8"/>
        <v>0</v>
      </c>
      <c r="U899" s="13">
        <f t="shared" si="39"/>
        <v>-2</v>
      </c>
      <c r="V899" s="12" t="str">
        <f t="shared" si="37"/>
        <v/>
      </c>
      <c r="W899" s="11" t="str">
        <f t="shared" si="40"/>
        <v/>
      </c>
      <c r="X899" s="13"/>
      <c r="Z899" s="2"/>
      <c r="AA899"/>
      <c r="AC899" s="9"/>
      <c r="AD899" s="5">
        <v>0.61805555555575098</v>
      </c>
      <c r="AM899" s="2">
        <v>16.600000000000001</v>
      </c>
      <c r="AN899" s="2">
        <v>82</v>
      </c>
      <c r="AO899" s="2">
        <v>13.5</v>
      </c>
      <c r="AP899" s="2">
        <v>16.600000000000001</v>
      </c>
      <c r="AQ899" s="2">
        <v>8.3000000000000007</v>
      </c>
      <c r="AR899" s="2">
        <v>8.3000000000000007</v>
      </c>
      <c r="AS899" s="2">
        <v>1003.5</v>
      </c>
      <c r="AT899" s="2">
        <v>18110</v>
      </c>
      <c r="AU899" s="2">
        <v>1</v>
      </c>
      <c r="AV899" s="2">
        <v>0</v>
      </c>
      <c r="AW899" s="2">
        <v>0.3</v>
      </c>
      <c r="AX899" s="2">
        <v>0.6</v>
      </c>
      <c r="AY899">
        <v>28.2</v>
      </c>
      <c r="AZ899">
        <v>659.2</v>
      </c>
      <c r="BA899">
        <v>24.6</v>
      </c>
      <c r="BB899">
        <v>25.2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8"/>
        <v>0</v>
      </c>
      <c r="U900" s="13">
        <f t="shared" si="39"/>
        <v>-2</v>
      </c>
      <c r="V900" s="12" t="str">
        <f t="shared" si="37"/>
        <v/>
      </c>
      <c r="W900" s="11" t="str">
        <f t="shared" si="40"/>
        <v/>
      </c>
      <c r="X900" s="13"/>
      <c r="Z900" s="2"/>
      <c r="AA900"/>
      <c r="AC900" s="9"/>
      <c r="AD900" s="5">
        <v>0.61875000000019598</v>
      </c>
      <c r="AM900" s="2">
        <v>16.5</v>
      </c>
      <c r="AN900" s="2">
        <v>82</v>
      </c>
      <c r="AO900" s="2">
        <v>13.4</v>
      </c>
      <c r="AP900" s="2">
        <v>16.5</v>
      </c>
      <c r="AQ900" s="2">
        <v>4.3</v>
      </c>
      <c r="AR900" s="2">
        <v>7.2</v>
      </c>
      <c r="AS900" s="2">
        <v>1003.7</v>
      </c>
      <c r="AT900" s="2">
        <v>17860</v>
      </c>
      <c r="AU900" s="2">
        <v>1</v>
      </c>
      <c r="AV900" s="2">
        <v>0</v>
      </c>
      <c r="AW900" s="2">
        <v>0.3</v>
      </c>
      <c r="AX900" s="2">
        <v>0.6</v>
      </c>
      <c r="AY900">
        <v>28.2</v>
      </c>
      <c r="AZ900">
        <v>659.2</v>
      </c>
      <c r="BA900">
        <v>24.4</v>
      </c>
      <c r="BB900">
        <v>24.9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8"/>
        <v>0</v>
      </c>
      <c r="U901" s="13">
        <f t="shared" si="39"/>
        <v>-2</v>
      </c>
      <c r="V901" s="12" t="str">
        <f t="shared" si="37"/>
        <v/>
      </c>
      <c r="W901" s="11" t="str">
        <f t="shared" si="40"/>
        <v/>
      </c>
      <c r="X901" s="13"/>
      <c r="Z901" s="2"/>
      <c r="AA901"/>
      <c r="AC901" s="9"/>
      <c r="AD901" s="5">
        <v>0.61944444444464097</v>
      </c>
      <c r="AM901" s="2">
        <v>16.5</v>
      </c>
      <c r="AN901" s="2">
        <v>82</v>
      </c>
      <c r="AO901" s="2">
        <v>13.4</v>
      </c>
      <c r="AP901" s="2">
        <v>16.5</v>
      </c>
      <c r="AQ901" s="2">
        <v>3.6</v>
      </c>
      <c r="AR901" s="2">
        <v>4.3</v>
      </c>
      <c r="AS901" s="2">
        <v>1003.4</v>
      </c>
      <c r="AT901" s="2">
        <v>17700</v>
      </c>
      <c r="AU901" s="2">
        <v>1</v>
      </c>
      <c r="AV901" s="2">
        <v>0</v>
      </c>
      <c r="AW901" s="2">
        <v>0.3</v>
      </c>
      <c r="AX901" s="2">
        <v>0.6</v>
      </c>
      <c r="AY901">
        <v>28.2</v>
      </c>
      <c r="AZ901">
        <v>659.2</v>
      </c>
      <c r="BA901">
        <v>24.2</v>
      </c>
      <c r="BB901">
        <v>24.7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8"/>
        <v>0</v>
      </c>
      <c r="U902" s="13">
        <f t="shared" si="39"/>
        <v>-2</v>
      </c>
      <c r="V902" s="12" t="str">
        <f t="shared" si="37"/>
        <v/>
      </c>
      <c r="W902" s="11" t="str">
        <f t="shared" si="40"/>
        <v/>
      </c>
      <c r="X902" s="13"/>
      <c r="Z902" s="2"/>
      <c r="AA902"/>
      <c r="AC902" s="9"/>
      <c r="AD902" s="5">
        <v>0.62013888888908597</v>
      </c>
      <c r="AM902" s="2">
        <v>16.5</v>
      </c>
      <c r="AN902" s="2">
        <v>82</v>
      </c>
      <c r="AO902" s="2">
        <v>13.4</v>
      </c>
      <c r="AP902" s="2">
        <v>16.5</v>
      </c>
      <c r="AQ902" s="2">
        <v>4</v>
      </c>
      <c r="AR902" s="2">
        <v>6.5</v>
      </c>
      <c r="AS902" s="2">
        <v>1003.4</v>
      </c>
      <c r="AT902" s="2">
        <v>17540</v>
      </c>
      <c r="AU902" s="2">
        <v>1</v>
      </c>
      <c r="AV902" s="2">
        <v>0</v>
      </c>
      <c r="AW902" s="2">
        <v>0.3</v>
      </c>
      <c r="AX902" s="2">
        <v>0.6</v>
      </c>
      <c r="AY902">
        <v>28.2</v>
      </c>
      <c r="AZ902">
        <v>659.2</v>
      </c>
      <c r="BA902">
        <v>24</v>
      </c>
      <c r="BB902">
        <v>24.5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8"/>
        <v>0</v>
      </c>
      <c r="U903" s="13">
        <f t="shared" si="39"/>
        <v>-2</v>
      </c>
      <c r="V903" s="12" t="str">
        <f t="shared" si="37"/>
        <v/>
      </c>
      <c r="W903" s="11" t="str">
        <f t="shared" si="40"/>
        <v/>
      </c>
      <c r="X903" s="13"/>
      <c r="Z903" s="2"/>
      <c r="AA903"/>
      <c r="AC903" s="9"/>
      <c r="AD903" s="5">
        <v>0.62083333333353097</v>
      </c>
      <c r="AM903" s="2">
        <v>16.5</v>
      </c>
      <c r="AN903" s="2">
        <v>82</v>
      </c>
      <c r="AO903" s="2">
        <v>13.4</v>
      </c>
      <c r="AP903" s="2">
        <v>16.5</v>
      </c>
      <c r="AQ903" s="2">
        <v>2.9</v>
      </c>
      <c r="AR903" s="2">
        <v>6.5</v>
      </c>
      <c r="AS903" s="2">
        <v>1003.3</v>
      </c>
      <c r="AT903" s="2">
        <v>17220</v>
      </c>
      <c r="AU903" s="2">
        <v>1</v>
      </c>
      <c r="AV903" s="2">
        <v>0</v>
      </c>
      <c r="AW903" s="2">
        <v>0.3</v>
      </c>
      <c r="AX903" s="2">
        <v>0.6</v>
      </c>
      <c r="AY903">
        <v>28.2</v>
      </c>
      <c r="AZ903">
        <v>659.2</v>
      </c>
      <c r="BA903">
        <v>23.9</v>
      </c>
      <c r="BB903">
        <v>24.3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8"/>
        <v>0</v>
      </c>
      <c r="U904" s="13">
        <f t="shared" si="39"/>
        <v>-2</v>
      </c>
      <c r="V904" s="12" t="str">
        <f t="shared" si="37"/>
        <v/>
      </c>
      <c r="W904" s="11" t="str">
        <f t="shared" si="40"/>
        <v/>
      </c>
      <c r="X904" s="13"/>
      <c r="Z904" s="2"/>
      <c r="AA904"/>
      <c r="AC904" s="9"/>
      <c r="AD904" s="5">
        <v>0.62152777777797596</v>
      </c>
      <c r="AM904" s="2">
        <v>16.5</v>
      </c>
      <c r="AN904" s="2">
        <v>82</v>
      </c>
      <c r="AO904" s="2">
        <v>13.4</v>
      </c>
      <c r="AP904" s="2">
        <v>16.5</v>
      </c>
      <c r="AQ904" s="2">
        <v>1.8</v>
      </c>
      <c r="AR904" s="2">
        <v>5</v>
      </c>
      <c r="AS904" s="2">
        <v>1003.3</v>
      </c>
      <c r="AT904" s="2">
        <v>16820</v>
      </c>
      <c r="AU904" s="2">
        <v>1</v>
      </c>
      <c r="AV904" s="2">
        <v>0</v>
      </c>
      <c r="AW904" s="2">
        <v>0.3</v>
      </c>
      <c r="AX904" s="2">
        <v>0.6</v>
      </c>
      <c r="AY904">
        <v>28.2</v>
      </c>
      <c r="AZ904">
        <v>659.2</v>
      </c>
      <c r="BA904">
        <v>23.7</v>
      </c>
      <c r="BB904">
        <v>24.1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8"/>
        <v>0</v>
      </c>
      <c r="U905" s="13">
        <f t="shared" si="39"/>
        <v>-2</v>
      </c>
      <c r="V905" s="12" t="str">
        <f t="shared" ref="V905:V968" si="41">IF($K905&gt;0,1,"")</f>
        <v/>
      </c>
      <c r="W905" s="11" t="str">
        <f t="shared" si="40"/>
        <v/>
      </c>
      <c r="X905" s="13"/>
      <c r="Z905" s="2"/>
      <c r="AA905"/>
      <c r="AC905" s="9"/>
      <c r="AD905" s="5">
        <v>0.62222222222242096</v>
      </c>
      <c r="AM905" s="2">
        <v>16.5</v>
      </c>
      <c r="AN905" s="2">
        <v>82</v>
      </c>
      <c r="AO905" s="2">
        <v>13.4</v>
      </c>
      <c r="AP905" s="2">
        <v>16.5</v>
      </c>
      <c r="AQ905" s="2">
        <v>2.9</v>
      </c>
      <c r="AR905" s="2">
        <v>9</v>
      </c>
      <c r="AS905" s="2">
        <v>1003.5</v>
      </c>
      <c r="AT905" s="2">
        <v>16560</v>
      </c>
      <c r="AU905" s="2">
        <v>1</v>
      </c>
      <c r="AV905" s="2">
        <v>0</v>
      </c>
      <c r="AW905" s="2">
        <v>0.3</v>
      </c>
      <c r="AX905" s="2">
        <v>0.6</v>
      </c>
      <c r="AY905">
        <v>28.2</v>
      </c>
      <c r="AZ905">
        <v>659.2</v>
      </c>
      <c r="BA905">
        <v>23.5</v>
      </c>
      <c r="BB905">
        <v>23.9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8"/>
        <v>0</v>
      </c>
      <c r="U906" s="13">
        <f t="shared" si="39"/>
        <v>-2</v>
      </c>
      <c r="V906" s="12" t="str">
        <f t="shared" si="41"/>
        <v/>
      </c>
      <c r="W906" s="11" t="str">
        <f t="shared" si="40"/>
        <v/>
      </c>
      <c r="X906" s="13"/>
      <c r="Z906" s="2"/>
      <c r="AA906"/>
      <c r="AC906" s="9"/>
      <c r="AD906" s="5">
        <v>0.62291666666686596</v>
      </c>
      <c r="AM906" s="2">
        <v>16.5</v>
      </c>
      <c r="AN906" s="2">
        <v>82</v>
      </c>
      <c r="AO906" s="2">
        <v>13.4</v>
      </c>
      <c r="AP906" s="2">
        <v>16.5</v>
      </c>
      <c r="AQ906" s="2">
        <v>4</v>
      </c>
      <c r="AR906" s="2">
        <v>4.3</v>
      </c>
      <c r="AS906" s="2">
        <v>1003.6</v>
      </c>
      <c r="AT906" s="2">
        <v>16580</v>
      </c>
      <c r="AU906" s="2">
        <v>1</v>
      </c>
      <c r="AV906" s="2">
        <v>0</v>
      </c>
      <c r="AW906" s="2">
        <v>0.3</v>
      </c>
      <c r="AX906" s="2">
        <v>0.6</v>
      </c>
      <c r="AY906">
        <v>28.2</v>
      </c>
      <c r="AZ906">
        <v>659.2</v>
      </c>
      <c r="BA906">
        <v>23.3</v>
      </c>
      <c r="BB906">
        <v>23.7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8"/>
        <v>0</v>
      </c>
      <c r="U907" s="13">
        <f t="shared" si="39"/>
        <v>-2</v>
      </c>
      <c r="V907" s="12" t="str">
        <f t="shared" si="41"/>
        <v/>
      </c>
      <c r="W907" s="11" t="str">
        <f t="shared" si="40"/>
        <v/>
      </c>
      <c r="X907" s="13"/>
      <c r="Z907" s="2"/>
      <c r="AA907"/>
      <c r="AC907" s="9"/>
      <c r="AD907" s="5">
        <v>0.62361111111131096</v>
      </c>
      <c r="AM907" s="2">
        <v>16.5</v>
      </c>
      <c r="AN907" s="2">
        <v>82</v>
      </c>
      <c r="AO907" s="2">
        <v>13.4</v>
      </c>
      <c r="AP907" s="2">
        <v>16.5</v>
      </c>
      <c r="AQ907" s="2">
        <v>4</v>
      </c>
      <c r="AR907" s="2">
        <v>4.7</v>
      </c>
      <c r="AS907" s="2">
        <v>1003.4</v>
      </c>
      <c r="AT907" s="2">
        <v>16560</v>
      </c>
      <c r="AU907" s="2">
        <v>1</v>
      </c>
      <c r="AV907" s="2">
        <v>0</v>
      </c>
      <c r="AW907" s="2">
        <v>0.3</v>
      </c>
      <c r="AX907" s="2">
        <v>0.6</v>
      </c>
      <c r="AY907">
        <v>28.2</v>
      </c>
      <c r="AZ907">
        <v>659.2</v>
      </c>
      <c r="BA907">
        <v>23.2</v>
      </c>
      <c r="BB907">
        <v>23.5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8"/>
        <v>0</v>
      </c>
      <c r="U908" s="13">
        <f t="shared" si="39"/>
        <v>-2</v>
      </c>
      <c r="V908" s="12" t="str">
        <f t="shared" si="41"/>
        <v/>
      </c>
      <c r="W908" s="11" t="str">
        <f t="shared" si="40"/>
        <v/>
      </c>
      <c r="X908" s="13"/>
      <c r="Z908" s="2"/>
      <c r="AA908"/>
      <c r="AC908" s="9"/>
      <c r="AD908" s="5">
        <v>0.62430555555575595</v>
      </c>
      <c r="AM908" s="2">
        <v>16.5</v>
      </c>
      <c r="AN908" s="2">
        <v>82</v>
      </c>
      <c r="AO908" s="2">
        <v>13.4</v>
      </c>
      <c r="AP908" s="2">
        <v>16.5</v>
      </c>
      <c r="AQ908" s="2">
        <v>4</v>
      </c>
      <c r="AR908" s="2">
        <v>4.3</v>
      </c>
      <c r="AS908" s="2">
        <v>1003.5</v>
      </c>
      <c r="AT908" s="2">
        <v>16360</v>
      </c>
      <c r="AU908" s="2">
        <v>1</v>
      </c>
      <c r="AV908" s="2">
        <v>0</v>
      </c>
      <c r="AW908" s="2">
        <v>0.3</v>
      </c>
      <c r="AX908" s="2">
        <v>0.6</v>
      </c>
      <c r="AY908">
        <v>28.2</v>
      </c>
      <c r="AZ908">
        <v>659.2</v>
      </c>
      <c r="BA908">
        <v>23</v>
      </c>
      <c r="BB908">
        <v>23.4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8"/>
        <v>0</v>
      </c>
      <c r="U909" s="13">
        <f t="shared" si="39"/>
        <v>-2</v>
      </c>
      <c r="V909" s="12" t="str">
        <f t="shared" si="41"/>
        <v/>
      </c>
      <c r="W909" s="11" t="str">
        <f t="shared" si="40"/>
        <v/>
      </c>
      <c r="X909" s="13"/>
      <c r="Z909" s="2"/>
      <c r="AA909"/>
      <c r="AC909" s="9"/>
      <c r="AD909" s="5">
        <v>0.62500000000020095</v>
      </c>
      <c r="AM909" s="2">
        <v>16.5</v>
      </c>
      <c r="AN909" s="2">
        <v>82</v>
      </c>
      <c r="AO909" s="2">
        <v>13.4</v>
      </c>
      <c r="AP909" s="2">
        <v>16.5</v>
      </c>
      <c r="AQ909" s="2">
        <v>5.8</v>
      </c>
      <c r="AR909" s="2">
        <v>6.1</v>
      </c>
      <c r="AS909" s="2">
        <v>1003.6</v>
      </c>
      <c r="AT909" s="2">
        <v>16170</v>
      </c>
      <c r="AU909" s="2">
        <v>1</v>
      </c>
      <c r="AV909" s="2">
        <v>0</v>
      </c>
      <c r="AW909" s="2">
        <v>0.3</v>
      </c>
      <c r="AX909" s="2">
        <v>0.6</v>
      </c>
      <c r="AY909">
        <v>28.2</v>
      </c>
      <c r="AZ909">
        <v>659.2</v>
      </c>
      <c r="BA909">
        <v>22.9</v>
      </c>
      <c r="BB909">
        <v>23.2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8"/>
        <v>0</v>
      </c>
      <c r="U910" s="13">
        <f t="shared" si="39"/>
        <v>-2</v>
      </c>
      <c r="V910" s="12" t="str">
        <f t="shared" si="41"/>
        <v/>
      </c>
      <c r="W910" s="11" t="str">
        <f t="shared" si="40"/>
        <v/>
      </c>
      <c r="X910" s="13"/>
      <c r="Z910" s="2"/>
      <c r="AA910"/>
      <c r="AC910" s="9"/>
      <c r="AD910" s="5">
        <v>0.62569444444464595</v>
      </c>
      <c r="AM910" s="2">
        <v>16.5</v>
      </c>
      <c r="AN910" s="2">
        <v>82</v>
      </c>
      <c r="AO910" s="2">
        <v>13.4</v>
      </c>
      <c r="AP910" s="2">
        <v>16.5</v>
      </c>
      <c r="AQ910" s="2">
        <v>7.9</v>
      </c>
      <c r="AR910" s="2">
        <v>8.3000000000000007</v>
      </c>
      <c r="AS910" s="2">
        <v>1003.5</v>
      </c>
      <c r="AT910" s="2">
        <v>16210</v>
      </c>
      <c r="AU910" s="2">
        <v>1</v>
      </c>
      <c r="AV910" s="2">
        <v>0</v>
      </c>
      <c r="AW910" s="2">
        <v>0.3</v>
      </c>
      <c r="AX910" s="2">
        <v>0.6</v>
      </c>
      <c r="AY910">
        <v>28.2</v>
      </c>
      <c r="AZ910">
        <v>659.2</v>
      </c>
      <c r="BA910">
        <v>22.8</v>
      </c>
      <c r="BB910">
        <v>23.1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2">MAX(P911,Q911)</f>
        <v>0</v>
      </c>
      <c r="U911" s="13">
        <f t="shared" ref="U911:U974" si="43">(T911-B911)-2</f>
        <v>-2</v>
      </c>
      <c r="V911" s="12" t="str">
        <f t="shared" si="41"/>
        <v/>
      </c>
      <c r="W911" s="11" t="str">
        <f t="shared" si="40"/>
        <v/>
      </c>
      <c r="X911" s="13"/>
      <c r="Z911" s="2"/>
      <c r="AA911"/>
      <c r="AC911" s="9"/>
      <c r="AD911" s="5">
        <v>0.62638888888909094</v>
      </c>
      <c r="AM911" s="2">
        <v>16.399999999999999</v>
      </c>
      <c r="AN911" s="2">
        <v>82</v>
      </c>
      <c r="AO911" s="2">
        <v>13.3</v>
      </c>
      <c r="AP911" s="2">
        <v>16.399999999999999</v>
      </c>
      <c r="AQ911" s="2">
        <v>2.9</v>
      </c>
      <c r="AR911" s="2">
        <v>5.4</v>
      </c>
      <c r="AS911" s="2">
        <v>1003.5</v>
      </c>
      <c r="AT911" s="2">
        <v>16440</v>
      </c>
      <c r="AU911" s="2">
        <v>1</v>
      </c>
      <c r="AV911" s="2">
        <v>0</v>
      </c>
      <c r="AW911" s="2">
        <v>0.3</v>
      </c>
      <c r="AX911" s="2">
        <v>0.6</v>
      </c>
      <c r="AY911">
        <v>28.2</v>
      </c>
      <c r="AZ911">
        <v>659.2</v>
      </c>
      <c r="BA911">
        <v>22.7</v>
      </c>
      <c r="BB911">
        <v>22.9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2"/>
        <v>0</v>
      </c>
      <c r="U912" s="13">
        <f t="shared" si="43"/>
        <v>-2</v>
      </c>
      <c r="V912" s="12" t="str">
        <f t="shared" si="41"/>
        <v/>
      </c>
      <c r="W912" s="11" t="str">
        <f t="shared" si="40"/>
        <v/>
      </c>
      <c r="X912" s="13"/>
      <c r="Z912" s="2"/>
      <c r="AA912"/>
      <c r="AC912" s="9"/>
      <c r="AD912" s="5">
        <v>0.62708333333353605</v>
      </c>
      <c r="AM912" s="2">
        <v>16.399999999999999</v>
      </c>
      <c r="AN912" s="2">
        <v>82</v>
      </c>
      <c r="AO912" s="2">
        <v>13.3</v>
      </c>
      <c r="AP912" s="2">
        <v>16.399999999999999</v>
      </c>
      <c r="AQ912" s="2">
        <v>7.6</v>
      </c>
      <c r="AR912" s="2">
        <v>7.6</v>
      </c>
      <c r="AS912" s="2">
        <v>1003.6</v>
      </c>
      <c r="AT912" s="2">
        <v>16890</v>
      </c>
      <c r="AU912" s="2">
        <v>1</v>
      </c>
      <c r="AV912" s="2">
        <v>0</v>
      </c>
      <c r="AW912" s="2">
        <v>0.3</v>
      </c>
      <c r="AX912" s="2">
        <v>0.6</v>
      </c>
      <c r="AY912">
        <v>28.2</v>
      </c>
      <c r="AZ912">
        <v>659.2</v>
      </c>
      <c r="BA912">
        <v>22.5</v>
      </c>
      <c r="BB912">
        <v>22.8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2"/>
        <v>0</v>
      </c>
      <c r="U913" s="13">
        <f t="shared" si="43"/>
        <v>-2</v>
      </c>
      <c r="V913" s="12" t="str">
        <f t="shared" si="41"/>
        <v/>
      </c>
      <c r="W913" s="11" t="str">
        <f t="shared" si="40"/>
        <v/>
      </c>
      <c r="X913" s="13"/>
      <c r="Z913" s="2"/>
      <c r="AA913"/>
      <c r="AC913" s="9"/>
      <c r="AD913" s="5">
        <v>0.62777777777798105</v>
      </c>
      <c r="AM913" s="2">
        <v>16.399999999999999</v>
      </c>
      <c r="AN913" s="2">
        <v>82</v>
      </c>
      <c r="AO913" s="2">
        <v>13.3</v>
      </c>
      <c r="AP913" s="2">
        <v>16.399999999999999</v>
      </c>
      <c r="AQ913" s="2">
        <v>5.4</v>
      </c>
      <c r="AR913" s="2">
        <v>5.8</v>
      </c>
      <c r="AS913" s="2">
        <v>1003.6</v>
      </c>
      <c r="AT913" s="2">
        <v>17470</v>
      </c>
      <c r="AU913" s="2">
        <v>1</v>
      </c>
      <c r="AV913" s="2">
        <v>0</v>
      </c>
      <c r="AW913" s="2">
        <v>0.3</v>
      </c>
      <c r="AX913" s="2">
        <v>0.6</v>
      </c>
      <c r="AY913">
        <v>28.2</v>
      </c>
      <c r="AZ913">
        <v>659.2</v>
      </c>
      <c r="BA913">
        <v>22.4</v>
      </c>
      <c r="BB913">
        <v>22.7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2"/>
        <v>0</v>
      </c>
      <c r="U914" s="13">
        <f t="shared" si="43"/>
        <v>-2</v>
      </c>
      <c r="V914" s="12" t="str">
        <f t="shared" si="41"/>
        <v/>
      </c>
      <c r="W914" s="11" t="str">
        <f t="shared" si="40"/>
        <v/>
      </c>
      <c r="X914" s="13"/>
      <c r="Z914" s="2"/>
      <c r="AA914"/>
      <c r="AC914" s="9"/>
      <c r="AD914" s="5">
        <v>0.62847222222242605</v>
      </c>
      <c r="AM914" s="2">
        <v>16.5</v>
      </c>
      <c r="AN914" s="2">
        <v>83</v>
      </c>
      <c r="AO914" s="2">
        <v>13.6</v>
      </c>
      <c r="AP914" s="2">
        <v>16.5</v>
      </c>
      <c r="AQ914" s="2">
        <v>5</v>
      </c>
      <c r="AR914" s="2">
        <v>7.6</v>
      </c>
      <c r="AS914" s="2">
        <v>1003.6</v>
      </c>
      <c r="AT914" s="2">
        <v>18070</v>
      </c>
      <c r="AU914" s="2">
        <v>1</v>
      </c>
      <c r="AV914" s="2">
        <v>0</v>
      </c>
      <c r="AW914" s="2">
        <v>0.3</v>
      </c>
      <c r="AX914" s="2">
        <v>0.6</v>
      </c>
      <c r="AY914">
        <v>28.2</v>
      </c>
      <c r="AZ914">
        <v>659.2</v>
      </c>
      <c r="BA914">
        <v>22.3</v>
      </c>
      <c r="BB914">
        <v>22.6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2"/>
        <v>0</v>
      </c>
      <c r="U915" s="13">
        <f t="shared" si="43"/>
        <v>-2</v>
      </c>
      <c r="V915" s="12" t="str">
        <f t="shared" si="41"/>
        <v/>
      </c>
      <c r="W915" s="11" t="str">
        <f t="shared" si="40"/>
        <v/>
      </c>
      <c r="X915" s="13"/>
      <c r="Z915" s="2"/>
      <c r="AA915"/>
      <c r="AC915" s="9"/>
      <c r="AD915" s="5">
        <v>0.62916666666687104</v>
      </c>
      <c r="AM915" s="2">
        <v>16.5</v>
      </c>
      <c r="AN915" s="2">
        <v>83</v>
      </c>
      <c r="AO915" s="2">
        <v>13.6</v>
      </c>
      <c r="AP915" s="2">
        <v>16.5</v>
      </c>
      <c r="AQ915" s="2">
        <v>6.5</v>
      </c>
      <c r="AR915" s="2">
        <v>6.5</v>
      </c>
      <c r="AS915" s="2">
        <v>1003.6</v>
      </c>
      <c r="AT915" s="2">
        <v>18650</v>
      </c>
      <c r="AU915" s="2">
        <v>1</v>
      </c>
      <c r="AV915" s="2">
        <v>0</v>
      </c>
      <c r="AW915" s="2">
        <v>0.3</v>
      </c>
      <c r="AX915" s="2">
        <v>0.6</v>
      </c>
      <c r="AY915">
        <v>28.2</v>
      </c>
      <c r="AZ915">
        <v>659.2</v>
      </c>
      <c r="BA915">
        <v>22.2</v>
      </c>
      <c r="BB915">
        <v>22.6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2"/>
        <v>0</v>
      </c>
      <c r="U916" s="13">
        <f t="shared" si="43"/>
        <v>-2</v>
      </c>
      <c r="V916" s="12" t="str">
        <f t="shared" si="41"/>
        <v/>
      </c>
      <c r="W916" s="11" t="str">
        <f t="shared" si="40"/>
        <v/>
      </c>
      <c r="X916" s="13"/>
      <c r="Z916" s="2"/>
      <c r="AA916"/>
      <c r="AC916" s="9"/>
      <c r="AD916" s="5">
        <v>0.62986111111131504</v>
      </c>
      <c r="AM916" s="2">
        <v>16.5</v>
      </c>
      <c r="AN916" s="2">
        <v>83</v>
      </c>
      <c r="AO916" s="2">
        <v>13.6</v>
      </c>
      <c r="AP916" s="2">
        <v>16.5</v>
      </c>
      <c r="AQ916" s="2">
        <v>1.8</v>
      </c>
      <c r="AR916" s="2">
        <v>5.8</v>
      </c>
      <c r="AS916" s="2">
        <v>1003.5</v>
      </c>
      <c r="AT916" s="2">
        <v>19200</v>
      </c>
      <c r="AU916" s="2">
        <v>1</v>
      </c>
      <c r="AV916" s="2">
        <v>0</v>
      </c>
      <c r="AW916" s="2">
        <v>0.3</v>
      </c>
      <c r="AX916" s="2">
        <v>0.6</v>
      </c>
      <c r="AY916">
        <v>28.2</v>
      </c>
      <c r="AZ916">
        <v>659.2</v>
      </c>
      <c r="BA916">
        <v>22.1</v>
      </c>
      <c r="BB916">
        <v>22.5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2"/>
        <v>0</v>
      </c>
      <c r="U917" s="13">
        <f t="shared" si="43"/>
        <v>-2</v>
      </c>
      <c r="V917" s="12" t="str">
        <f t="shared" si="41"/>
        <v/>
      </c>
      <c r="W917" s="11" t="str">
        <f t="shared" si="40"/>
        <v/>
      </c>
      <c r="X917" s="13"/>
      <c r="Z917" s="2"/>
      <c r="AA917"/>
      <c r="AC917" s="9"/>
      <c r="AD917" s="5">
        <v>0.63055555555576004</v>
      </c>
      <c r="AM917" s="2">
        <v>16.600000000000001</v>
      </c>
      <c r="AN917" s="2">
        <v>82</v>
      </c>
      <c r="AO917" s="2">
        <v>13.5</v>
      </c>
      <c r="AP917" s="2">
        <v>16.600000000000001</v>
      </c>
      <c r="AQ917" s="2">
        <v>5</v>
      </c>
      <c r="AR917" s="2">
        <v>6.1</v>
      </c>
      <c r="AS917" s="2">
        <v>1003.6</v>
      </c>
      <c r="AT917" s="2">
        <v>19840</v>
      </c>
      <c r="AU917" s="2">
        <v>1</v>
      </c>
      <c r="AV917" s="2">
        <v>0</v>
      </c>
      <c r="AW917" s="2">
        <v>0.3</v>
      </c>
      <c r="AX917" s="2">
        <v>0.6</v>
      </c>
      <c r="AY917">
        <v>28.2</v>
      </c>
      <c r="AZ917">
        <v>659.2</v>
      </c>
      <c r="BA917">
        <v>22</v>
      </c>
      <c r="BB917">
        <v>22.5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2"/>
        <v>0</v>
      </c>
      <c r="U918" s="13">
        <f t="shared" si="43"/>
        <v>-2</v>
      </c>
      <c r="V918" s="12" t="str">
        <f t="shared" si="41"/>
        <v/>
      </c>
      <c r="W918" s="11" t="str">
        <f t="shared" si="40"/>
        <v/>
      </c>
      <c r="X918" s="13"/>
      <c r="Z918" s="2"/>
      <c r="AA918"/>
      <c r="AC918" s="9"/>
      <c r="AD918" s="5">
        <v>0.63125000000020504</v>
      </c>
      <c r="AM918" s="2">
        <v>16.600000000000001</v>
      </c>
      <c r="AN918" s="2">
        <v>83</v>
      </c>
      <c r="AO918" s="2">
        <v>13.7</v>
      </c>
      <c r="AP918" s="2">
        <v>16.600000000000001</v>
      </c>
      <c r="AQ918" s="2">
        <v>2.5</v>
      </c>
      <c r="AR918" s="2">
        <v>4.7</v>
      </c>
      <c r="AS918" s="2">
        <v>1003.5</v>
      </c>
      <c r="AT918" s="2">
        <v>20390</v>
      </c>
      <c r="AU918" s="2">
        <v>1</v>
      </c>
      <c r="AV918" s="2">
        <v>0</v>
      </c>
      <c r="AW918" s="2">
        <v>0.3</v>
      </c>
      <c r="AX918" s="2">
        <v>0.6</v>
      </c>
      <c r="AY918">
        <v>28.2</v>
      </c>
      <c r="AZ918">
        <v>659.2</v>
      </c>
      <c r="BA918">
        <v>22</v>
      </c>
      <c r="BB918">
        <v>22.5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2"/>
        <v>0</v>
      </c>
      <c r="U919" s="13">
        <f t="shared" si="43"/>
        <v>-2</v>
      </c>
      <c r="V919" s="12" t="str">
        <f t="shared" si="41"/>
        <v/>
      </c>
      <c r="W919" s="11" t="str">
        <f t="shared" si="40"/>
        <v/>
      </c>
      <c r="X919" s="13"/>
      <c r="Z919" s="2"/>
      <c r="AA919"/>
      <c r="AC919" s="9"/>
      <c r="AD919" s="5">
        <v>0.63194444444465003</v>
      </c>
      <c r="AM919" s="2">
        <v>16.600000000000001</v>
      </c>
      <c r="AN919" s="2">
        <v>82</v>
      </c>
      <c r="AO919" s="2">
        <v>13.5</v>
      </c>
      <c r="AP919" s="2">
        <v>16.600000000000001</v>
      </c>
      <c r="AQ919" s="2">
        <v>2.2000000000000002</v>
      </c>
      <c r="AR919" s="2">
        <v>5.8</v>
      </c>
      <c r="AS919" s="2">
        <v>1003.5</v>
      </c>
      <c r="AT919" s="2">
        <v>20730</v>
      </c>
      <c r="AU919" s="2">
        <v>1</v>
      </c>
      <c r="AV919" s="2">
        <v>0</v>
      </c>
      <c r="AW919" s="2">
        <v>0.3</v>
      </c>
      <c r="AX919" s="2">
        <v>0.6</v>
      </c>
      <c r="AY919">
        <v>28.2</v>
      </c>
      <c r="AZ919">
        <v>659.2</v>
      </c>
      <c r="BA919">
        <v>22</v>
      </c>
      <c r="BB919">
        <v>22.5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2"/>
        <v>0</v>
      </c>
      <c r="U920" s="13">
        <f t="shared" si="43"/>
        <v>-2</v>
      </c>
      <c r="V920" s="12" t="str">
        <f t="shared" si="41"/>
        <v/>
      </c>
      <c r="W920" s="11" t="str">
        <f t="shared" si="40"/>
        <v/>
      </c>
      <c r="X920" s="13"/>
      <c r="Z920" s="2"/>
      <c r="AA920"/>
      <c r="AC920" s="9"/>
      <c r="AD920" s="5">
        <v>0.63263888888909503</v>
      </c>
      <c r="AM920" s="2">
        <v>16.7</v>
      </c>
      <c r="AN920" s="2">
        <v>82</v>
      </c>
      <c r="AO920" s="2">
        <v>13.6</v>
      </c>
      <c r="AP920" s="2">
        <v>16.7</v>
      </c>
      <c r="AQ920" s="2">
        <v>5</v>
      </c>
      <c r="AR920" s="2">
        <v>8.6</v>
      </c>
      <c r="AS920" s="2">
        <v>1003.4</v>
      </c>
      <c r="AT920" s="2">
        <v>20350</v>
      </c>
      <c r="AU920" s="2">
        <v>1</v>
      </c>
      <c r="AV920" s="2">
        <v>0</v>
      </c>
      <c r="AW920" s="2">
        <v>0.3</v>
      </c>
      <c r="AX920" s="2">
        <v>0.6</v>
      </c>
      <c r="AY920">
        <v>28.2</v>
      </c>
      <c r="AZ920">
        <v>659.2</v>
      </c>
      <c r="BA920">
        <v>22</v>
      </c>
      <c r="BB920">
        <v>22.5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2"/>
        <v>0</v>
      </c>
      <c r="U921" s="13">
        <f t="shared" si="43"/>
        <v>-2</v>
      </c>
      <c r="V921" s="12" t="str">
        <f t="shared" si="41"/>
        <v/>
      </c>
      <c r="W921" s="11" t="str">
        <f t="shared" si="40"/>
        <v/>
      </c>
      <c r="X921" s="13"/>
      <c r="Z921" s="2"/>
      <c r="AA921"/>
      <c r="AC921" s="9"/>
      <c r="AD921" s="5">
        <v>0.63333333333354003</v>
      </c>
      <c r="AM921" s="2">
        <v>16.7</v>
      </c>
      <c r="AN921" s="2">
        <v>82</v>
      </c>
      <c r="AO921" s="2">
        <v>13.6</v>
      </c>
      <c r="AP921" s="2">
        <v>16.7</v>
      </c>
      <c r="AQ921" s="2">
        <v>5.8</v>
      </c>
      <c r="AR921" s="2">
        <v>5.8</v>
      </c>
      <c r="AS921" s="2">
        <v>1003.7</v>
      </c>
      <c r="AT921" s="2">
        <v>19490</v>
      </c>
      <c r="AU921" s="2">
        <v>1</v>
      </c>
      <c r="AV921" s="2">
        <v>0</v>
      </c>
      <c r="AW921" s="2">
        <v>0.3</v>
      </c>
      <c r="AX921" s="2">
        <v>0.6</v>
      </c>
      <c r="AY921">
        <v>28.2</v>
      </c>
      <c r="AZ921">
        <v>659.2</v>
      </c>
      <c r="BA921">
        <v>22.1</v>
      </c>
      <c r="BB921">
        <v>22.6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2"/>
        <v>0</v>
      </c>
      <c r="U922" s="13">
        <f t="shared" si="43"/>
        <v>-2</v>
      </c>
      <c r="V922" s="12" t="str">
        <f t="shared" si="41"/>
        <v/>
      </c>
      <c r="W922" s="11" t="str">
        <f t="shared" si="40"/>
        <v/>
      </c>
      <c r="X922" s="13"/>
      <c r="Z922" s="2"/>
      <c r="AA922"/>
      <c r="AC922" s="9"/>
      <c r="AD922" s="5">
        <v>0.63402777777798502</v>
      </c>
      <c r="AM922" s="2">
        <v>16.8</v>
      </c>
      <c r="AN922" s="2">
        <v>82</v>
      </c>
      <c r="AO922" s="2">
        <v>13.7</v>
      </c>
      <c r="AP922" s="2">
        <v>16.8</v>
      </c>
      <c r="AQ922" s="2">
        <v>2.2000000000000002</v>
      </c>
      <c r="AR922" s="2">
        <v>2.9</v>
      </c>
      <c r="AS922" s="2">
        <v>1003.8</v>
      </c>
      <c r="AT922" s="2">
        <v>19110</v>
      </c>
      <c r="AU922" s="2">
        <v>1</v>
      </c>
      <c r="AV922" s="2">
        <v>0</v>
      </c>
      <c r="AW922" s="2">
        <v>0.3</v>
      </c>
      <c r="AX922" s="2">
        <v>0.6</v>
      </c>
      <c r="AY922">
        <v>28.2</v>
      </c>
      <c r="AZ922">
        <v>659.2</v>
      </c>
      <c r="BA922">
        <v>22.2</v>
      </c>
      <c r="BB922">
        <v>22.8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2"/>
        <v>0</v>
      </c>
      <c r="U923" s="13">
        <f t="shared" si="43"/>
        <v>-2</v>
      </c>
      <c r="V923" s="12" t="str">
        <f t="shared" si="41"/>
        <v/>
      </c>
      <c r="W923" s="11" t="str">
        <f t="shared" si="40"/>
        <v/>
      </c>
      <c r="X923" s="13"/>
      <c r="Z923" s="2"/>
      <c r="AA923"/>
      <c r="AC923" s="9"/>
      <c r="AD923" s="5">
        <v>0.63472222222243002</v>
      </c>
      <c r="AM923" s="2">
        <v>16.899999999999999</v>
      </c>
      <c r="AN923" s="2">
        <v>82</v>
      </c>
      <c r="AO923" s="2">
        <v>13.8</v>
      </c>
      <c r="AP923" s="2">
        <v>16.899999999999999</v>
      </c>
      <c r="AQ923" s="2">
        <v>2.5</v>
      </c>
      <c r="AR923" s="2">
        <v>5</v>
      </c>
      <c r="AS923" s="2">
        <v>1003.5</v>
      </c>
      <c r="AT923" s="2">
        <v>19070</v>
      </c>
      <c r="AU923" s="2">
        <v>1</v>
      </c>
      <c r="AV923" s="2">
        <v>0</v>
      </c>
      <c r="AW923" s="2">
        <v>0.3</v>
      </c>
      <c r="AX923" s="2">
        <v>0.6</v>
      </c>
      <c r="AY923">
        <v>28.2</v>
      </c>
      <c r="AZ923">
        <v>659.2</v>
      </c>
      <c r="BA923">
        <v>22.3</v>
      </c>
      <c r="BB923">
        <v>23.2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2"/>
        <v>0</v>
      </c>
      <c r="U924" s="13">
        <f t="shared" si="43"/>
        <v>-2</v>
      </c>
      <c r="V924" s="12" t="str">
        <f t="shared" si="41"/>
        <v/>
      </c>
      <c r="W924" s="11" t="str">
        <f t="shared" si="40"/>
        <v/>
      </c>
      <c r="X924" s="13"/>
      <c r="Z924" s="2"/>
      <c r="AA924"/>
      <c r="AC924" s="9"/>
      <c r="AD924" s="5">
        <v>0.63541666666687502</v>
      </c>
      <c r="AM924" s="2">
        <v>16.899999999999999</v>
      </c>
      <c r="AN924" s="2">
        <v>82</v>
      </c>
      <c r="AO924" s="2">
        <v>13.8</v>
      </c>
      <c r="AP924" s="2">
        <v>16.899999999999999</v>
      </c>
      <c r="AQ924" s="2">
        <v>7.2</v>
      </c>
      <c r="AR924" s="2">
        <v>7.6</v>
      </c>
      <c r="AS924" s="2">
        <v>1003.7</v>
      </c>
      <c r="AT924" s="2">
        <v>15720</v>
      </c>
      <c r="AU924" s="2">
        <v>1</v>
      </c>
      <c r="AV924" s="2">
        <v>0</v>
      </c>
      <c r="AW924" s="2">
        <v>0.3</v>
      </c>
      <c r="AX924" s="2">
        <v>0.6</v>
      </c>
      <c r="AY924">
        <v>28.2</v>
      </c>
      <c r="AZ924">
        <v>659.2</v>
      </c>
      <c r="BA924">
        <v>22.4</v>
      </c>
      <c r="BB924">
        <v>23.9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2"/>
        <v>0</v>
      </c>
      <c r="U925" s="13">
        <f t="shared" si="43"/>
        <v>-2</v>
      </c>
      <c r="V925" s="12" t="str">
        <f t="shared" si="41"/>
        <v/>
      </c>
      <c r="W925" s="11" t="str">
        <f t="shared" si="40"/>
        <v/>
      </c>
      <c r="X925" s="13"/>
      <c r="Z925" s="2"/>
      <c r="AA925"/>
      <c r="AC925" s="9"/>
      <c r="AD925" s="5">
        <v>0.63611111111132002</v>
      </c>
      <c r="AM925" s="2">
        <v>16.8</v>
      </c>
      <c r="AN925" s="2">
        <v>81</v>
      </c>
      <c r="AO925" s="2">
        <v>13.5</v>
      </c>
      <c r="AP925" s="2">
        <v>16.8</v>
      </c>
      <c r="AQ925" s="2">
        <v>4.3</v>
      </c>
      <c r="AR925" s="2">
        <v>7.6</v>
      </c>
      <c r="AS925" s="2">
        <v>1003.5</v>
      </c>
      <c r="AT925" s="2">
        <v>13500</v>
      </c>
      <c r="AU925" s="2">
        <v>0</v>
      </c>
      <c r="AV925" s="2">
        <v>0</v>
      </c>
      <c r="AW925" s="2">
        <v>0.3</v>
      </c>
      <c r="AX925" s="2">
        <v>0.6</v>
      </c>
      <c r="AY925">
        <v>28.2</v>
      </c>
      <c r="AZ925">
        <v>659.2</v>
      </c>
      <c r="BA925">
        <v>22.5</v>
      </c>
      <c r="BB925">
        <v>24.7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2"/>
        <v>0</v>
      </c>
      <c r="U926" s="13">
        <f t="shared" si="43"/>
        <v>-2</v>
      </c>
      <c r="V926" s="12" t="str">
        <f t="shared" si="41"/>
        <v/>
      </c>
      <c r="W926" s="11" t="str">
        <f t="shared" si="40"/>
        <v/>
      </c>
      <c r="X926" s="13"/>
      <c r="Z926" s="2"/>
      <c r="AA926"/>
      <c r="AC926" s="9"/>
      <c r="AD926" s="5">
        <v>0.63680555555576501</v>
      </c>
      <c r="AM926" s="2">
        <v>16.8</v>
      </c>
      <c r="AN926" s="2">
        <v>81</v>
      </c>
      <c r="AO926" s="2">
        <v>13.5</v>
      </c>
      <c r="AP926" s="2">
        <v>16.8</v>
      </c>
      <c r="AQ926" s="2">
        <v>3.6</v>
      </c>
      <c r="AR926" s="2">
        <v>6.1</v>
      </c>
      <c r="AS926" s="2">
        <v>1003.5</v>
      </c>
      <c r="AT926" s="2">
        <v>11560</v>
      </c>
      <c r="AU926" s="2">
        <v>0</v>
      </c>
      <c r="AV926" s="2">
        <v>0</v>
      </c>
      <c r="AW926" s="2">
        <v>0.3</v>
      </c>
      <c r="AX926" s="2">
        <v>0.6</v>
      </c>
      <c r="AY926">
        <v>28.2</v>
      </c>
      <c r="AZ926">
        <v>659.2</v>
      </c>
      <c r="BA926">
        <v>22.6</v>
      </c>
      <c r="BB926">
        <v>25.5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2"/>
        <v>0</v>
      </c>
      <c r="U927" s="13">
        <f t="shared" si="43"/>
        <v>-2</v>
      </c>
      <c r="V927" s="12" t="str">
        <f t="shared" si="41"/>
        <v/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>
        <v>16.8</v>
      </c>
      <c r="AN927" s="2">
        <v>81</v>
      </c>
      <c r="AO927" s="2">
        <v>13.5</v>
      </c>
      <c r="AP927" s="2">
        <v>16.8</v>
      </c>
      <c r="AQ927" s="2">
        <v>4.7</v>
      </c>
      <c r="AR927" s="2">
        <v>5</v>
      </c>
      <c r="AS927" s="2">
        <v>1003.5</v>
      </c>
      <c r="AT927" s="2">
        <v>10210</v>
      </c>
      <c r="AU927" s="2">
        <v>0</v>
      </c>
      <c r="AV927" s="2">
        <v>0</v>
      </c>
      <c r="AW927" s="2">
        <v>0.3</v>
      </c>
      <c r="AX927" s="2">
        <v>0.6</v>
      </c>
      <c r="AY927">
        <v>28.2</v>
      </c>
      <c r="AZ927">
        <v>659.2</v>
      </c>
      <c r="BA927">
        <v>22.5</v>
      </c>
      <c r="BB927">
        <v>26.2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2"/>
        <v>0</v>
      </c>
      <c r="U928" s="13">
        <f t="shared" si="43"/>
        <v>-2</v>
      </c>
      <c r="V928" s="12" t="str">
        <f t="shared" si="41"/>
        <v/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16.8</v>
      </c>
      <c r="AN928" s="2">
        <v>81</v>
      </c>
      <c r="AO928" s="2">
        <v>13.5</v>
      </c>
      <c r="AP928" s="2">
        <v>16.8</v>
      </c>
      <c r="AQ928" s="2">
        <v>4.3</v>
      </c>
      <c r="AR928" s="2">
        <v>7.2</v>
      </c>
      <c r="AS928" s="2">
        <v>1003.8</v>
      </c>
      <c r="AT928" s="2">
        <v>9770</v>
      </c>
      <c r="AU928" s="2">
        <v>0</v>
      </c>
      <c r="AV928" s="2">
        <v>0</v>
      </c>
      <c r="AW928" s="2">
        <v>0.3</v>
      </c>
      <c r="AX928" s="2">
        <v>0.6</v>
      </c>
      <c r="AY928">
        <v>28.2</v>
      </c>
      <c r="AZ928">
        <v>659.2</v>
      </c>
      <c r="BA928">
        <v>22.4</v>
      </c>
      <c r="BB928">
        <v>26.8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2"/>
        <v>0</v>
      </c>
      <c r="U929" s="13">
        <f t="shared" si="43"/>
        <v>-2</v>
      </c>
      <c r="V929" s="12" t="str">
        <f t="shared" si="41"/>
        <v/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>
        <v>16.8</v>
      </c>
      <c r="AN929" s="2">
        <v>81</v>
      </c>
      <c r="AO929" s="2">
        <v>13.5</v>
      </c>
      <c r="AP929" s="2">
        <v>16.8</v>
      </c>
      <c r="AQ929" s="2">
        <v>1.8</v>
      </c>
      <c r="AR929" s="2">
        <v>3.2</v>
      </c>
      <c r="AS929" s="2">
        <v>1003.3</v>
      </c>
      <c r="AT929" s="2">
        <v>9310</v>
      </c>
      <c r="AU929" s="2">
        <v>0</v>
      </c>
      <c r="AV929" s="2">
        <v>0</v>
      </c>
      <c r="AW929" s="2">
        <v>0.3</v>
      </c>
      <c r="AX929" s="2">
        <v>0.6</v>
      </c>
      <c r="AY929">
        <v>28.2</v>
      </c>
      <c r="AZ929">
        <v>659.2</v>
      </c>
      <c r="BA929">
        <v>22.3</v>
      </c>
      <c r="BB929">
        <v>27.1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2"/>
        <v>0</v>
      </c>
      <c r="U930" s="13">
        <f t="shared" si="43"/>
        <v>-2</v>
      </c>
      <c r="V930" s="12" t="str">
        <f t="shared" si="41"/>
        <v/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>
        <v>16.8</v>
      </c>
      <c r="AN930" s="2">
        <v>81</v>
      </c>
      <c r="AO930" s="2">
        <v>13.5</v>
      </c>
      <c r="AP930" s="2">
        <v>16.8</v>
      </c>
      <c r="AQ930" s="2">
        <v>3.6</v>
      </c>
      <c r="AR930" s="2">
        <v>4</v>
      </c>
      <c r="AS930" s="2">
        <v>1003.5</v>
      </c>
      <c r="AT930" s="2">
        <v>11110</v>
      </c>
      <c r="AU930" s="2">
        <v>0</v>
      </c>
      <c r="AV930" s="2">
        <v>0</v>
      </c>
      <c r="AW930" s="2">
        <v>0.3</v>
      </c>
      <c r="AX930" s="2">
        <v>0.6</v>
      </c>
      <c r="AY930">
        <v>28.2</v>
      </c>
      <c r="AZ930">
        <v>659.2</v>
      </c>
      <c r="BA930">
        <v>22.1</v>
      </c>
      <c r="BB930">
        <v>27.1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2"/>
        <v>0</v>
      </c>
      <c r="U931" s="13">
        <f t="shared" si="43"/>
        <v>-2</v>
      </c>
      <c r="V931" s="12" t="str">
        <f t="shared" si="41"/>
        <v/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>
        <v>16.8</v>
      </c>
      <c r="AN931" s="2">
        <v>81</v>
      </c>
      <c r="AO931" s="2">
        <v>13.5</v>
      </c>
      <c r="AP931" s="2">
        <v>16.8</v>
      </c>
      <c r="AQ931" s="2">
        <v>4.7</v>
      </c>
      <c r="AR931" s="2">
        <v>6.1</v>
      </c>
      <c r="AS931" s="2">
        <v>1003.5</v>
      </c>
      <c r="AT931" s="2">
        <v>9810</v>
      </c>
      <c r="AU931" s="2">
        <v>0</v>
      </c>
      <c r="AV931" s="2">
        <v>0</v>
      </c>
      <c r="AW931" s="2">
        <v>0.3</v>
      </c>
      <c r="AX931" s="2">
        <v>0.6</v>
      </c>
      <c r="AY931">
        <v>28.2</v>
      </c>
      <c r="AZ931">
        <v>659.2</v>
      </c>
      <c r="BA931">
        <v>22</v>
      </c>
      <c r="BB931">
        <v>27.1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2"/>
        <v>0</v>
      </c>
      <c r="U932" s="13">
        <f t="shared" si="43"/>
        <v>-2</v>
      </c>
      <c r="V932" s="12" t="str">
        <f t="shared" si="41"/>
        <v/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>
        <v>16.7</v>
      </c>
      <c r="AN932" s="2">
        <v>81</v>
      </c>
      <c r="AO932" s="2">
        <v>13.4</v>
      </c>
      <c r="AP932" s="2">
        <v>16.7</v>
      </c>
      <c r="AQ932" s="2">
        <v>4</v>
      </c>
      <c r="AR932" s="2">
        <v>4.7</v>
      </c>
      <c r="AS932" s="2">
        <v>1003.5</v>
      </c>
      <c r="AT932" s="2">
        <v>9780</v>
      </c>
      <c r="AU932" s="2">
        <v>0</v>
      </c>
      <c r="AV932" s="2">
        <v>0</v>
      </c>
      <c r="AW932" s="2">
        <v>0.3</v>
      </c>
      <c r="AX932" s="2">
        <v>0.6</v>
      </c>
      <c r="AY932">
        <v>28.2</v>
      </c>
      <c r="AZ932">
        <v>659.2</v>
      </c>
      <c r="BA932">
        <v>21.8</v>
      </c>
      <c r="BB932">
        <v>27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2"/>
        <v>0</v>
      </c>
      <c r="U933" s="13">
        <f t="shared" si="43"/>
        <v>-2</v>
      </c>
      <c r="V933" s="12" t="str">
        <f t="shared" si="41"/>
        <v/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>
        <v>16.600000000000001</v>
      </c>
      <c r="AN933" s="2">
        <v>81</v>
      </c>
      <c r="AO933" s="2">
        <v>13.3</v>
      </c>
      <c r="AP933" s="2">
        <v>16.600000000000001</v>
      </c>
      <c r="AQ933" s="2">
        <v>4.7</v>
      </c>
      <c r="AR933" s="2">
        <v>4.7</v>
      </c>
      <c r="AS933" s="2">
        <v>1003.4</v>
      </c>
      <c r="AT933" s="2">
        <v>10450</v>
      </c>
      <c r="AU933" s="2">
        <v>0</v>
      </c>
      <c r="AV933" s="2">
        <v>0</v>
      </c>
      <c r="AW933" s="2">
        <v>0.3</v>
      </c>
      <c r="AX933" s="2">
        <v>0.6</v>
      </c>
      <c r="AY933">
        <v>28.2</v>
      </c>
      <c r="AZ933">
        <v>659.2</v>
      </c>
      <c r="BA933">
        <v>21.6</v>
      </c>
      <c r="BB933">
        <v>26.9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2"/>
        <v>0</v>
      </c>
      <c r="U934" s="13">
        <f t="shared" si="43"/>
        <v>-2</v>
      </c>
      <c r="V934" s="12" t="str">
        <f t="shared" si="41"/>
        <v/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>
        <v>16.600000000000001</v>
      </c>
      <c r="AN934" s="2">
        <v>81</v>
      </c>
      <c r="AO934" s="2">
        <v>13.3</v>
      </c>
      <c r="AP934" s="2">
        <v>16.600000000000001</v>
      </c>
      <c r="AQ934" s="2">
        <v>4.7</v>
      </c>
      <c r="AR934" s="2">
        <v>5.4</v>
      </c>
      <c r="AS934" s="2">
        <v>1003.4</v>
      </c>
      <c r="AT934" s="2">
        <v>11960</v>
      </c>
      <c r="AU934" s="2">
        <v>0</v>
      </c>
      <c r="AV934" s="2">
        <v>0</v>
      </c>
      <c r="AW934" s="2">
        <v>0.3</v>
      </c>
      <c r="AX934" s="2">
        <v>0.6</v>
      </c>
      <c r="AY934">
        <v>28.2</v>
      </c>
      <c r="AZ934">
        <v>659.2</v>
      </c>
      <c r="BA934">
        <v>21.4</v>
      </c>
      <c r="BB934">
        <v>26.8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2"/>
        <v>0</v>
      </c>
      <c r="U935" s="13">
        <f t="shared" si="43"/>
        <v>-2</v>
      </c>
      <c r="V935" s="12" t="str">
        <f t="shared" si="41"/>
        <v/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>
        <v>16.600000000000001</v>
      </c>
      <c r="AN935" s="2">
        <v>81</v>
      </c>
      <c r="AO935" s="2">
        <v>13.3</v>
      </c>
      <c r="AP935" s="2">
        <v>16.600000000000001</v>
      </c>
      <c r="AQ935" s="2">
        <v>4</v>
      </c>
      <c r="AR935" s="2">
        <v>7.9</v>
      </c>
      <c r="AS935" s="2">
        <v>1003.5</v>
      </c>
      <c r="AT935" s="2">
        <v>8490</v>
      </c>
      <c r="AU935" s="2">
        <v>0</v>
      </c>
      <c r="AV935" s="2">
        <v>0</v>
      </c>
      <c r="AW935" s="2">
        <v>0.3</v>
      </c>
      <c r="AX935" s="2">
        <v>0.6</v>
      </c>
      <c r="AY935">
        <v>28.2</v>
      </c>
      <c r="AZ935">
        <v>659.2</v>
      </c>
      <c r="BA935">
        <v>21.2</v>
      </c>
      <c r="BB935">
        <v>26.6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2"/>
        <v>0</v>
      </c>
      <c r="U936" s="13">
        <f t="shared" si="43"/>
        <v>-2</v>
      </c>
      <c r="V936" s="12" t="str">
        <f t="shared" si="41"/>
        <v/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>
        <v>16.5</v>
      </c>
      <c r="AN936" s="2">
        <v>81</v>
      </c>
      <c r="AO936" s="2">
        <v>13.2</v>
      </c>
      <c r="AP936" s="2">
        <v>16.5</v>
      </c>
      <c r="AQ936" s="2">
        <v>6.1</v>
      </c>
      <c r="AR936" s="2">
        <v>6.8</v>
      </c>
      <c r="AS936" s="2">
        <v>1003.6</v>
      </c>
      <c r="AT936" s="2">
        <v>8170</v>
      </c>
      <c r="AU936" s="2">
        <v>0</v>
      </c>
      <c r="AV936" s="2">
        <v>0</v>
      </c>
      <c r="AW936" s="2">
        <v>0.3</v>
      </c>
      <c r="AX936" s="2">
        <v>0.6</v>
      </c>
      <c r="AY936">
        <v>28.2</v>
      </c>
      <c r="AZ936">
        <v>659.2</v>
      </c>
      <c r="BA936">
        <v>21.1</v>
      </c>
      <c r="BB936">
        <v>26.5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2"/>
        <v>0</v>
      </c>
      <c r="U937" s="13">
        <f t="shared" si="43"/>
        <v>-2</v>
      </c>
      <c r="V937" s="12" t="str">
        <f t="shared" si="41"/>
        <v/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>
        <v>16.5</v>
      </c>
      <c r="AN937" s="2">
        <v>81</v>
      </c>
      <c r="AO937" s="2">
        <v>13.2</v>
      </c>
      <c r="AP937" s="2">
        <v>16.5</v>
      </c>
      <c r="AQ937" s="2">
        <v>5.8</v>
      </c>
      <c r="AR937" s="2">
        <v>7.6</v>
      </c>
      <c r="AS937" s="2">
        <v>1003.2</v>
      </c>
      <c r="AT937" s="2">
        <v>9940</v>
      </c>
      <c r="AU937" s="2">
        <v>0</v>
      </c>
      <c r="AV937" s="2">
        <v>0</v>
      </c>
      <c r="AW937" s="2">
        <v>0.3</v>
      </c>
      <c r="AX937" s="2">
        <v>0.6</v>
      </c>
      <c r="AY937">
        <v>28.2</v>
      </c>
      <c r="AZ937">
        <v>659.2</v>
      </c>
      <c r="BA937">
        <v>20.9</v>
      </c>
      <c r="BB937">
        <v>26.5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2"/>
        <v>0</v>
      </c>
      <c r="U938" s="13">
        <f t="shared" si="43"/>
        <v>-2</v>
      </c>
      <c r="V938" s="12" t="str">
        <f t="shared" si="41"/>
        <v/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>
        <v>16.5</v>
      </c>
      <c r="AN938" s="2">
        <v>81</v>
      </c>
      <c r="AO938" s="2">
        <v>13.2</v>
      </c>
      <c r="AP938" s="2">
        <v>16.5</v>
      </c>
      <c r="AQ938" s="2">
        <v>4.3</v>
      </c>
      <c r="AR938" s="2">
        <v>5</v>
      </c>
      <c r="AS938" s="2">
        <v>1003.6</v>
      </c>
      <c r="AT938" s="2">
        <v>7840</v>
      </c>
      <c r="AU938" s="2">
        <v>0</v>
      </c>
      <c r="AV938" s="2">
        <v>0</v>
      </c>
      <c r="AW938" s="2">
        <v>0.3</v>
      </c>
      <c r="AX938" s="2">
        <v>0.6</v>
      </c>
      <c r="AY938">
        <v>28.2</v>
      </c>
      <c r="AZ938">
        <v>659.2</v>
      </c>
      <c r="BA938">
        <v>20.7</v>
      </c>
      <c r="BB938">
        <v>26.4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2"/>
        <v>0</v>
      </c>
      <c r="U939" s="13">
        <f t="shared" si="43"/>
        <v>-2</v>
      </c>
      <c r="V939" s="12" t="str">
        <f t="shared" si="41"/>
        <v/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>
        <v>16.5</v>
      </c>
      <c r="AN939" s="2">
        <v>81</v>
      </c>
      <c r="AO939" s="2">
        <v>13.2</v>
      </c>
      <c r="AP939" s="2">
        <v>16.5</v>
      </c>
      <c r="AQ939" s="2">
        <v>1.8</v>
      </c>
      <c r="AR939" s="2">
        <v>5.4</v>
      </c>
      <c r="AS939" s="2">
        <v>1003.6</v>
      </c>
      <c r="AT939" s="2">
        <v>7720</v>
      </c>
      <c r="AU939" s="2">
        <v>0</v>
      </c>
      <c r="AV939" s="2">
        <v>0</v>
      </c>
      <c r="AW939" s="2">
        <v>0.3</v>
      </c>
      <c r="AX939" s="2">
        <v>0.6</v>
      </c>
      <c r="AY939">
        <v>28.2</v>
      </c>
      <c r="AZ939">
        <v>659.2</v>
      </c>
      <c r="BA939">
        <v>20.6</v>
      </c>
      <c r="BB939">
        <v>26.4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2"/>
        <v>0</v>
      </c>
      <c r="U940" s="13">
        <f t="shared" si="43"/>
        <v>-2</v>
      </c>
      <c r="V940" s="12" t="str">
        <f t="shared" si="41"/>
        <v/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>
        <v>16.5</v>
      </c>
      <c r="AN940" s="2">
        <v>81</v>
      </c>
      <c r="AO940" s="2">
        <v>13.2</v>
      </c>
      <c r="AP940" s="2">
        <v>16.5</v>
      </c>
      <c r="AQ940" s="2">
        <v>5</v>
      </c>
      <c r="AR940" s="2">
        <v>6.1</v>
      </c>
      <c r="AS940" s="2">
        <v>1003.4</v>
      </c>
      <c r="AT940" s="2">
        <v>7950</v>
      </c>
      <c r="AU940" s="2">
        <v>0</v>
      </c>
      <c r="AV940" s="2">
        <v>0</v>
      </c>
      <c r="AW940" s="2">
        <v>0.3</v>
      </c>
      <c r="AX940" s="2">
        <v>0.6</v>
      </c>
      <c r="AY940">
        <v>28.2</v>
      </c>
      <c r="AZ940">
        <v>659.2</v>
      </c>
      <c r="BA940">
        <v>20.6</v>
      </c>
      <c r="BB940">
        <v>26.4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2"/>
        <v>0</v>
      </c>
      <c r="U941" s="13">
        <f t="shared" si="43"/>
        <v>-2</v>
      </c>
      <c r="V941" s="12" t="str">
        <f t="shared" si="41"/>
        <v/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>
        <v>16.399999999999999</v>
      </c>
      <c r="AN941" s="2">
        <v>81</v>
      </c>
      <c r="AO941" s="2">
        <v>13.1</v>
      </c>
      <c r="AP941" s="2">
        <v>16.399999999999999</v>
      </c>
      <c r="AQ941" s="2">
        <v>7.9</v>
      </c>
      <c r="AR941" s="2">
        <v>9.4</v>
      </c>
      <c r="AS941" s="2">
        <v>1003.3</v>
      </c>
      <c r="AT941" s="2">
        <v>8180</v>
      </c>
      <c r="AU941" s="2">
        <v>0</v>
      </c>
      <c r="AV941" s="2">
        <v>0</v>
      </c>
      <c r="AW941" s="2">
        <v>0.3</v>
      </c>
      <c r="AX941" s="2">
        <v>0.6</v>
      </c>
      <c r="AY941">
        <v>28.2</v>
      </c>
      <c r="AZ941">
        <v>659.2</v>
      </c>
      <c r="BA941">
        <v>20.399999999999999</v>
      </c>
      <c r="BB941">
        <v>26.3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2"/>
        <v>0</v>
      </c>
      <c r="U942" s="13">
        <f t="shared" si="43"/>
        <v>-2</v>
      </c>
      <c r="V942" s="12" t="str">
        <f t="shared" si="41"/>
        <v/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>
        <v>16.3</v>
      </c>
      <c r="AN942" s="2">
        <v>81</v>
      </c>
      <c r="AO942" s="2">
        <v>13</v>
      </c>
      <c r="AP942" s="2">
        <v>16.3</v>
      </c>
      <c r="AQ942" s="2">
        <v>1.8</v>
      </c>
      <c r="AR942" s="2">
        <v>4.7</v>
      </c>
      <c r="AS942" s="2">
        <v>1003.5</v>
      </c>
      <c r="AT942" s="2">
        <v>8480</v>
      </c>
      <c r="AU942" s="2">
        <v>0</v>
      </c>
      <c r="AV942" s="2">
        <v>0</v>
      </c>
      <c r="AW942" s="2">
        <v>0.3</v>
      </c>
      <c r="AX942" s="2">
        <v>0.6</v>
      </c>
      <c r="AY942">
        <v>28.2</v>
      </c>
      <c r="AZ942">
        <v>659.2</v>
      </c>
      <c r="BA942">
        <v>20.3</v>
      </c>
      <c r="BB942">
        <v>26.2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2"/>
        <v>0</v>
      </c>
      <c r="U943" s="13">
        <f t="shared" si="43"/>
        <v>-2</v>
      </c>
      <c r="V943" s="12" t="str">
        <f t="shared" si="41"/>
        <v/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>
        <v>16.3</v>
      </c>
      <c r="AN943" s="2">
        <v>81</v>
      </c>
      <c r="AO943" s="2">
        <v>13</v>
      </c>
      <c r="AP943" s="2">
        <v>16.3</v>
      </c>
      <c r="AQ943" s="2">
        <v>3.2</v>
      </c>
      <c r="AR943" s="2">
        <v>4.3</v>
      </c>
      <c r="AS943" s="2">
        <v>1003.5</v>
      </c>
      <c r="AT943" s="2">
        <v>8790</v>
      </c>
      <c r="AU943" s="2">
        <v>0</v>
      </c>
      <c r="AV943" s="2">
        <v>0</v>
      </c>
      <c r="AW943" s="2">
        <v>0.3</v>
      </c>
      <c r="AX943" s="2">
        <v>0.6</v>
      </c>
      <c r="AY943">
        <v>28.2</v>
      </c>
      <c r="AZ943">
        <v>659.2</v>
      </c>
      <c r="BA943">
        <v>20.2</v>
      </c>
      <c r="BB943">
        <v>26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2"/>
        <v>0</v>
      </c>
      <c r="U944" s="13">
        <f t="shared" si="43"/>
        <v>-2</v>
      </c>
      <c r="V944" s="12" t="str">
        <f t="shared" si="41"/>
        <v/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>
        <v>16.3</v>
      </c>
      <c r="AN944" s="2">
        <v>81</v>
      </c>
      <c r="AO944" s="2">
        <v>13</v>
      </c>
      <c r="AP944" s="2">
        <v>16.3</v>
      </c>
      <c r="AQ944" s="2">
        <v>4</v>
      </c>
      <c r="AR944" s="2">
        <v>4.3</v>
      </c>
      <c r="AS944" s="2">
        <v>1003.5</v>
      </c>
      <c r="AT944" s="2">
        <v>9390</v>
      </c>
      <c r="AU944" s="2">
        <v>0</v>
      </c>
      <c r="AV944" s="2">
        <v>0</v>
      </c>
      <c r="AW944" s="2">
        <v>0.3</v>
      </c>
      <c r="AX944" s="2">
        <v>0.6</v>
      </c>
      <c r="AY944">
        <v>28.2</v>
      </c>
      <c r="AZ944">
        <v>659.2</v>
      </c>
      <c r="BA944">
        <v>20.100000000000001</v>
      </c>
      <c r="BB944">
        <v>25.7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2"/>
        <v>0</v>
      </c>
      <c r="U945" s="13">
        <f t="shared" si="43"/>
        <v>-2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16.3</v>
      </c>
      <c r="AN945" s="2">
        <v>81</v>
      </c>
      <c r="AO945" s="2">
        <v>13</v>
      </c>
      <c r="AP945" s="2">
        <v>16.3</v>
      </c>
      <c r="AQ945" s="2">
        <v>5</v>
      </c>
      <c r="AR945" s="2">
        <v>5</v>
      </c>
      <c r="AS945" s="2">
        <v>1003.4</v>
      </c>
      <c r="AT945" s="2">
        <v>9040</v>
      </c>
      <c r="AU945" s="2">
        <v>0</v>
      </c>
      <c r="AV945" s="2">
        <v>0</v>
      </c>
      <c r="AW945" s="2">
        <v>0.3</v>
      </c>
      <c r="AX945" s="2">
        <v>0.6</v>
      </c>
      <c r="AY945">
        <v>28.2</v>
      </c>
      <c r="AZ945">
        <v>659.2</v>
      </c>
      <c r="BA945">
        <v>19.899999999999999</v>
      </c>
      <c r="BB945">
        <v>25.3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2"/>
        <v>0</v>
      </c>
      <c r="U946" s="13">
        <f t="shared" si="43"/>
        <v>-2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16.3</v>
      </c>
      <c r="AN946" s="2">
        <v>81</v>
      </c>
      <c r="AO946" s="2">
        <v>13</v>
      </c>
      <c r="AP946" s="2">
        <v>16.3</v>
      </c>
      <c r="AQ946" s="2">
        <v>6.5</v>
      </c>
      <c r="AR946" s="2">
        <v>6.5</v>
      </c>
      <c r="AS946" s="2">
        <v>1003.5</v>
      </c>
      <c r="AT946" s="2">
        <v>8850</v>
      </c>
      <c r="AU946" s="2">
        <v>0</v>
      </c>
      <c r="AV946" s="2">
        <v>0</v>
      </c>
      <c r="AW946" s="2">
        <v>0.3</v>
      </c>
      <c r="AX946" s="2">
        <v>0.6</v>
      </c>
      <c r="AY946">
        <v>28.2</v>
      </c>
      <c r="AZ946">
        <v>659.2</v>
      </c>
      <c r="BA946">
        <v>19.8</v>
      </c>
      <c r="BB946">
        <v>25.3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2"/>
        <v>0</v>
      </c>
      <c r="U947" s="13">
        <f t="shared" si="43"/>
        <v>-2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16.2</v>
      </c>
      <c r="AN947" s="2">
        <v>81</v>
      </c>
      <c r="AO947" s="2">
        <v>12.9</v>
      </c>
      <c r="AP947" s="2">
        <v>16.2</v>
      </c>
      <c r="AQ947" s="2">
        <v>0</v>
      </c>
      <c r="AR947" s="2">
        <v>8.3000000000000007</v>
      </c>
      <c r="AS947" s="2">
        <v>1003.5</v>
      </c>
      <c r="AT947" s="2">
        <v>8710</v>
      </c>
      <c r="AU947" s="2">
        <v>0</v>
      </c>
      <c r="AV947" s="2">
        <v>0</v>
      </c>
      <c r="AW947" s="2">
        <v>0.3</v>
      </c>
      <c r="AX947" s="2">
        <v>0.6</v>
      </c>
      <c r="AY947">
        <v>28.2</v>
      </c>
      <c r="AZ947">
        <v>659.2</v>
      </c>
      <c r="BA947">
        <v>19.7</v>
      </c>
      <c r="BB947">
        <v>25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2"/>
        <v>0</v>
      </c>
      <c r="U948" s="13">
        <f t="shared" si="43"/>
        <v>-2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16.2</v>
      </c>
      <c r="AN948" s="2">
        <v>81</v>
      </c>
      <c r="AO948" s="2">
        <v>12.9</v>
      </c>
      <c r="AP948" s="2">
        <v>16.2</v>
      </c>
      <c r="AQ948" s="2">
        <v>4</v>
      </c>
      <c r="AR948" s="2">
        <v>4</v>
      </c>
      <c r="AS948" s="2">
        <v>1003.7</v>
      </c>
      <c r="AT948" s="2">
        <v>8870</v>
      </c>
      <c r="AU948" s="2">
        <v>0</v>
      </c>
      <c r="AV948" s="2">
        <v>0</v>
      </c>
      <c r="AW948" s="2">
        <v>0.3</v>
      </c>
      <c r="AX948" s="2">
        <v>0.6</v>
      </c>
      <c r="AY948">
        <v>28.2</v>
      </c>
      <c r="AZ948">
        <v>659.2</v>
      </c>
      <c r="BA948">
        <v>19.600000000000001</v>
      </c>
      <c r="BB948">
        <v>24.7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2"/>
        <v>0</v>
      </c>
      <c r="U949" s="13">
        <f t="shared" si="43"/>
        <v>-2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16.2</v>
      </c>
      <c r="AN949" s="2">
        <v>81</v>
      </c>
      <c r="AO949" s="2">
        <v>12.9</v>
      </c>
      <c r="AP949" s="2">
        <v>16.2</v>
      </c>
      <c r="AQ949" s="2">
        <v>4.3</v>
      </c>
      <c r="AR949" s="2">
        <v>5</v>
      </c>
      <c r="AS949" s="2">
        <v>1003.5</v>
      </c>
      <c r="AT949" s="2">
        <v>9200</v>
      </c>
      <c r="AU949" s="2">
        <v>0</v>
      </c>
      <c r="AV949" s="2">
        <v>0</v>
      </c>
      <c r="AW949" s="2">
        <v>0.3</v>
      </c>
      <c r="AX949" s="2">
        <v>0.6</v>
      </c>
      <c r="AY949">
        <v>28.2</v>
      </c>
      <c r="AZ949">
        <v>659.2</v>
      </c>
      <c r="BA949">
        <v>19.5</v>
      </c>
      <c r="BB949">
        <v>24.3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2"/>
        <v>0</v>
      </c>
      <c r="U950" s="13">
        <f t="shared" si="43"/>
        <v>-2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16.100000000000001</v>
      </c>
      <c r="AN950" s="2">
        <v>81</v>
      </c>
      <c r="AO950" s="2">
        <v>12.8</v>
      </c>
      <c r="AP950" s="2">
        <v>16.100000000000001</v>
      </c>
      <c r="AQ950" s="2">
        <v>4.7</v>
      </c>
      <c r="AR950" s="2">
        <v>5</v>
      </c>
      <c r="AS950" s="2">
        <v>1003.8</v>
      </c>
      <c r="AT950" s="2">
        <v>10580</v>
      </c>
      <c r="AU950" s="2">
        <v>0</v>
      </c>
      <c r="AV950" s="2">
        <v>0</v>
      </c>
      <c r="AW950" s="2">
        <v>0.3</v>
      </c>
      <c r="AX950" s="2">
        <v>0.6</v>
      </c>
      <c r="AY950">
        <v>28.2</v>
      </c>
      <c r="AZ950">
        <v>659.2</v>
      </c>
      <c r="BA950">
        <v>19.399999999999999</v>
      </c>
      <c r="BB950">
        <v>24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2"/>
        <v>0</v>
      </c>
      <c r="U951" s="13">
        <f t="shared" si="43"/>
        <v>-2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16.100000000000001</v>
      </c>
      <c r="AN951" s="2">
        <v>81</v>
      </c>
      <c r="AO951" s="2">
        <v>12.8</v>
      </c>
      <c r="AP951" s="2">
        <v>16.100000000000001</v>
      </c>
      <c r="AQ951" s="2">
        <v>2.5</v>
      </c>
      <c r="AR951" s="2">
        <v>4</v>
      </c>
      <c r="AS951" s="2">
        <v>1003.5</v>
      </c>
      <c r="AT951" s="2">
        <v>12580</v>
      </c>
      <c r="AU951" s="2">
        <v>0</v>
      </c>
      <c r="AV951" s="2">
        <v>0</v>
      </c>
      <c r="AW951" s="2">
        <v>0.3</v>
      </c>
      <c r="AX951" s="2">
        <v>0.6</v>
      </c>
      <c r="AY951">
        <v>28.2</v>
      </c>
      <c r="AZ951">
        <v>659.2</v>
      </c>
      <c r="BA951">
        <v>19.3</v>
      </c>
      <c r="BB951">
        <v>23.7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2"/>
        <v>0</v>
      </c>
      <c r="U952" s="13">
        <f t="shared" si="43"/>
        <v>-2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16.2</v>
      </c>
      <c r="AN952" s="2">
        <v>81</v>
      </c>
      <c r="AO952" s="2">
        <v>12.9</v>
      </c>
      <c r="AP952" s="2">
        <v>16.2</v>
      </c>
      <c r="AQ952" s="2">
        <v>5.4</v>
      </c>
      <c r="AR952" s="2">
        <v>5.8</v>
      </c>
      <c r="AS952" s="2">
        <v>1003.4</v>
      </c>
      <c r="AT952" s="2">
        <v>12570</v>
      </c>
      <c r="AU952" s="2">
        <v>0</v>
      </c>
      <c r="AV952" s="2">
        <v>0</v>
      </c>
      <c r="AW952" s="2">
        <v>0.3</v>
      </c>
      <c r="AX952" s="2">
        <v>0.6</v>
      </c>
      <c r="AY952">
        <v>28.2</v>
      </c>
      <c r="AZ952">
        <v>659.2</v>
      </c>
      <c r="BA952">
        <v>19.3</v>
      </c>
      <c r="BB952">
        <v>23.4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2"/>
        <v>0</v>
      </c>
      <c r="U953" s="13">
        <f t="shared" si="43"/>
        <v>-2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16.2</v>
      </c>
      <c r="AN953" s="2">
        <v>81</v>
      </c>
      <c r="AO953" s="2">
        <v>12.9</v>
      </c>
      <c r="AP953" s="2">
        <v>16.2</v>
      </c>
      <c r="AQ953" s="2">
        <v>3.2</v>
      </c>
      <c r="AR953" s="2">
        <v>5.4</v>
      </c>
      <c r="AS953" s="2">
        <v>1003.6</v>
      </c>
      <c r="AT953" s="2">
        <v>11740</v>
      </c>
      <c r="AU953" s="2">
        <v>0</v>
      </c>
      <c r="AV953" s="2">
        <v>0</v>
      </c>
      <c r="AW953" s="2">
        <v>0.3</v>
      </c>
      <c r="AX953" s="2">
        <v>0.6</v>
      </c>
      <c r="AY953">
        <v>28.2</v>
      </c>
      <c r="AZ953">
        <v>659.2</v>
      </c>
      <c r="BA953">
        <v>19.2</v>
      </c>
      <c r="BB953">
        <v>23.1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2"/>
        <v>0</v>
      </c>
      <c r="U954" s="13">
        <f t="shared" si="43"/>
        <v>-2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16.2</v>
      </c>
      <c r="AN954" s="2">
        <v>81</v>
      </c>
      <c r="AO954" s="2">
        <v>12.9</v>
      </c>
      <c r="AP954" s="2">
        <v>16.2</v>
      </c>
      <c r="AQ954" s="2">
        <v>1.8</v>
      </c>
      <c r="AR954" s="2">
        <v>2.9</v>
      </c>
      <c r="AS954" s="2">
        <v>1003.6</v>
      </c>
      <c r="AT954" s="2">
        <v>11030</v>
      </c>
      <c r="AU954" s="2">
        <v>0</v>
      </c>
      <c r="AV954" s="2">
        <v>0</v>
      </c>
      <c r="AW954" s="2">
        <v>0.3</v>
      </c>
      <c r="AX954" s="2">
        <v>0.6</v>
      </c>
      <c r="AY954">
        <v>28.2</v>
      </c>
      <c r="AZ954">
        <v>659.2</v>
      </c>
      <c r="BA954">
        <v>19.3</v>
      </c>
      <c r="BB954">
        <v>23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2"/>
        <v>0</v>
      </c>
      <c r="U955" s="13">
        <f t="shared" si="43"/>
        <v>-2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16.2</v>
      </c>
      <c r="AN955" s="2">
        <v>81</v>
      </c>
      <c r="AO955" s="2">
        <v>12.9</v>
      </c>
      <c r="AP955" s="2">
        <v>16.2</v>
      </c>
      <c r="AQ955" s="2">
        <v>2.9</v>
      </c>
      <c r="AR955" s="2">
        <v>4</v>
      </c>
      <c r="AS955" s="2">
        <v>1003.6</v>
      </c>
      <c r="AT955" s="2">
        <v>10680</v>
      </c>
      <c r="AU955" s="2">
        <v>0</v>
      </c>
      <c r="AV955" s="2">
        <v>0</v>
      </c>
      <c r="AW955" s="2">
        <v>0.3</v>
      </c>
      <c r="AX955" s="2">
        <v>0.6</v>
      </c>
      <c r="AY955">
        <v>28.2</v>
      </c>
      <c r="AZ955">
        <v>659.2</v>
      </c>
      <c r="BA955">
        <v>19.3</v>
      </c>
      <c r="BB955">
        <v>23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2"/>
        <v>0</v>
      </c>
      <c r="U956" s="13">
        <f t="shared" si="43"/>
        <v>-2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16.2</v>
      </c>
      <c r="AN956" s="2">
        <v>81</v>
      </c>
      <c r="AO956" s="2">
        <v>12.9</v>
      </c>
      <c r="AP956" s="2">
        <v>16.2</v>
      </c>
      <c r="AQ956" s="2">
        <v>2.2000000000000002</v>
      </c>
      <c r="AR956" s="2">
        <v>2.9</v>
      </c>
      <c r="AS956" s="2">
        <v>1003.7</v>
      </c>
      <c r="AT956" s="2">
        <v>10340</v>
      </c>
      <c r="AU956" s="2">
        <v>0</v>
      </c>
      <c r="AV956" s="2">
        <v>0</v>
      </c>
      <c r="AW956" s="2">
        <v>0.3</v>
      </c>
      <c r="AX956" s="2">
        <v>0.6</v>
      </c>
      <c r="AY956">
        <v>28.2</v>
      </c>
      <c r="AZ956">
        <v>659.2</v>
      </c>
      <c r="BA956">
        <v>19.5</v>
      </c>
      <c r="BB956">
        <v>23.1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2"/>
        <v>0</v>
      </c>
      <c r="U957" s="13">
        <f t="shared" si="43"/>
        <v>-2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16.2</v>
      </c>
      <c r="AN957" s="2">
        <v>80</v>
      </c>
      <c r="AO957" s="2">
        <v>12.8</v>
      </c>
      <c r="AP957" s="2">
        <v>16.2</v>
      </c>
      <c r="AQ957" s="2">
        <v>6.1</v>
      </c>
      <c r="AR957" s="2">
        <v>6.1</v>
      </c>
      <c r="AS957" s="2">
        <v>1003.6</v>
      </c>
      <c r="AT957" s="2">
        <v>10240</v>
      </c>
      <c r="AU957" s="2">
        <v>0</v>
      </c>
      <c r="AV957" s="2">
        <v>0</v>
      </c>
      <c r="AW957" s="2">
        <v>0.3</v>
      </c>
      <c r="AX957" s="2">
        <v>0.6</v>
      </c>
      <c r="AY957">
        <v>28.2</v>
      </c>
      <c r="AZ957">
        <v>659.2</v>
      </c>
      <c r="BA957">
        <v>19.600000000000001</v>
      </c>
      <c r="BB957">
        <v>23.2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2"/>
        <v>0</v>
      </c>
      <c r="U958" s="13">
        <f t="shared" si="43"/>
        <v>-2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16.2</v>
      </c>
      <c r="AN958" s="2">
        <v>80</v>
      </c>
      <c r="AO958" s="2">
        <v>12.8</v>
      </c>
      <c r="AP958" s="2">
        <v>16.2</v>
      </c>
      <c r="AQ958" s="2">
        <v>0</v>
      </c>
      <c r="AR958" s="2">
        <v>4.3</v>
      </c>
      <c r="AS958" s="2">
        <v>1003.7</v>
      </c>
      <c r="AT958" s="2">
        <v>10070</v>
      </c>
      <c r="AU958" s="2">
        <v>0</v>
      </c>
      <c r="AV958" s="2">
        <v>0</v>
      </c>
      <c r="AW958" s="2">
        <v>0.3</v>
      </c>
      <c r="AX958" s="2">
        <v>0.6</v>
      </c>
      <c r="AY958">
        <v>28.2</v>
      </c>
      <c r="AZ958">
        <v>659.2</v>
      </c>
      <c r="BA958">
        <v>19.600000000000001</v>
      </c>
      <c r="BB958">
        <v>23.4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2"/>
        <v>0</v>
      </c>
      <c r="U959" s="13">
        <f t="shared" si="43"/>
        <v>-2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16.2</v>
      </c>
      <c r="AN959" s="2">
        <v>80</v>
      </c>
      <c r="AO959" s="2">
        <v>12.8</v>
      </c>
      <c r="AP959" s="2">
        <v>16.2</v>
      </c>
      <c r="AQ959" s="2">
        <v>5</v>
      </c>
      <c r="AR959" s="2">
        <v>7.2</v>
      </c>
      <c r="AS959" s="2">
        <v>1003.6</v>
      </c>
      <c r="AT959" s="2">
        <v>9820</v>
      </c>
      <c r="AU959" s="2">
        <v>0</v>
      </c>
      <c r="AV959" s="2">
        <v>0</v>
      </c>
      <c r="AW959" s="2">
        <v>0.3</v>
      </c>
      <c r="AX959" s="2">
        <v>0.6</v>
      </c>
      <c r="AY959">
        <v>28.2</v>
      </c>
      <c r="AZ959">
        <v>659.2</v>
      </c>
      <c r="BA959">
        <v>19.600000000000001</v>
      </c>
      <c r="BB959">
        <v>23.5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2"/>
        <v>0</v>
      </c>
      <c r="U960" s="13">
        <f t="shared" si="43"/>
        <v>-2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16.2</v>
      </c>
      <c r="AN960" s="2">
        <v>80</v>
      </c>
      <c r="AO960" s="2">
        <v>12.8</v>
      </c>
      <c r="AP960" s="2">
        <v>16.2</v>
      </c>
      <c r="AQ960" s="2">
        <v>7.2</v>
      </c>
      <c r="AR960" s="2">
        <v>7.2</v>
      </c>
      <c r="AS960" s="2">
        <v>1003.6</v>
      </c>
      <c r="AT960" s="2">
        <v>9390</v>
      </c>
      <c r="AU960" s="2">
        <v>0</v>
      </c>
      <c r="AV960" s="2">
        <v>0</v>
      </c>
      <c r="AW960" s="2">
        <v>0.3</v>
      </c>
      <c r="AX960" s="2">
        <v>0.6</v>
      </c>
      <c r="AY960">
        <v>28.2</v>
      </c>
      <c r="AZ960">
        <v>659.2</v>
      </c>
      <c r="BA960">
        <v>19.600000000000001</v>
      </c>
      <c r="BB960">
        <v>23.5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2"/>
        <v>0</v>
      </c>
      <c r="U961" s="13">
        <f t="shared" si="43"/>
        <v>-2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16.2</v>
      </c>
      <c r="AN961" s="2">
        <v>80</v>
      </c>
      <c r="AO961" s="2">
        <v>12.8</v>
      </c>
      <c r="AP961" s="2">
        <v>16.2</v>
      </c>
      <c r="AQ961" s="2">
        <v>3.6</v>
      </c>
      <c r="AR961" s="2">
        <v>3.6</v>
      </c>
      <c r="AS961" s="2">
        <v>1003.5</v>
      </c>
      <c r="AT961" s="2">
        <v>8920</v>
      </c>
      <c r="AU961" s="2">
        <v>0</v>
      </c>
      <c r="AV961" s="2">
        <v>0</v>
      </c>
      <c r="AW961" s="2">
        <v>0.3</v>
      </c>
      <c r="AX961" s="2">
        <v>0.6</v>
      </c>
      <c r="AY961">
        <v>28.2</v>
      </c>
      <c r="AZ961">
        <v>659.2</v>
      </c>
      <c r="BA961">
        <v>19.600000000000001</v>
      </c>
      <c r="BB961">
        <v>23.6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2"/>
        <v>0</v>
      </c>
      <c r="U962" s="13">
        <f t="shared" si="43"/>
        <v>-2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16.2</v>
      </c>
      <c r="AN962" s="2">
        <v>80</v>
      </c>
      <c r="AO962" s="2">
        <v>12.8</v>
      </c>
      <c r="AP962" s="2">
        <v>16.2</v>
      </c>
      <c r="AQ962" s="2">
        <v>3.2</v>
      </c>
      <c r="AR962" s="2">
        <v>4.3</v>
      </c>
      <c r="AS962" s="2">
        <v>1003.5</v>
      </c>
      <c r="AT962" s="2">
        <v>8450</v>
      </c>
      <c r="AU962" s="2">
        <v>0</v>
      </c>
      <c r="AV962" s="2">
        <v>0</v>
      </c>
      <c r="AW962" s="2">
        <v>0.3</v>
      </c>
      <c r="AX962" s="2">
        <v>0.6</v>
      </c>
      <c r="AY962">
        <v>28.2</v>
      </c>
      <c r="AZ962">
        <v>659.2</v>
      </c>
      <c r="BA962">
        <v>19.600000000000001</v>
      </c>
      <c r="BB962">
        <v>23.6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2"/>
        <v>0</v>
      </c>
      <c r="U963" s="13">
        <f t="shared" si="43"/>
        <v>-2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16.2</v>
      </c>
      <c r="AN963" s="2">
        <v>80</v>
      </c>
      <c r="AO963" s="2">
        <v>12.8</v>
      </c>
      <c r="AP963" s="2">
        <v>16.2</v>
      </c>
      <c r="AQ963" s="2">
        <v>5.4</v>
      </c>
      <c r="AR963" s="2">
        <v>5.8</v>
      </c>
      <c r="AS963" s="2">
        <v>1003.7</v>
      </c>
      <c r="AT963" s="2">
        <v>8110</v>
      </c>
      <c r="AU963" s="2">
        <v>0</v>
      </c>
      <c r="AV963" s="2">
        <v>0</v>
      </c>
      <c r="AW963" s="2">
        <v>0.3</v>
      </c>
      <c r="AX963" s="2">
        <v>0.6</v>
      </c>
      <c r="AY963">
        <v>28.2</v>
      </c>
      <c r="AZ963">
        <v>659.2</v>
      </c>
      <c r="BA963">
        <v>19.5</v>
      </c>
      <c r="BB963">
        <v>23.5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2"/>
        <v>0</v>
      </c>
      <c r="U964" s="13">
        <f t="shared" si="43"/>
        <v>-2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16.2</v>
      </c>
      <c r="AN964" s="2">
        <v>80</v>
      </c>
      <c r="AO964" s="2">
        <v>12.8</v>
      </c>
      <c r="AP964" s="2">
        <v>16.2</v>
      </c>
      <c r="AQ964" s="2">
        <v>3.6</v>
      </c>
      <c r="AR964" s="2">
        <v>4.3</v>
      </c>
      <c r="AS964" s="2">
        <v>1003.5</v>
      </c>
      <c r="AT964" s="2">
        <v>7860</v>
      </c>
      <c r="AU964" s="2">
        <v>0</v>
      </c>
      <c r="AV964" s="2">
        <v>0</v>
      </c>
      <c r="AW964" s="2">
        <v>0.3</v>
      </c>
      <c r="AX964" s="2">
        <v>0.6</v>
      </c>
      <c r="AY964">
        <v>28.2</v>
      </c>
      <c r="AZ964">
        <v>659.2</v>
      </c>
      <c r="BA964">
        <v>19.5</v>
      </c>
      <c r="BB964">
        <v>23.4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2"/>
        <v>0</v>
      </c>
      <c r="U965" s="13">
        <f t="shared" si="43"/>
        <v>-2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16.2</v>
      </c>
      <c r="AN965" s="2">
        <v>80</v>
      </c>
      <c r="AO965" s="2">
        <v>12.8</v>
      </c>
      <c r="AP965" s="2">
        <v>16.2</v>
      </c>
      <c r="AQ965" s="2">
        <v>5.8</v>
      </c>
      <c r="AR965" s="2">
        <v>5.8</v>
      </c>
      <c r="AS965" s="2">
        <v>1003.4</v>
      </c>
      <c r="AT965" s="2">
        <v>7630</v>
      </c>
      <c r="AU965" s="2">
        <v>0</v>
      </c>
      <c r="AV965" s="2">
        <v>0</v>
      </c>
      <c r="AW965" s="2">
        <v>0.3</v>
      </c>
      <c r="AX965" s="2">
        <v>0.6</v>
      </c>
      <c r="AY965">
        <v>28.2</v>
      </c>
      <c r="AZ965">
        <v>659.2</v>
      </c>
      <c r="BA965">
        <v>19.399999999999999</v>
      </c>
      <c r="BB965">
        <v>23.3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2"/>
        <v>0</v>
      </c>
      <c r="U966" s="13">
        <f t="shared" si="43"/>
        <v>-2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16.100000000000001</v>
      </c>
      <c r="AN966" s="2">
        <v>80</v>
      </c>
      <c r="AO966" s="2">
        <v>12.7</v>
      </c>
      <c r="AP966" s="2">
        <v>16.100000000000001</v>
      </c>
      <c r="AQ966" s="2">
        <v>3.2</v>
      </c>
      <c r="AR966" s="2">
        <v>6.5</v>
      </c>
      <c r="AS966" s="2">
        <v>1003.7</v>
      </c>
      <c r="AT966" s="2">
        <v>7500</v>
      </c>
      <c r="AU966" s="2">
        <v>0</v>
      </c>
      <c r="AV966" s="2">
        <v>0</v>
      </c>
      <c r="AW966" s="2">
        <v>0.3</v>
      </c>
      <c r="AX966" s="2">
        <v>0.6</v>
      </c>
      <c r="AY966">
        <v>28.2</v>
      </c>
      <c r="AZ966">
        <v>659.2</v>
      </c>
      <c r="BA966">
        <v>19.3</v>
      </c>
      <c r="BB966">
        <v>23.1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2"/>
        <v>0</v>
      </c>
      <c r="U967" s="13">
        <f t="shared" si="43"/>
        <v>-2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16.100000000000001</v>
      </c>
      <c r="AN967" s="2">
        <v>80</v>
      </c>
      <c r="AO967" s="2">
        <v>12.7</v>
      </c>
      <c r="AP967" s="2">
        <v>16.100000000000001</v>
      </c>
      <c r="AQ967" s="2">
        <v>6.5</v>
      </c>
      <c r="AR967" s="2">
        <v>7.9</v>
      </c>
      <c r="AS967" s="2">
        <v>1003.5</v>
      </c>
      <c r="AT967" s="2">
        <v>7440</v>
      </c>
      <c r="AU967" s="2">
        <v>0</v>
      </c>
      <c r="AV967" s="2">
        <v>0</v>
      </c>
      <c r="AW967" s="2">
        <v>0.3</v>
      </c>
      <c r="AX967" s="2">
        <v>0.6</v>
      </c>
      <c r="AY967">
        <v>28.2</v>
      </c>
      <c r="AZ967">
        <v>659.2</v>
      </c>
      <c r="BA967">
        <v>19.3</v>
      </c>
      <c r="BB967">
        <v>22.9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2"/>
        <v>0</v>
      </c>
      <c r="U968" s="13">
        <f t="shared" si="43"/>
        <v>-2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16.100000000000001</v>
      </c>
      <c r="AN968" s="2">
        <v>80</v>
      </c>
      <c r="AO968" s="2">
        <v>12.7</v>
      </c>
      <c r="AP968" s="2">
        <v>16.100000000000001</v>
      </c>
      <c r="AQ968" s="2">
        <v>3.2</v>
      </c>
      <c r="AR968" s="2">
        <v>6.5</v>
      </c>
      <c r="AS968" s="2">
        <v>1003.6</v>
      </c>
      <c r="AT968" s="2">
        <v>7350</v>
      </c>
      <c r="AU968" s="2">
        <v>0</v>
      </c>
      <c r="AV968" s="2">
        <v>0</v>
      </c>
      <c r="AW968" s="2">
        <v>0.3</v>
      </c>
      <c r="AX968" s="2">
        <v>0.6</v>
      </c>
      <c r="AY968">
        <v>28.2</v>
      </c>
      <c r="AZ968">
        <v>659.2</v>
      </c>
      <c r="BA968">
        <v>19.2</v>
      </c>
      <c r="BB968">
        <v>22.6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2"/>
        <v>0</v>
      </c>
      <c r="U969" s="13">
        <f t="shared" si="43"/>
        <v>-2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16.100000000000001</v>
      </c>
      <c r="AN969" s="2">
        <v>80</v>
      </c>
      <c r="AO969" s="2">
        <v>12.7</v>
      </c>
      <c r="AP969" s="2">
        <v>16.100000000000001</v>
      </c>
      <c r="AQ969" s="2">
        <v>8.6</v>
      </c>
      <c r="AR969" s="2">
        <v>8.6</v>
      </c>
      <c r="AS969" s="2">
        <v>1003.8</v>
      </c>
      <c r="AT969" s="2">
        <v>7160</v>
      </c>
      <c r="AU969" s="2">
        <v>0</v>
      </c>
      <c r="AV969" s="2">
        <v>0</v>
      </c>
      <c r="AW969" s="2">
        <v>0.3</v>
      </c>
      <c r="AX969" s="2">
        <v>0.6</v>
      </c>
      <c r="AY969">
        <v>28.2</v>
      </c>
      <c r="AZ969">
        <v>659.2</v>
      </c>
      <c r="BA969">
        <v>19.100000000000001</v>
      </c>
      <c r="BB969">
        <v>22.3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2"/>
        <v>0</v>
      </c>
      <c r="U970" s="13">
        <f t="shared" si="43"/>
        <v>-2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16.100000000000001</v>
      </c>
      <c r="AN970" s="2">
        <v>80</v>
      </c>
      <c r="AO970" s="2">
        <v>12.7</v>
      </c>
      <c r="AP970" s="2">
        <v>16.100000000000001</v>
      </c>
      <c r="AQ970" s="2">
        <v>2.9</v>
      </c>
      <c r="AR970" s="2">
        <v>5.8</v>
      </c>
      <c r="AS970" s="2">
        <v>1003.6</v>
      </c>
      <c r="AT970" s="2">
        <v>6920</v>
      </c>
      <c r="AU970" s="2">
        <v>0</v>
      </c>
      <c r="AV970" s="2">
        <v>0</v>
      </c>
      <c r="AW970" s="2">
        <v>0.3</v>
      </c>
      <c r="AX970" s="2">
        <v>0.6</v>
      </c>
      <c r="AY970">
        <v>28.2</v>
      </c>
      <c r="AZ970">
        <v>659.2</v>
      </c>
      <c r="BA970">
        <v>19</v>
      </c>
      <c r="BB970">
        <v>22.1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2"/>
        <v>0</v>
      </c>
      <c r="U971" s="13">
        <f t="shared" si="43"/>
        <v>-2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16.100000000000001</v>
      </c>
      <c r="AN971" s="2">
        <v>80</v>
      </c>
      <c r="AO971" s="2">
        <v>12.7</v>
      </c>
      <c r="AP971" s="2">
        <v>16.100000000000001</v>
      </c>
      <c r="AQ971" s="2">
        <v>4.3</v>
      </c>
      <c r="AR971" s="2">
        <v>5</v>
      </c>
      <c r="AS971" s="2">
        <v>1003.7</v>
      </c>
      <c r="AT971" s="2">
        <v>6800</v>
      </c>
      <c r="AU971" s="2">
        <v>0</v>
      </c>
      <c r="AV971" s="2">
        <v>0</v>
      </c>
      <c r="AW971" s="2">
        <v>0.3</v>
      </c>
      <c r="AX971" s="2">
        <v>0.6</v>
      </c>
      <c r="AY971">
        <v>28.2</v>
      </c>
      <c r="AZ971">
        <v>659.2</v>
      </c>
      <c r="BA971">
        <v>18.899999999999999</v>
      </c>
      <c r="BB971">
        <v>21.8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2"/>
        <v>0</v>
      </c>
      <c r="U972" s="13">
        <f t="shared" si="43"/>
        <v>-2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16.100000000000001</v>
      </c>
      <c r="AN972" s="2">
        <v>80</v>
      </c>
      <c r="AO972" s="2">
        <v>12.7</v>
      </c>
      <c r="AP972" s="2">
        <v>16.100000000000001</v>
      </c>
      <c r="AQ972" s="2">
        <v>3.6</v>
      </c>
      <c r="AR972" s="2">
        <v>5</v>
      </c>
      <c r="AS972" s="2">
        <v>1003.6</v>
      </c>
      <c r="AT972" s="2">
        <v>6660</v>
      </c>
      <c r="AU972" s="2">
        <v>0</v>
      </c>
      <c r="AV972" s="2">
        <v>0</v>
      </c>
      <c r="AW972" s="2">
        <v>0.3</v>
      </c>
      <c r="AX972" s="2">
        <v>0.6</v>
      </c>
      <c r="AY972">
        <v>28.2</v>
      </c>
      <c r="AZ972">
        <v>659.2</v>
      </c>
      <c r="BA972">
        <v>18.8</v>
      </c>
      <c r="BB972">
        <v>21.6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2"/>
        <v>0</v>
      </c>
      <c r="U973" s="13">
        <f t="shared" si="43"/>
        <v>-2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16.100000000000001</v>
      </c>
      <c r="AN973" s="2">
        <v>80</v>
      </c>
      <c r="AO973" s="2">
        <v>12.7</v>
      </c>
      <c r="AP973" s="2">
        <v>16.100000000000001</v>
      </c>
      <c r="AQ973" s="2">
        <v>2.9</v>
      </c>
      <c r="AR973" s="2">
        <v>4.3</v>
      </c>
      <c r="AS973" s="2">
        <v>1003.8</v>
      </c>
      <c r="AT973" s="2">
        <v>6570</v>
      </c>
      <c r="AU973" s="2">
        <v>0</v>
      </c>
      <c r="AV973" s="2">
        <v>0</v>
      </c>
      <c r="AW973" s="2">
        <v>0.3</v>
      </c>
      <c r="AX973" s="2">
        <v>0.6</v>
      </c>
      <c r="AY973">
        <v>28.2</v>
      </c>
      <c r="AZ973">
        <v>659.2</v>
      </c>
      <c r="BA973">
        <v>18.7</v>
      </c>
      <c r="BB973">
        <v>21.3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2"/>
        <v>0</v>
      </c>
      <c r="U974" s="13">
        <f t="shared" si="43"/>
        <v>-2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16.100000000000001</v>
      </c>
      <c r="AN974" s="2">
        <v>80</v>
      </c>
      <c r="AO974" s="2">
        <v>12.7</v>
      </c>
      <c r="AP974" s="2">
        <v>16.100000000000001</v>
      </c>
      <c r="AQ974" s="2">
        <v>2.2000000000000002</v>
      </c>
      <c r="AR974" s="2">
        <v>3.2</v>
      </c>
      <c r="AS974" s="2">
        <v>1003.5</v>
      </c>
      <c r="AT974" s="2">
        <v>6680</v>
      </c>
      <c r="AU974" s="2">
        <v>0</v>
      </c>
      <c r="AV974" s="2">
        <v>0</v>
      </c>
      <c r="AW974" s="2">
        <v>0.3</v>
      </c>
      <c r="AX974" s="2">
        <v>0.6</v>
      </c>
      <c r="AY974">
        <v>28.2</v>
      </c>
      <c r="AZ974">
        <v>659.2</v>
      </c>
      <c r="BA974">
        <v>18.600000000000001</v>
      </c>
      <c r="BB974">
        <v>21.1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6">MAX(P975,Q975)</f>
        <v>0</v>
      </c>
      <c r="U975" s="13">
        <f t="shared" ref="U975:U1007" si="47">(T975-B975)-2</f>
        <v>-2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16.100000000000001</v>
      </c>
      <c r="AN975" s="2">
        <v>80</v>
      </c>
      <c r="AO975" s="2">
        <v>12.7</v>
      </c>
      <c r="AP975" s="2">
        <v>16.100000000000001</v>
      </c>
      <c r="AQ975" s="2">
        <v>2.9</v>
      </c>
      <c r="AR975" s="2">
        <v>4.7</v>
      </c>
      <c r="AS975" s="2">
        <v>1003.5</v>
      </c>
      <c r="AT975" s="2">
        <v>6980</v>
      </c>
      <c r="AU975" s="2">
        <v>0</v>
      </c>
      <c r="AV975" s="2">
        <v>0</v>
      </c>
      <c r="AW975" s="2">
        <v>0.3</v>
      </c>
      <c r="AX975" s="2">
        <v>0.6</v>
      </c>
      <c r="AY975">
        <v>28.2</v>
      </c>
      <c r="AZ975">
        <v>659.2</v>
      </c>
      <c r="BA975">
        <v>18.5</v>
      </c>
      <c r="BB975">
        <v>20.9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6"/>
        <v>0</v>
      </c>
      <c r="U976" s="13">
        <f t="shared" si="47"/>
        <v>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16.100000000000001</v>
      </c>
      <c r="AN976" s="2">
        <v>80</v>
      </c>
      <c r="AO976" s="2">
        <v>12.7</v>
      </c>
      <c r="AP976" s="2">
        <v>16.100000000000001</v>
      </c>
      <c r="AQ976" s="2">
        <v>2.5</v>
      </c>
      <c r="AR976" s="2">
        <v>2.5</v>
      </c>
      <c r="AS976" s="2">
        <v>1003.5</v>
      </c>
      <c r="AT976" s="2">
        <v>7370</v>
      </c>
      <c r="AU976" s="2">
        <v>0</v>
      </c>
      <c r="AV976" s="2">
        <v>0</v>
      </c>
      <c r="AW976" s="2">
        <v>0.3</v>
      </c>
      <c r="AX976" s="2">
        <v>0.6</v>
      </c>
      <c r="AY976">
        <v>28.2</v>
      </c>
      <c r="AZ976">
        <v>659.2</v>
      </c>
      <c r="BA976">
        <v>18.399999999999999</v>
      </c>
      <c r="BB976">
        <v>20.7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6"/>
        <v>0</v>
      </c>
      <c r="U977" s="13">
        <f t="shared" si="47"/>
        <v>-2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16.100000000000001</v>
      </c>
      <c r="AN977" s="2">
        <v>80</v>
      </c>
      <c r="AO977" s="2">
        <v>12.7</v>
      </c>
      <c r="AP977" s="2">
        <v>16.100000000000001</v>
      </c>
      <c r="AQ977" s="2">
        <v>0</v>
      </c>
      <c r="AR977" s="2">
        <v>2.5</v>
      </c>
      <c r="AS977" s="2">
        <v>1003.7</v>
      </c>
      <c r="AT977" s="2">
        <v>7680</v>
      </c>
      <c r="AU977" s="2">
        <v>0</v>
      </c>
      <c r="AV977" s="2">
        <v>0</v>
      </c>
      <c r="AW977" s="2">
        <v>0.3</v>
      </c>
      <c r="AX977" s="2">
        <v>0.6</v>
      </c>
      <c r="AY977">
        <v>28.2</v>
      </c>
      <c r="AZ977">
        <v>659.2</v>
      </c>
      <c r="BA977">
        <v>18.3</v>
      </c>
      <c r="BB977">
        <v>20.7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6"/>
        <v>0</v>
      </c>
      <c r="U978" s="13">
        <f t="shared" si="47"/>
        <v>-2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16.100000000000001</v>
      </c>
      <c r="AN978" s="2">
        <v>80</v>
      </c>
      <c r="AO978" s="2">
        <v>12.7</v>
      </c>
      <c r="AP978" s="2">
        <v>16.100000000000001</v>
      </c>
      <c r="AQ978" s="2">
        <v>5.4</v>
      </c>
      <c r="AR978" s="2">
        <v>7.9</v>
      </c>
      <c r="AS978" s="2">
        <v>1003.7</v>
      </c>
      <c r="AT978" s="2">
        <v>7780</v>
      </c>
      <c r="AU978" s="2">
        <v>0</v>
      </c>
      <c r="AV978" s="2">
        <v>0</v>
      </c>
      <c r="AW978" s="2">
        <v>0.3</v>
      </c>
      <c r="AX978" s="2">
        <v>0.6</v>
      </c>
      <c r="AY978">
        <v>28.2</v>
      </c>
      <c r="AZ978">
        <v>659.2</v>
      </c>
      <c r="BA978">
        <v>18.3</v>
      </c>
      <c r="BB978">
        <v>20.5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6"/>
        <v>0</v>
      </c>
      <c r="U979" s="13">
        <f t="shared" si="47"/>
        <v>-2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16</v>
      </c>
      <c r="AN979" s="2">
        <v>80</v>
      </c>
      <c r="AO979" s="2">
        <v>12.6</v>
      </c>
      <c r="AP979" s="2">
        <v>16</v>
      </c>
      <c r="AQ979" s="2">
        <v>4</v>
      </c>
      <c r="AR979" s="2">
        <v>5.8</v>
      </c>
      <c r="AS979" s="2">
        <v>1003.6</v>
      </c>
      <c r="AT979" s="2">
        <v>7630</v>
      </c>
      <c r="AU979" s="2">
        <v>0</v>
      </c>
      <c r="AV979" s="2">
        <v>0</v>
      </c>
      <c r="AW979" s="2">
        <v>0.3</v>
      </c>
      <c r="AX979" s="2">
        <v>0.6</v>
      </c>
      <c r="AY979">
        <v>28.2</v>
      </c>
      <c r="AZ979">
        <v>659.2</v>
      </c>
      <c r="BA979">
        <v>18.3</v>
      </c>
      <c r="BB979">
        <v>20.3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6"/>
        <v>0</v>
      </c>
      <c r="U980" s="13">
        <f t="shared" si="47"/>
        <v>-2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16</v>
      </c>
      <c r="AN980" s="2">
        <v>80</v>
      </c>
      <c r="AO980" s="2">
        <v>12.6</v>
      </c>
      <c r="AP980" s="2">
        <v>16</v>
      </c>
      <c r="AQ980" s="2">
        <v>4</v>
      </c>
      <c r="AR980" s="2">
        <v>6.8</v>
      </c>
      <c r="AS980" s="2">
        <v>1003.6</v>
      </c>
      <c r="AT980" s="2">
        <v>7400</v>
      </c>
      <c r="AU980" s="2">
        <v>0</v>
      </c>
      <c r="AV980" s="2">
        <v>0</v>
      </c>
      <c r="AW980" s="2">
        <v>0.3</v>
      </c>
      <c r="AX980" s="2">
        <v>0.6</v>
      </c>
      <c r="AY980">
        <v>28.2</v>
      </c>
      <c r="AZ980">
        <v>659.2</v>
      </c>
      <c r="BA980">
        <v>18.2</v>
      </c>
      <c r="BB980">
        <v>20.2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6"/>
        <v>0</v>
      </c>
      <c r="U981" s="13">
        <f t="shared" si="47"/>
        <v>-2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16</v>
      </c>
      <c r="AN981" s="2">
        <v>80</v>
      </c>
      <c r="AO981" s="2">
        <v>12.6</v>
      </c>
      <c r="AP981" s="2">
        <v>16</v>
      </c>
      <c r="AQ981" s="2">
        <v>7.2</v>
      </c>
      <c r="AR981" s="2">
        <v>7.9</v>
      </c>
      <c r="AS981" s="2">
        <v>1003.9</v>
      </c>
      <c r="AT981" s="2">
        <v>7140</v>
      </c>
      <c r="AU981" s="2">
        <v>0</v>
      </c>
      <c r="AV981" s="2">
        <v>0</v>
      </c>
      <c r="AW981" s="2">
        <v>0.3</v>
      </c>
      <c r="AX981" s="2">
        <v>0.6</v>
      </c>
      <c r="AY981">
        <v>28.2</v>
      </c>
      <c r="AZ981">
        <v>659.2</v>
      </c>
      <c r="BA981">
        <v>18.2</v>
      </c>
      <c r="BB981">
        <v>20.100000000000001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6"/>
        <v>0</v>
      </c>
      <c r="U982" s="13">
        <f t="shared" si="47"/>
        <v>-2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16</v>
      </c>
      <c r="AN982" s="2">
        <v>80</v>
      </c>
      <c r="AO982" s="2">
        <v>12.6</v>
      </c>
      <c r="AP982" s="2">
        <v>16</v>
      </c>
      <c r="AQ982" s="2">
        <v>7.6</v>
      </c>
      <c r="AR982" s="2">
        <v>8.3000000000000007</v>
      </c>
      <c r="AS982" s="2">
        <v>1003.7</v>
      </c>
      <c r="AT982" s="2">
        <v>7040</v>
      </c>
      <c r="AU982" s="2">
        <v>0</v>
      </c>
      <c r="AV982" s="2">
        <v>0</v>
      </c>
      <c r="AW982" s="2">
        <v>0.3</v>
      </c>
      <c r="AX982" s="2">
        <v>0.6</v>
      </c>
      <c r="AY982">
        <v>28.2</v>
      </c>
      <c r="AZ982">
        <v>659.2</v>
      </c>
      <c r="BA982">
        <v>18.2</v>
      </c>
      <c r="BB982">
        <v>20.100000000000001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6"/>
        <v>0</v>
      </c>
      <c r="U983" s="13">
        <f t="shared" si="47"/>
        <v>-2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16</v>
      </c>
      <c r="AN983" s="2">
        <v>80</v>
      </c>
      <c r="AO983" s="2">
        <v>12.6</v>
      </c>
      <c r="AP983" s="2">
        <v>16</v>
      </c>
      <c r="AQ983" s="2">
        <v>6.8</v>
      </c>
      <c r="AR983" s="2">
        <v>6.8</v>
      </c>
      <c r="AS983" s="2">
        <v>1003.8</v>
      </c>
      <c r="AT983" s="2">
        <v>7120</v>
      </c>
      <c r="AU983" s="2">
        <v>0</v>
      </c>
      <c r="AV983" s="2">
        <v>0</v>
      </c>
      <c r="AW983" s="2">
        <v>0.3</v>
      </c>
      <c r="AX983" s="2">
        <v>0.6</v>
      </c>
      <c r="AY983">
        <v>28.2</v>
      </c>
      <c r="AZ983">
        <v>659.2</v>
      </c>
      <c r="BA983">
        <v>18.100000000000001</v>
      </c>
      <c r="BB983">
        <v>20.100000000000001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6"/>
        <v>0</v>
      </c>
      <c r="U984" s="13">
        <f t="shared" si="47"/>
        <v>-2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16</v>
      </c>
      <c r="AN984" s="2">
        <v>80</v>
      </c>
      <c r="AO984" s="2">
        <v>12.6</v>
      </c>
      <c r="AP984" s="2">
        <v>16</v>
      </c>
      <c r="AQ984" s="2">
        <v>7.6</v>
      </c>
      <c r="AR984" s="2">
        <v>8.3000000000000007</v>
      </c>
      <c r="AS984" s="2">
        <v>1003.6</v>
      </c>
      <c r="AT984" s="2">
        <v>7230</v>
      </c>
      <c r="AU984" s="2">
        <v>0</v>
      </c>
      <c r="AV984" s="2">
        <v>0</v>
      </c>
      <c r="AW984" s="2">
        <v>0.3</v>
      </c>
      <c r="AX984" s="2">
        <v>0.6</v>
      </c>
      <c r="AY984">
        <v>28.2</v>
      </c>
      <c r="AZ984">
        <v>659.2</v>
      </c>
      <c r="BA984">
        <v>18.100000000000001</v>
      </c>
      <c r="BB984">
        <v>20.2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6"/>
        <v>0</v>
      </c>
      <c r="U985" s="13">
        <f t="shared" si="47"/>
        <v>-2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16</v>
      </c>
      <c r="AN985" s="2">
        <v>80</v>
      </c>
      <c r="AO985" s="2">
        <v>12.6</v>
      </c>
      <c r="AP985" s="2">
        <v>16</v>
      </c>
      <c r="AQ985" s="2">
        <v>2.2000000000000002</v>
      </c>
      <c r="AR985" s="2">
        <v>7.2</v>
      </c>
      <c r="AS985" s="2">
        <v>1003.8</v>
      </c>
      <c r="AT985" s="2">
        <v>7160</v>
      </c>
      <c r="AU985" s="2">
        <v>0</v>
      </c>
      <c r="AV985" s="2">
        <v>0</v>
      </c>
      <c r="AW985" s="2">
        <v>0.3</v>
      </c>
      <c r="AX985" s="2">
        <v>0.6</v>
      </c>
      <c r="AY985">
        <v>28.2</v>
      </c>
      <c r="AZ985">
        <v>659.2</v>
      </c>
      <c r="BA985">
        <v>18.100000000000001</v>
      </c>
      <c r="BB985">
        <v>20.2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6"/>
        <v>0</v>
      </c>
      <c r="U986" s="13">
        <f t="shared" si="47"/>
        <v>-2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16</v>
      </c>
      <c r="AN986" s="2">
        <v>80</v>
      </c>
      <c r="AO986" s="2">
        <v>12.6</v>
      </c>
      <c r="AP986" s="2">
        <v>16</v>
      </c>
      <c r="AQ986" s="2">
        <v>3.2</v>
      </c>
      <c r="AR986" s="2">
        <v>6.8</v>
      </c>
      <c r="AS986" s="2">
        <v>1003.6</v>
      </c>
      <c r="AT986" s="2">
        <v>6920</v>
      </c>
      <c r="AU986" s="2">
        <v>0</v>
      </c>
      <c r="AV986" s="2">
        <v>0</v>
      </c>
      <c r="AW986" s="2">
        <v>0.3</v>
      </c>
      <c r="AX986" s="2">
        <v>0.6</v>
      </c>
      <c r="AY986">
        <v>28.2</v>
      </c>
      <c r="AZ986">
        <v>659.2</v>
      </c>
      <c r="BA986">
        <v>18.100000000000001</v>
      </c>
      <c r="BB986">
        <v>20.3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6"/>
        <v>0</v>
      </c>
      <c r="U987" s="13">
        <f t="shared" si="47"/>
        <v>-2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16.100000000000001</v>
      </c>
      <c r="AN987" s="2">
        <v>80</v>
      </c>
      <c r="AO987" s="2">
        <v>12.7</v>
      </c>
      <c r="AP987" s="2">
        <v>16.100000000000001</v>
      </c>
      <c r="AQ987" s="2">
        <v>6.8</v>
      </c>
      <c r="AR987" s="2">
        <v>6.8</v>
      </c>
      <c r="AS987" s="2">
        <v>1003.7</v>
      </c>
      <c r="AT987" s="2">
        <v>6630</v>
      </c>
      <c r="AU987" s="2">
        <v>0</v>
      </c>
      <c r="AV987" s="2">
        <v>0</v>
      </c>
      <c r="AW987" s="2">
        <v>0.3</v>
      </c>
      <c r="AX987" s="2">
        <v>0.6</v>
      </c>
      <c r="AY987">
        <v>28.2</v>
      </c>
      <c r="AZ987">
        <v>659.2</v>
      </c>
      <c r="BA987">
        <v>18</v>
      </c>
      <c r="BB987">
        <v>20.3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6"/>
        <v>0</v>
      </c>
      <c r="U988" s="13">
        <f t="shared" si="47"/>
        <v>-2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16</v>
      </c>
      <c r="AN988" s="2">
        <v>80</v>
      </c>
      <c r="AO988" s="2">
        <v>12.6</v>
      </c>
      <c r="AP988" s="2">
        <v>16</v>
      </c>
      <c r="AQ988" s="2">
        <v>6.1</v>
      </c>
      <c r="AR988" s="2">
        <v>6.1</v>
      </c>
      <c r="AS988" s="2">
        <v>1003.8</v>
      </c>
      <c r="AT988" s="2">
        <v>6430</v>
      </c>
      <c r="AU988" s="2">
        <v>0</v>
      </c>
      <c r="AV988" s="2">
        <v>0</v>
      </c>
      <c r="AW988" s="2">
        <v>0.3</v>
      </c>
      <c r="AX988" s="2">
        <v>0.6</v>
      </c>
      <c r="AY988">
        <v>28.2</v>
      </c>
      <c r="AZ988">
        <v>659.2</v>
      </c>
      <c r="BA988">
        <v>18</v>
      </c>
      <c r="BB988">
        <v>20.3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6"/>
        <v>0</v>
      </c>
      <c r="U989" s="13">
        <f t="shared" si="47"/>
        <v>-2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16</v>
      </c>
      <c r="AN989" s="2">
        <v>80</v>
      </c>
      <c r="AO989" s="2">
        <v>12.6</v>
      </c>
      <c r="AP989" s="2">
        <v>16</v>
      </c>
      <c r="AQ989" s="2">
        <v>2.5</v>
      </c>
      <c r="AR989" s="2">
        <v>5.4</v>
      </c>
      <c r="AS989" s="2">
        <v>1003.8</v>
      </c>
      <c r="AT989" s="2">
        <v>6420</v>
      </c>
      <c r="AU989" s="2">
        <v>0</v>
      </c>
      <c r="AV989" s="2">
        <v>0</v>
      </c>
      <c r="AW989" s="2">
        <v>0.3</v>
      </c>
      <c r="AX989" s="2">
        <v>0.6</v>
      </c>
      <c r="AY989">
        <v>28.2</v>
      </c>
      <c r="AZ989">
        <v>659.2</v>
      </c>
      <c r="BA989">
        <v>18</v>
      </c>
      <c r="BB989">
        <v>20.2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6"/>
        <v>0</v>
      </c>
      <c r="U990" s="13">
        <f t="shared" si="47"/>
        <v>-2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16</v>
      </c>
      <c r="AN990" s="2">
        <v>80</v>
      </c>
      <c r="AO990" s="2">
        <v>12.6</v>
      </c>
      <c r="AP990" s="2">
        <v>16</v>
      </c>
      <c r="AQ990" s="2">
        <v>2.9</v>
      </c>
      <c r="AR990" s="2">
        <v>4</v>
      </c>
      <c r="AS990" s="2">
        <v>1003.8</v>
      </c>
      <c r="AT990" s="2">
        <v>6470</v>
      </c>
      <c r="AU990" s="2">
        <v>0</v>
      </c>
      <c r="AV990" s="2">
        <v>0</v>
      </c>
      <c r="AW990" s="2">
        <v>0.3</v>
      </c>
      <c r="AX990" s="2">
        <v>0.6</v>
      </c>
      <c r="AY990">
        <v>28.2</v>
      </c>
      <c r="AZ990">
        <v>659.2</v>
      </c>
      <c r="BA990">
        <v>18</v>
      </c>
      <c r="BB990">
        <v>20.2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6"/>
        <v>0</v>
      </c>
      <c r="U991" s="13">
        <f t="shared" si="47"/>
        <v>-2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16</v>
      </c>
      <c r="AN991" s="2">
        <v>80</v>
      </c>
      <c r="AO991" s="2">
        <v>12.6</v>
      </c>
      <c r="AP991" s="2">
        <v>16</v>
      </c>
      <c r="AQ991" s="2">
        <v>5.8</v>
      </c>
      <c r="AR991" s="2">
        <v>7.9</v>
      </c>
      <c r="AS991" s="2">
        <v>1003.6</v>
      </c>
      <c r="AT991" s="2">
        <v>6650</v>
      </c>
      <c r="AU991" s="2">
        <v>0</v>
      </c>
      <c r="AV991" s="2">
        <v>0</v>
      </c>
      <c r="AW991" s="2">
        <v>0.3</v>
      </c>
      <c r="AX991" s="2">
        <v>0.6</v>
      </c>
      <c r="AY991">
        <v>28.2</v>
      </c>
      <c r="AZ991">
        <v>659.2</v>
      </c>
      <c r="BA991">
        <v>18</v>
      </c>
      <c r="BB991">
        <v>20.100000000000001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6"/>
        <v>0</v>
      </c>
      <c r="U992" s="13">
        <f t="shared" si="47"/>
        <v>-2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16</v>
      </c>
      <c r="AN992" s="2">
        <v>80</v>
      </c>
      <c r="AO992" s="2">
        <v>12.6</v>
      </c>
      <c r="AP992" s="2">
        <v>16</v>
      </c>
      <c r="AQ992" s="2">
        <v>2.2000000000000002</v>
      </c>
      <c r="AR992" s="2">
        <v>2.5</v>
      </c>
      <c r="AS992" s="2">
        <v>1003.8</v>
      </c>
      <c r="AT992" s="2">
        <v>6890</v>
      </c>
      <c r="AU992" s="2">
        <v>0</v>
      </c>
      <c r="AV992" s="2">
        <v>0</v>
      </c>
      <c r="AW992" s="2">
        <v>0.3</v>
      </c>
      <c r="AX992" s="2">
        <v>0.6</v>
      </c>
      <c r="AY992">
        <v>28.2</v>
      </c>
      <c r="AZ992">
        <v>659.2</v>
      </c>
      <c r="BA992">
        <v>18</v>
      </c>
      <c r="BB992">
        <v>20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6"/>
        <v>0</v>
      </c>
      <c r="U993" s="13">
        <f t="shared" si="47"/>
        <v>-2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16</v>
      </c>
      <c r="AN993" s="2">
        <v>80</v>
      </c>
      <c r="AO993" s="2">
        <v>12.6</v>
      </c>
      <c r="AP993" s="2">
        <v>16</v>
      </c>
      <c r="AQ993" s="2">
        <v>4.7</v>
      </c>
      <c r="AR993" s="2">
        <v>4.7</v>
      </c>
      <c r="AS993" s="2">
        <v>1003.7</v>
      </c>
      <c r="AT993" s="2">
        <v>7000</v>
      </c>
      <c r="AU993" s="2">
        <v>0</v>
      </c>
      <c r="AV993" s="2">
        <v>0</v>
      </c>
      <c r="AW993" s="2">
        <v>0.3</v>
      </c>
      <c r="AX993" s="2">
        <v>0.6</v>
      </c>
      <c r="AY993">
        <v>28.2</v>
      </c>
      <c r="AZ993">
        <v>659.2</v>
      </c>
      <c r="BA993">
        <v>17.899999999999999</v>
      </c>
      <c r="BB993">
        <v>19.899999999999999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6"/>
        <v>0</v>
      </c>
      <c r="U994" s="13">
        <f t="shared" si="47"/>
        <v>-2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16</v>
      </c>
      <c r="AN994" s="2">
        <v>80</v>
      </c>
      <c r="AO994" s="2">
        <v>12.6</v>
      </c>
      <c r="AP994" s="2">
        <v>16</v>
      </c>
      <c r="AQ994" s="2">
        <v>4</v>
      </c>
      <c r="AR994" s="2">
        <v>5.8</v>
      </c>
      <c r="AS994" s="2">
        <v>1003.7</v>
      </c>
      <c r="AT994" s="2">
        <v>6910</v>
      </c>
      <c r="AU994" s="2">
        <v>0</v>
      </c>
      <c r="AV994" s="2">
        <v>0</v>
      </c>
      <c r="AW994" s="2">
        <v>0.3</v>
      </c>
      <c r="AX994" s="2">
        <v>0.6</v>
      </c>
      <c r="AY994">
        <v>28.2</v>
      </c>
      <c r="AZ994">
        <v>659.2</v>
      </c>
      <c r="BA994">
        <v>17.899999999999999</v>
      </c>
      <c r="BB994">
        <v>19.8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6"/>
        <v>0</v>
      </c>
      <c r="U995" s="13">
        <f t="shared" si="47"/>
        <v>-2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16</v>
      </c>
      <c r="AN995" s="2">
        <v>80</v>
      </c>
      <c r="AO995" s="2">
        <v>12.6</v>
      </c>
      <c r="AP995" s="2">
        <v>16</v>
      </c>
      <c r="AQ995" s="2">
        <v>2.2000000000000002</v>
      </c>
      <c r="AR995" s="2">
        <v>6.5</v>
      </c>
      <c r="AS995" s="2">
        <v>1003.5</v>
      </c>
      <c r="AT995" s="2">
        <v>6680</v>
      </c>
      <c r="AU995" s="2">
        <v>0</v>
      </c>
      <c r="AV995" s="2">
        <v>0</v>
      </c>
      <c r="AW995" s="2">
        <v>0.3</v>
      </c>
      <c r="AX995" s="2">
        <v>0.6</v>
      </c>
      <c r="AY995">
        <v>28.2</v>
      </c>
      <c r="AZ995">
        <v>659.2</v>
      </c>
      <c r="BA995">
        <v>17.899999999999999</v>
      </c>
      <c r="BB995">
        <v>19.7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6"/>
        <v>0</v>
      </c>
      <c r="U996" s="13">
        <f t="shared" si="47"/>
        <v>-2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15.9</v>
      </c>
      <c r="AN996" s="2">
        <v>80</v>
      </c>
      <c r="AO996" s="2">
        <v>12.5</v>
      </c>
      <c r="AP996" s="2">
        <v>15.9</v>
      </c>
      <c r="AQ996" s="2">
        <v>4</v>
      </c>
      <c r="AR996" s="2">
        <v>5.8</v>
      </c>
      <c r="AS996" s="2">
        <v>1003.7</v>
      </c>
      <c r="AT996" s="2">
        <v>6410</v>
      </c>
      <c r="AU996" s="2">
        <v>0</v>
      </c>
      <c r="AV996" s="2">
        <v>0</v>
      </c>
      <c r="AW996" s="2">
        <v>0.3</v>
      </c>
      <c r="AX996" s="2">
        <v>0.6</v>
      </c>
      <c r="AY996">
        <v>28.2</v>
      </c>
      <c r="AZ996">
        <v>659.2</v>
      </c>
      <c r="BA996">
        <v>17.899999999999999</v>
      </c>
      <c r="BB996">
        <v>19.600000000000001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6"/>
        <v>0</v>
      </c>
      <c r="U997" s="13">
        <f t="shared" si="47"/>
        <v>-2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15.9</v>
      </c>
      <c r="AN997" s="2">
        <v>80</v>
      </c>
      <c r="AO997" s="2">
        <v>12.5</v>
      </c>
      <c r="AP997" s="2">
        <v>15.9</v>
      </c>
      <c r="AQ997" s="2">
        <v>2.2000000000000002</v>
      </c>
      <c r="AR997" s="2">
        <v>3.6</v>
      </c>
      <c r="AS997" s="2">
        <v>1003.6</v>
      </c>
      <c r="AT997" s="2">
        <v>6150</v>
      </c>
      <c r="AU997" s="2">
        <v>0</v>
      </c>
      <c r="AV997" s="2">
        <v>0</v>
      </c>
      <c r="AW997" s="2">
        <v>0.3</v>
      </c>
      <c r="AX997" s="2">
        <v>0.6</v>
      </c>
      <c r="AY997">
        <v>28.2</v>
      </c>
      <c r="AZ997">
        <v>659.2</v>
      </c>
      <c r="BA997">
        <v>17.899999999999999</v>
      </c>
      <c r="BB997">
        <v>19.5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6"/>
        <v>0</v>
      </c>
      <c r="U998" s="13">
        <f t="shared" si="47"/>
        <v>-2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15.9</v>
      </c>
      <c r="AN998" s="2">
        <v>80</v>
      </c>
      <c r="AO998" s="2">
        <v>12.5</v>
      </c>
      <c r="AP998" s="2">
        <v>15.9</v>
      </c>
      <c r="AQ998" s="2">
        <v>2.2000000000000002</v>
      </c>
      <c r="AR998" s="2">
        <v>2.2000000000000002</v>
      </c>
      <c r="AS998" s="2">
        <v>1003.6</v>
      </c>
      <c r="AT998" s="2">
        <v>5890</v>
      </c>
      <c r="AU998" s="2">
        <v>0</v>
      </c>
      <c r="AV998" s="2">
        <v>0</v>
      </c>
      <c r="AW998" s="2">
        <v>0.3</v>
      </c>
      <c r="AX998" s="2">
        <v>0.6</v>
      </c>
      <c r="AY998">
        <v>28.2</v>
      </c>
      <c r="AZ998">
        <v>659.2</v>
      </c>
      <c r="BA998">
        <v>17.899999999999999</v>
      </c>
      <c r="BB998">
        <v>19.3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6"/>
        <v>0</v>
      </c>
      <c r="U999" s="13">
        <f t="shared" si="47"/>
        <v>-2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15.9</v>
      </c>
      <c r="AN999" s="2">
        <v>80</v>
      </c>
      <c r="AO999" s="2">
        <v>12.5</v>
      </c>
      <c r="AP999" s="2">
        <v>15.9</v>
      </c>
      <c r="AQ999" s="2">
        <v>2.9</v>
      </c>
      <c r="AR999" s="2">
        <v>3.2</v>
      </c>
      <c r="AS999" s="2">
        <v>1003.7</v>
      </c>
      <c r="AT999" s="2">
        <v>5590</v>
      </c>
      <c r="AU999" s="2">
        <v>0</v>
      </c>
      <c r="AV999" s="2">
        <v>0</v>
      </c>
      <c r="AW999" s="2">
        <v>0.3</v>
      </c>
      <c r="AX999" s="2">
        <v>0.6</v>
      </c>
      <c r="AY999">
        <v>28.2</v>
      </c>
      <c r="AZ999">
        <v>659.2</v>
      </c>
      <c r="BA999">
        <v>17.8</v>
      </c>
      <c r="BB999">
        <v>19.2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6"/>
        <v>0</v>
      </c>
      <c r="U1000" s="13">
        <f t="shared" si="47"/>
        <v>-2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15.9</v>
      </c>
      <c r="AN1000" s="2">
        <v>80</v>
      </c>
      <c r="AO1000" s="2">
        <v>12.5</v>
      </c>
      <c r="AP1000" s="2">
        <v>15.9</v>
      </c>
      <c r="AQ1000" s="2">
        <v>4.3</v>
      </c>
      <c r="AR1000" s="2">
        <v>4.3</v>
      </c>
      <c r="AS1000" s="2">
        <v>1003.7</v>
      </c>
      <c r="AT1000" s="2">
        <v>5310</v>
      </c>
      <c r="AU1000" s="2">
        <v>0</v>
      </c>
      <c r="AV1000" s="2">
        <v>0</v>
      </c>
      <c r="AW1000" s="2">
        <v>0.3</v>
      </c>
      <c r="AX1000" s="2">
        <v>0.6</v>
      </c>
      <c r="AY1000">
        <v>28.2</v>
      </c>
      <c r="AZ1000">
        <v>659.2</v>
      </c>
      <c r="BA1000">
        <v>17.8</v>
      </c>
      <c r="BB1000">
        <v>19.100000000000001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6"/>
        <v>0</v>
      </c>
      <c r="U1001" s="13">
        <f t="shared" si="47"/>
        <v>-2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15.9</v>
      </c>
      <c r="AN1001" s="2">
        <v>80</v>
      </c>
      <c r="AO1001" s="2">
        <v>12.5</v>
      </c>
      <c r="AP1001" s="2">
        <v>15.9</v>
      </c>
      <c r="AQ1001" s="2">
        <v>4</v>
      </c>
      <c r="AR1001" s="2">
        <v>4.7</v>
      </c>
      <c r="AS1001" s="2">
        <v>1003.6</v>
      </c>
      <c r="AT1001" s="2">
        <v>4990</v>
      </c>
      <c r="AU1001" s="2">
        <v>0</v>
      </c>
      <c r="AV1001" s="2">
        <v>0</v>
      </c>
      <c r="AW1001" s="2">
        <v>0.3</v>
      </c>
      <c r="AX1001" s="2">
        <v>0.6</v>
      </c>
      <c r="AY1001">
        <v>28.2</v>
      </c>
      <c r="AZ1001">
        <v>659.2</v>
      </c>
      <c r="BA1001">
        <v>17.8</v>
      </c>
      <c r="BB1001">
        <v>19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6"/>
        <v>0</v>
      </c>
      <c r="U1002" s="13">
        <f t="shared" si="47"/>
        <v>-2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15.9</v>
      </c>
      <c r="AN1002" s="2">
        <v>80</v>
      </c>
      <c r="AO1002" s="2">
        <v>12.5</v>
      </c>
      <c r="AP1002" s="2">
        <v>15.9</v>
      </c>
      <c r="AQ1002" s="2">
        <v>2.2000000000000002</v>
      </c>
      <c r="AR1002" s="2">
        <v>2.9</v>
      </c>
      <c r="AS1002" s="2">
        <v>1003.8</v>
      </c>
      <c r="AT1002" s="2">
        <v>4730</v>
      </c>
      <c r="AU1002" s="2">
        <v>0</v>
      </c>
      <c r="AV1002" s="2">
        <v>0</v>
      </c>
      <c r="AW1002" s="2">
        <v>0.3</v>
      </c>
      <c r="AX1002" s="2">
        <v>0.6</v>
      </c>
      <c r="AY1002">
        <v>28.2</v>
      </c>
      <c r="AZ1002">
        <v>659.2</v>
      </c>
      <c r="BA1002">
        <v>17.8</v>
      </c>
      <c r="BB1002">
        <v>18.899999999999999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6"/>
        <v>0</v>
      </c>
      <c r="U1003" s="13">
        <f t="shared" si="47"/>
        <v>-2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15.9</v>
      </c>
      <c r="AN1003" s="2">
        <v>80</v>
      </c>
      <c r="AO1003" s="2">
        <v>12.5</v>
      </c>
      <c r="AP1003" s="2">
        <v>15.9</v>
      </c>
      <c r="AQ1003" s="2">
        <v>4</v>
      </c>
      <c r="AR1003" s="2">
        <v>4</v>
      </c>
      <c r="AS1003" s="2">
        <v>1003.5</v>
      </c>
      <c r="AT1003" s="2">
        <v>4500</v>
      </c>
      <c r="AU1003" s="2">
        <v>0</v>
      </c>
      <c r="AV1003" s="2">
        <v>0</v>
      </c>
      <c r="AW1003" s="2">
        <v>0.3</v>
      </c>
      <c r="AX1003" s="2">
        <v>0.6</v>
      </c>
      <c r="AY1003">
        <v>28.2</v>
      </c>
      <c r="AZ1003">
        <v>659.2</v>
      </c>
      <c r="BA1003">
        <v>17.8</v>
      </c>
      <c r="BB1003">
        <v>18.7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6"/>
        <v>0</v>
      </c>
      <c r="U1004" s="13">
        <f t="shared" si="47"/>
        <v>-2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15.8</v>
      </c>
      <c r="AN1004" s="2">
        <v>80</v>
      </c>
      <c r="AO1004" s="2">
        <v>12.4</v>
      </c>
      <c r="AP1004" s="2">
        <v>15.8</v>
      </c>
      <c r="AQ1004" s="2">
        <v>3.2</v>
      </c>
      <c r="AR1004" s="2">
        <v>3.6</v>
      </c>
      <c r="AS1004" s="2">
        <v>1003.7</v>
      </c>
      <c r="AT1004" s="2">
        <v>4360</v>
      </c>
      <c r="AU1004" s="2">
        <v>0</v>
      </c>
      <c r="AV1004" s="2">
        <v>0</v>
      </c>
      <c r="AW1004" s="2">
        <v>0.3</v>
      </c>
      <c r="AX1004" s="2">
        <v>0.6</v>
      </c>
      <c r="AY1004">
        <v>28.2</v>
      </c>
      <c r="AZ1004">
        <v>659.2</v>
      </c>
      <c r="BA1004">
        <v>17.7</v>
      </c>
      <c r="BB1004">
        <v>18.600000000000001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6"/>
        <v>0</v>
      </c>
      <c r="U1005" s="13">
        <f t="shared" si="47"/>
        <v>-2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80</v>
      </c>
      <c r="AO1005" s="2">
        <v>12.4</v>
      </c>
      <c r="AP1005" s="2">
        <v>15.8</v>
      </c>
      <c r="AQ1005" s="2">
        <v>4.7</v>
      </c>
      <c r="AR1005" s="2">
        <v>5</v>
      </c>
      <c r="AS1005" s="2">
        <v>1003.8</v>
      </c>
      <c r="AT1005" s="2">
        <v>4330</v>
      </c>
      <c r="AU1005" s="2">
        <v>0</v>
      </c>
      <c r="AV1005" s="2">
        <v>0</v>
      </c>
      <c r="AW1005" s="2">
        <v>0.3</v>
      </c>
      <c r="AX1005" s="2">
        <v>0.6</v>
      </c>
      <c r="AY1005">
        <v>28.2</v>
      </c>
      <c r="AZ1005">
        <v>659.2</v>
      </c>
      <c r="BA1005">
        <v>17.7</v>
      </c>
      <c r="BB1005">
        <v>18.5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6"/>
        <v>0</v>
      </c>
      <c r="U1006" s="13">
        <f t="shared" si="47"/>
        <v>-2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80</v>
      </c>
      <c r="AO1006" s="2">
        <v>12.4</v>
      </c>
      <c r="AP1006" s="2">
        <v>15.8</v>
      </c>
      <c r="AQ1006" s="2">
        <v>2.9</v>
      </c>
      <c r="AR1006" s="2">
        <v>4</v>
      </c>
      <c r="AS1006" s="2">
        <v>1003.6</v>
      </c>
      <c r="AT1006" s="2">
        <v>4340</v>
      </c>
      <c r="AU1006" s="2">
        <v>0</v>
      </c>
      <c r="AV1006" s="2">
        <v>0</v>
      </c>
      <c r="AW1006" s="2">
        <v>0.3</v>
      </c>
      <c r="AX1006" s="2">
        <v>0.6</v>
      </c>
      <c r="AY1006">
        <v>28.2</v>
      </c>
      <c r="AZ1006">
        <v>659.2</v>
      </c>
      <c r="BA1006">
        <v>17.600000000000001</v>
      </c>
      <c r="BB1006">
        <v>18.399999999999999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6"/>
        <v>0</v>
      </c>
      <c r="U1007" s="13">
        <f t="shared" si="47"/>
        <v>-2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80</v>
      </c>
      <c r="AO1007" s="2">
        <v>12.4</v>
      </c>
      <c r="AP1007" s="2">
        <v>15.8</v>
      </c>
      <c r="AQ1007" s="2">
        <v>4</v>
      </c>
      <c r="AR1007" s="2">
        <v>4.3</v>
      </c>
      <c r="AS1007" s="2">
        <v>1003.7</v>
      </c>
      <c r="AT1007" s="2">
        <v>4350</v>
      </c>
      <c r="AU1007" s="2">
        <v>0</v>
      </c>
      <c r="AV1007" s="2">
        <v>0</v>
      </c>
      <c r="AW1007" s="2">
        <v>0.3</v>
      </c>
      <c r="AX1007" s="2">
        <v>0.6</v>
      </c>
      <c r="AY1007">
        <v>28.2</v>
      </c>
      <c r="AZ1007">
        <v>659.2</v>
      </c>
      <c r="BA1007">
        <v>17.600000000000001</v>
      </c>
      <c r="BB1007">
        <v>18.3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6"/>
        <v>0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80</v>
      </c>
      <c r="AO1008" s="2">
        <v>12.4</v>
      </c>
      <c r="AP1008" s="2">
        <v>15.8</v>
      </c>
      <c r="AQ1008" s="2">
        <v>4</v>
      </c>
      <c r="AR1008" s="2">
        <v>4.7</v>
      </c>
      <c r="AS1008" s="2">
        <v>1003.7</v>
      </c>
      <c r="AT1008" s="2">
        <v>4360</v>
      </c>
      <c r="AU1008" s="2">
        <v>0</v>
      </c>
      <c r="AV1008" s="2">
        <v>0</v>
      </c>
      <c r="AW1008" s="2">
        <v>0.3</v>
      </c>
      <c r="AX1008" s="2">
        <v>0.6</v>
      </c>
      <c r="AY1008">
        <v>28.2</v>
      </c>
      <c r="AZ1008">
        <v>659.2</v>
      </c>
      <c r="BA1008">
        <v>17.5</v>
      </c>
      <c r="BB1008">
        <v>18.3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6"/>
        <v>0</v>
      </c>
      <c r="U1009" s="13">
        <f t="shared" ref="U1009:U1072" si="49">(T1009-B1009)-2</f>
        <v>-2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15.8</v>
      </c>
      <c r="AN1009" s="2">
        <v>80</v>
      </c>
      <c r="AO1009" s="2">
        <v>12.4</v>
      </c>
      <c r="AP1009" s="2">
        <v>15.8</v>
      </c>
      <c r="AQ1009" s="2">
        <v>2.5</v>
      </c>
      <c r="AR1009" s="2">
        <v>5.4</v>
      </c>
      <c r="AS1009" s="2">
        <v>1003.8</v>
      </c>
      <c r="AT1009" s="2">
        <v>4370</v>
      </c>
      <c r="AU1009" s="2">
        <v>0</v>
      </c>
      <c r="AV1009" s="2">
        <v>0</v>
      </c>
      <c r="AW1009" s="2">
        <v>0.3</v>
      </c>
      <c r="AX1009" s="2">
        <v>0.6</v>
      </c>
      <c r="AY1009">
        <v>28.2</v>
      </c>
      <c r="AZ1009">
        <v>659.2</v>
      </c>
      <c r="BA1009">
        <v>17.5</v>
      </c>
      <c r="BB1009">
        <v>18.2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6"/>
        <v>0</v>
      </c>
      <c r="U1010" s="13">
        <f t="shared" si="49"/>
        <v>-2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15.8</v>
      </c>
      <c r="AN1010" s="2">
        <v>80</v>
      </c>
      <c r="AO1010" s="2">
        <v>12.4</v>
      </c>
      <c r="AP1010" s="2">
        <v>15.8</v>
      </c>
      <c r="AQ1010" s="2">
        <v>4.7</v>
      </c>
      <c r="AR1010" s="2">
        <v>4.7</v>
      </c>
      <c r="AS1010" s="2">
        <v>1003.7</v>
      </c>
      <c r="AT1010" s="2">
        <v>4350</v>
      </c>
      <c r="AU1010" s="2">
        <v>0</v>
      </c>
      <c r="AV1010" s="2">
        <v>0</v>
      </c>
      <c r="AW1010" s="2">
        <v>0.3</v>
      </c>
      <c r="AX1010" s="2">
        <v>0.6</v>
      </c>
      <c r="AY1010">
        <v>28.2</v>
      </c>
      <c r="AZ1010">
        <v>659.2</v>
      </c>
      <c r="BA1010">
        <v>17.399999999999999</v>
      </c>
      <c r="BB1010">
        <v>18.100000000000001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6"/>
        <v>0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15.8</v>
      </c>
      <c r="AN1011" s="2">
        <v>80</v>
      </c>
      <c r="AO1011" s="2">
        <v>12.4</v>
      </c>
      <c r="AP1011" s="2">
        <v>15.8</v>
      </c>
      <c r="AQ1011" s="2">
        <v>3.2</v>
      </c>
      <c r="AR1011" s="2">
        <v>4</v>
      </c>
      <c r="AS1011" s="2">
        <v>1003.6</v>
      </c>
      <c r="AT1011" s="2">
        <v>4320</v>
      </c>
      <c r="AU1011" s="2">
        <v>0</v>
      </c>
      <c r="AV1011" s="2">
        <v>0</v>
      </c>
      <c r="AW1011" s="2">
        <v>0.3</v>
      </c>
      <c r="AX1011" s="2">
        <v>0.6</v>
      </c>
      <c r="AY1011">
        <v>28.2</v>
      </c>
      <c r="AZ1011">
        <v>659.2</v>
      </c>
      <c r="BA1011">
        <v>17.399999999999999</v>
      </c>
      <c r="BB1011">
        <v>18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15.8</v>
      </c>
      <c r="AN1012" s="2">
        <v>80</v>
      </c>
      <c r="AO1012" s="2">
        <v>12.4</v>
      </c>
      <c r="AP1012" s="2">
        <v>15.8</v>
      </c>
      <c r="AQ1012" s="2">
        <v>1.8</v>
      </c>
      <c r="AR1012" s="2">
        <v>2.9</v>
      </c>
      <c r="AS1012" s="2">
        <v>1003.6</v>
      </c>
      <c r="AT1012" s="2">
        <v>4310</v>
      </c>
      <c r="AU1012" s="2">
        <v>0</v>
      </c>
      <c r="AV1012" s="2">
        <v>0</v>
      </c>
      <c r="AW1012" s="2">
        <v>0.3</v>
      </c>
      <c r="AX1012" s="2">
        <v>0.6</v>
      </c>
      <c r="AY1012">
        <v>28.2</v>
      </c>
      <c r="AZ1012">
        <v>659.2</v>
      </c>
      <c r="BA1012">
        <v>17.399999999999999</v>
      </c>
      <c r="BB1012">
        <v>18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15.8</v>
      </c>
      <c r="AN1013" s="2">
        <v>80</v>
      </c>
      <c r="AO1013" s="2">
        <v>12.4</v>
      </c>
      <c r="AP1013" s="2">
        <v>15.8</v>
      </c>
      <c r="AQ1013" s="2">
        <v>2.2000000000000002</v>
      </c>
      <c r="AR1013" s="2">
        <v>3.6</v>
      </c>
      <c r="AS1013" s="2">
        <v>1003.8</v>
      </c>
      <c r="AT1013" s="2">
        <v>4360</v>
      </c>
      <c r="AU1013" s="2">
        <v>0</v>
      </c>
      <c r="AV1013" s="2">
        <v>0</v>
      </c>
      <c r="AW1013" s="2">
        <v>0.3</v>
      </c>
      <c r="AX1013" s="2">
        <v>0.6</v>
      </c>
      <c r="AY1013">
        <v>28.2</v>
      </c>
      <c r="AZ1013">
        <v>659.2</v>
      </c>
      <c r="BA1013">
        <v>17.3</v>
      </c>
      <c r="BB1013">
        <v>17.899999999999999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15.8</v>
      </c>
      <c r="AN1014" s="2">
        <v>80</v>
      </c>
      <c r="AO1014" s="2">
        <v>12.4</v>
      </c>
      <c r="AP1014" s="2">
        <v>15.8</v>
      </c>
      <c r="AQ1014" s="2">
        <v>5.4</v>
      </c>
      <c r="AR1014" s="2">
        <v>5.4</v>
      </c>
      <c r="AS1014" s="2">
        <v>1003.6</v>
      </c>
      <c r="AT1014" s="2">
        <v>4460</v>
      </c>
      <c r="AU1014" s="2">
        <v>0</v>
      </c>
      <c r="AV1014" s="2">
        <v>0</v>
      </c>
      <c r="AW1014" s="2">
        <v>0.3</v>
      </c>
      <c r="AX1014" s="2">
        <v>0.6</v>
      </c>
      <c r="AY1014">
        <v>28.2</v>
      </c>
      <c r="AZ1014">
        <v>659.2</v>
      </c>
      <c r="BA1014">
        <v>17.2</v>
      </c>
      <c r="BB1014">
        <v>17.8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15.8</v>
      </c>
      <c r="AN1015" s="2">
        <v>80</v>
      </c>
      <c r="AO1015" s="2">
        <v>12.4</v>
      </c>
      <c r="AP1015" s="2">
        <v>15.8</v>
      </c>
      <c r="AQ1015" s="2">
        <v>2.9</v>
      </c>
      <c r="AR1015" s="2">
        <v>2.9</v>
      </c>
      <c r="AS1015" s="2">
        <v>1003.7</v>
      </c>
      <c r="AT1015" s="2">
        <v>4590</v>
      </c>
      <c r="AU1015" s="2">
        <v>0</v>
      </c>
      <c r="AV1015" s="2">
        <v>0</v>
      </c>
      <c r="AW1015" s="2">
        <v>0.3</v>
      </c>
      <c r="AX1015" s="2">
        <v>0.6</v>
      </c>
      <c r="AY1015">
        <v>28.2</v>
      </c>
      <c r="AZ1015">
        <v>659.2</v>
      </c>
      <c r="BA1015">
        <v>17.2</v>
      </c>
      <c r="BB1015">
        <v>17.8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15.8</v>
      </c>
      <c r="AN1016" s="2">
        <v>80</v>
      </c>
      <c r="AO1016" s="2">
        <v>12.4</v>
      </c>
      <c r="AP1016" s="2">
        <v>15.8</v>
      </c>
      <c r="AQ1016" s="2">
        <v>2.9</v>
      </c>
      <c r="AR1016" s="2">
        <v>4</v>
      </c>
      <c r="AS1016" s="2">
        <v>1003.5</v>
      </c>
      <c r="AT1016" s="2">
        <v>4770</v>
      </c>
      <c r="AU1016" s="2">
        <v>0</v>
      </c>
      <c r="AV1016" s="2">
        <v>0</v>
      </c>
      <c r="AW1016" s="2">
        <v>0.3</v>
      </c>
      <c r="AX1016" s="2">
        <v>0.6</v>
      </c>
      <c r="AY1016">
        <v>28.2</v>
      </c>
      <c r="AZ1016">
        <v>659.2</v>
      </c>
      <c r="BA1016">
        <v>17.2</v>
      </c>
      <c r="BB1016">
        <v>17.7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15.8</v>
      </c>
      <c r="AN1017" s="2">
        <v>80</v>
      </c>
      <c r="AO1017" s="2">
        <v>12.4</v>
      </c>
      <c r="AP1017" s="2">
        <v>15.8</v>
      </c>
      <c r="AQ1017" s="2">
        <v>1.8</v>
      </c>
      <c r="AR1017" s="2">
        <v>3.6</v>
      </c>
      <c r="AS1017" s="2">
        <v>1003.5</v>
      </c>
      <c r="AT1017" s="2">
        <v>5010</v>
      </c>
      <c r="AU1017" s="2">
        <v>0</v>
      </c>
      <c r="AV1017" s="2">
        <v>0</v>
      </c>
      <c r="AW1017" s="2">
        <v>0.3</v>
      </c>
      <c r="AX1017" s="2">
        <v>0.6</v>
      </c>
      <c r="AY1017">
        <v>28.2</v>
      </c>
      <c r="AZ1017">
        <v>659.2</v>
      </c>
      <c r="BA1017">
        <v>17.2</v>
      </c>
      <c r="BB1017">
        <v>17.600000000000001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15.8</v>
      </c>
      <c r="AN1018" s="2">
        <v>80</v>
      </c>
      <c r="AO1018" s="2">
        <v>12.4</v>
      </c>
      <c r="AP1018" s="2">
        <v>15.8</v>
      </c>
      <c r="AQ1018" s="2">
        <v>1.8</v>
      </c>
      <c r="AR1018" s="2">
        <v>2.5</v>
      </c>
      <c r="AS1018" s="2">
        <v>1003.5</v>
      </c>
      <c r="AT1018" s="2">
        <v>5130</v>
      </c>
      <c r="AU1018" s="2">
        <v>0</v>
      </c>
      <c r="AV1018" s="2">
        <v>0</v>
      </c>
      <c r="AW1018" s="2">
        <v>0.3</v>
      </c>
      <c r="AX1018" s="2">
        <v>0.6</v>
      </c>
      <c r="AY1018">
        <v>28.2</v>
      </c>
      <c r="AZ1018">
        <v>659.2</v>
      </c>
      <c r="BA1018">
        <v>17.2</v>
      </c>
      <c r="BB1018">
        <v>17.600000000000001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15.8</v>
      </c>
      <c r="AN1019" s="2">
        <v>80</v>
      </c>
      <c r="AO1019" s="2">
        <v>12.4</v>
      </c>
      <c r="AP1019" s="2">
        <v>15.8</v>
      </c>
      <c r="AQ1019" s="2">
        <v>0</v>
      </c>
      <c r="AR1019" s="2">
        <v>2.9</v>
      </c>
      <c r="AS1019" s="2">
        <v>1003.7</v>
      </c>
      <c r="AT1019" s="2">
        <v>5050</v>
      </c>
      <c r="AU1019" s="2">
        <v>0</v>
      </c>
      <c r="AV1019" s="2">
        <v>0</v>
      </c>
      <c r="AW1019" s="2">
        <v>0.3</v>
      </c>
      <c r="AX1019" s="2">
        <v>0.6</v>
      </c>
      <c r="AY1019">
        <v>28.2</v>
      </c>
      <c r="AZ1019">
        <v>659.2</v>
      </c>
      <c r="BA1019">
        <v>17.100000000000001</v>
      </c>
      <c r="BB1019">
        <v>17.600000000000001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15.8</v>
      </c>
      <c r="AN1020" s="2">
        <v>80</v>
      </c>
      <c r="AO1020" s="2">
        <v>12.4</v>
      </c>
      <c r="AP1020" s="2">
        <v>15.8</v>
      </c>
      <c r="AQ1020" s="2">
        <v>2.5</v>
      </c>
      <c r="AR1020" s="2">
        <v>3.2</v>
      </c>
      <c r="AS1020" s="2">
        <v>1003.6</v>
      </c>
      <c r="AT1020" s="2">
        <v>4790</v>
      </c>
      <c r="AU1020" s="2">
        <v>0</v>
      </c>
      <c r="AV1020" s="2">
        <v>0</v>
      </c>
      <c r="AW1020" s="2">
        <v>0.3</v>
      </c>
      <c r="AX1020" s="2">
        <v>0.6</v>
      </c>
      <c r="AY1020">
        <v>28.2</v>
      </c>
      <c r="AZ1020">
        <v>659.2</v>
      </c>
      <c r="BA1020">
        <v>17.100000000000001</v>
      </c>
      <c r="BB1020">
        <v>17.5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15.8</v>
      </c>
      <c r="AN1021" s="2">
        <v>80</v>
      </c>
      <c r="AO1021" s="2">
        <v>12.4</v>
      </c>
      <c r="AP1021" s="2">
        <v>15.8</v>
      </c>
      <c r="AQ1021" s="2">
        <v>1.8</v>
      </c>
      <c r="AR1021" s="2">
        <v>2.2000000000000002</v>
      </c>
      <c r="AS1021" s="2">
        <v>1003.6</v>
      </c>
      <c r="AT1021" s="2">
        <v>4450</v>
      </c>
      <c r="AU1021" s="2">
        <v>0</v>
      </c>
      <c r="AV1021" s="2">
        <v>0</v>
      </c>
      <c r="AW1021" s="2">
        <v>0.3</v>
      </c>
      <c r="AX1021" s="2">
        <v>0.6</v>
      </c>
      <c r="AY1021">
        <v>28.2</v>
      </c>
      <c r="AZ1021">
        <v>659.2</v>
      </c>
      <c r="BA1021">
        <v>17.100000000000001</v>
      </c>
      <c r="BB1021">
        <v>17.5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15.8</v>
      </c>
      <c r="AN1022" s="2">
        <v>80</v>
      </c>
      <c r="AO1022" s="2">
        <v>12.4</v>
      </c>
      <c r="AP1022" s="2">
        <v>15.8</v>
      </c>
      <c r="AQ1022" s="2">
        <v>3.2</v>
      </c>
      <c r="AR1022" s="2">
        <v>3.2</v>
      </c>
      <c r="AS1022" s="2">
        <v>1003.6</v>
      </c>
      <c r="AT1022" s="2">
        <v>4080</v>
      </c>
      <c r="AU1022" s="2">
        <v>0</v>
      </c>
      <c r="AV1022" s="2">
        <v>0</v>
      </c>
      <c r="AW1022" s="2">
        <v>0.3</v>
      </c>
      <c r="AX1022" s="2">
        <v>0.6</v>
      </c>
      <c r="AY1022">
        <v>28.2</v>
      </c>
      <c r="AZ1022">
        <v>659.2</v>
      </c>
      <c r="BA1022">
        <v>17.100000000000001</v>
      </c>
      <c r="BB1022">
        <v>17.5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15.8</v>
      </c>
      <c r="AN1023" s="2">
        <v>80</v>
      </c>
      <c r="AO1023" s="2">
        <v>12.4</v>
      </c>
      <c r="AP1023" s="2">
        <v>15.8</v>
      </c>
      <c r="AQ1023" s="2">
        <v>1.8</v>
      </c>
      <c r="AR1023" s="2">
        <v>3.6</v>
      </c>
      <c r="AS1023" s="2">
        <v>1003.6</v>
      </c>
      <c r="AT1023" s="2">
        <v>3810</v>
      </c>
      <c r="AU1023" s="2">
        <v>0</v>
      </c>
      <c r="AV1023" s="2">
        <v>0</v>
      </c>
      <c r="AW1023" s="2">
        <v>0.3</v>
      </c>
      <c r="AX1023" s="2">
        <v>0.6</v>
      </c>
      <c r="AY1023">
        <v>28.2</v>
      </c>
      <c r="AZ1023">
        <v>659.2</v>
      </c>
      <c r="BA1023">
        <v>17.100000000000001</v>
      </c>
      <c r="BB1023">
        <v>17.5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15.8</v>
      </c>
      <c r="AN1024" s="2">
        <v>80</v>
      </c>
      <c r="AO1024" s="2">
        <v>12.4</v>
      </c>
      <c r="AP1024" s="2">
        <v>15.8</v>
      </c>
      <c r="AQ1024" s="2">
        <v>2.5</v>
      </c>
      <c r="AR1024" s="2">
        <v>3.6</v>
      </c>
      <c r="AS1024" s="2">
        <v>1003.6</v>
      </c>
      <c r="AT1024" s="2">
        <v>3700</v>
      </c>
      <c r="AU1024" s="2">
        <v>0</v>
      </c>
      <c r="AV1024" s="2">
        <v>0</v>
      </c>
      <c r="AW1024" s="2">
        <v>0.3</v>
      </c>
      <c r="AX1024" s="2">
        <v>0.6</v>
      </c>
      <c r="AY1024">
        <v>28.2</v>
      </c>
      <c r="AZ1024">
        <v>659.2</v>
      </c>
      <c r="BA1024">
        <v>17.100000000000001</v>
      </c>
      <c r="BB1024">
        <v>17.5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15.8</v>
      </c>
      <c r="AN1025" s="2">
        <v>80</v>
      </c>
      <c r="AO1025" s="2">
        <v>12.4</v>
      </c>
      <c r="AP1025" s="2">
        <v>15.8</v>
      </c>
      <c r="AQ1025" s="2">
        <v>2.5</v>
      </c>
      <c r="AR1025" s="2">
        <v>4</v>
      </c>
      <c r="AS1025" s="2">
        <v>1003.6</v>
      </c>
      <c r="AT1025" s="2">
        <v>3620</v>
      </c>
      <c r="AU1025" s="2">
        <v>0</v>
      </c>
      <c r="AV1025" s="2">
        <v>0</v>
      </c>
      <c r="AW1025" s="2">
        <v>0.3</v>
      </c>
      <c r="AX1025" s="2">
        <v>0.6</v>
      </c>
      <c r="AY1025">
        <v>28.2</v>
      </c>
      <c r="AZ1025">
        <v>659.2</v>
      </c>
      <c r="BA1025">
        <v>17.100000000000001</v>
      </c>
      <c r="BB1025">
        <v>17.399999999999999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15.7</v>
      </c>
      <c r="AN1026" s="2">
        <v>80</v>
      </c>
      <c r="AO1026" s="2">
        <v>12.3</v>
      </c>
      <c r="AP1026" s="2">
        <v>15.7</v>
      </c>
      <c r="AQ1026" s="2">
        <v>5</v>
      </c>
      <c r="AR1026" s="2">
        <v>5</v>
      </c>
      <c r="AS1026" s="2">
        <v>1003.7</v>
      </c>
      <c r="AT1026" s="2">
        <v>3550</v>
      </c>
      <c r="AU1026" s="2">
        <v>0</v>
      </c>
      <c r="AV1026" s="2">
        <v>0</v>
      </c>
      <c r="AW1026" s="2">
        <v>0.3</v>
      </c>
      <c r="AX1026" s="2">
        <v>0.6</v>
      </c>
      <c r="AY1026">
        <v>28.2</v>
      </c>
      <c r="AZ1026">
        <v>659.2</v>
      </c>
      <c r="BA1026">
        <v>17.100000000000001</v>
      </c>
      <c r="BB1026">
        <v>17.399999999999999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15.7</v>
      </c>
      <c r="AN1027" s="2">
        <v>80</v>
      </c>
      <c r="AO1027" s="2">
        <v>12.3</v>
      </c>
      <c r="AP1027" s="2">
        <v>15.7</v>
      </c>
      <c r="AQ1027" s="2">
        <v>2.9</v>
      </c>
      <c r="AR1027" s="2">
        <v>4.3</v>
      </c>
      <c r="AS1027" s="2">
        <v>1003.8</v>
      </c>
      <c r="AT1027" s="2">
        <v>3430</v>
      </c>
      <c r="AU1027" s="2">
        <v>0</v>
      </c>
      <c r="AV1027" s="2">
        <v>0</v>
      </c>
      <c r="AW1027" s="2">
        <v>0.3</v>
      </c>
      <c r="AX1027" s="2">
        <v>0.6</v>
      </c>
      <c r="AY1027">
        <v>28.2</v>
      </c>
      <c r="AZ1027">
        <v>659.2</v>
      </c>
      <c r="BA1027">
        <v>17</v>
      </c>
      <c r="BB1027">
        <v>17.3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15.7</v>
      </c>
      <c r="AN1028" s="2">
        <v>80</v>
      </c>
      <c r="AO1028" s="2">
        <v>12.3</v>
      </c>
      <c r="AP1028" s="2">
        <v>15.7</v>
      </c>
      <c r="AQ1028" s="2">
        <v>2.2000000000000002</v>
      </c>
      <c r="AR1028" s="2">
        <v>4.3</v>
      </c>
      <c r="AS1028" s="2">
        <v>1003.8</v>
      </c>
      <c r="AT1028" s="2">
        <v>3230</v>
      </c>
      <c r="AU1028" s="2">
        <v>0</v>
      </c>
      <c r="AV1028" s="2">
        <v>0</v>
      </c>
      <c r="AW1028" s="2">
        <v>0.3</v>
      </c>
      <c r="AX1028" s="2">
        <v>0.6</v>
      </c>
      <c r="AY1028">
        <v>28.2</v>
      </c>
      <c r="AZ1028">
        <v>659.2</v>
      </c>
      <c r="BA1028">
        <v>17</v>
      </c>
      <c r="BB1028">
        <v>17.3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15.7</v>
      </c>
      <c r="AN1029" s="2">
        <v>80</v>
      </c>
      <c r="AO1029" s="2">
        <v>12.3</v>
      </c>
      <c r="AP1029" s="2">
        <v>15.7</v>
      </c>
      <c r="AQ1029" s="2">
        <v>3.2</v>
      </c>
      <c r="AR1029" s="2">
        <v>6.5</v>
      </c>
      <c r="AS1029" s="2">
        <v>1003.5</v>
      </c>
      <c r="AT1029" s="2">
        <v>3020</v>
      </c>
      <c r="AU1029" s="2">
        <v>0</v>
      </c>
      <c r="AV1029" s="2">
        <v>0</v>
      </c>
      <c r="AW1029" s="2">
        <v>0.3</v>
      </c>
      <c r="AX1029" s="2">
        <v>0.6</v>
      </c>
      <c r="AY1029">
        <v>28.2</v>
      </c>
      <c r="AZ1029">
        <v>659.2</v>
      </c>
      <c r="BA1029">
        <v>16.899999999999999</v>
      </c>
      <c r="BB1029">
        <v>17.2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15.7</v>
      </c>
      <c r="AN1030" s="2">
        <v>80</v>
      </c>
      <c r="AO1030" s="2">
        <v>12.3</v>
      </c>
      <c r="AP1030" s="2">
        <v>15.7</v>
      </c>
      <c r="AQ1030" s="2">
        <v>2.9</v>
      </c>
      <c r="AR1030" s="2">
        <v>4</v>
      </c>
      <c r="AS1030" s="2">
        <v>1003.7</v>
      </c>
      <c r="AT1030" s="2">
        <v>2860</v>
      </c>
      <c r="AU1030" s="2">
        <v>0</v>
      </c>
      <c r="AV1030" s="2">
        <v>0</v>
      </c>
      <c r="AW1030" s="2">
        <v>0.3</v>
      </c>
      <c r="AX1030" s="2">
        <v>0.6</v>
      </c>
      <c r="AY1030">
        <v>28.2</v>
      </c>
      <c r="AZ1030">
        <v>659.2</v>
      </c>
      <c r="BA1030">
        <v>16.8</v>
      </c>
      <c r="BB1030">
        <v>17.100000000000001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15.7</v>
      </c>
      <c r="AN1031" s="2">
        <v>80</v>
      </c>
      <c r="AO1031" s="2">
        <v>12.3</v>
      </c>
      <c r="AP1031" s="2">
        <v>15.7</v>
      </c>
      <c r="AQ1031" s="2">
        <v>3.6</v>
      </c>
      <c r="AR1031" s="2">
        <v>6.8</v>
      </c>
      <c r="AS1031" s="2">
        <v>1003.7</v>
      </c>
      <c r="AT1031" s="2">
        <v>2690</v>
      </c>
      <c r="AU1031" s="2">
        <v>0</v>
      </c>
      <c r="AV1031" s="2">
        <v>0</v>
      </c>
      <c r="AW1031" s="2">
        <v>0.3</v>
      </c>
      <c r="AX1031" s="2">
        <v>0.6</v>
      </c>
      <c r="AY1031">
        <v>28.2</v>
      </c>
      <c r="AZ1031">
        <v>659.2</v>
      </c>
      <c r="BA1031">
        <v>16.8</v>
      </c>
      <c r="BB1031">
        <v>17.100000000000001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15.7</v>
      </c>
      <c r="AN1032" s="2">
        <v>80</v>
      </c>
      <c r="AO1032" s="2">
        <v>12.3</v>
      </c>
      <c r="AP1032" s="2">
        <v>15.7</v>
      </c>
      <c r="AQ1032" s="2">
        <v>4</v>
      </c>
      <c r="AR1032" s="2">
        <v>4.3</v>
      </c>
      <c r="AS1032" s="2">
        <v>1003.8</v>
      </c>
      <c r="AT1032" s="2">
        <v>2550</v>
      </c>
      <c r="AU1032" s="2">
        <v>0</v>
      </c>
      <c r="AV1032" s="2">
        <v>0</v>
      </c>
      <c r="AW1032" s="2">
        <v>0.3</v>
      </c>
      <c r="AX1032" s="2">
        <v>0.6</v>
      </c>
      <c r="AY1032">
        <v>28.2</v>
      </c>
      <c r="AZ1032">
        <v>659.2</v>
      </c>
      <c r="BA1032">
        <v>16.7</v>
      </c>
      <c r="BB1032">
        <v>17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15.6</v>
      </c>
      <c r="AN1033" s="2">
        <v>80</v>
      </c>
      <c r="AO1033" s="2">
        <v>12.2</v>
      </c>
      <c r="AP1033" s="2">
        <v>15.6</v>
      </c>
      <c r="AQ1033" s="2">
        <v>2.9</v>
      </c>
      <c r="AR1033" s="2">
        <v>3.6</v>
      </c>
      <c r="AS1033" s="2">
        <v>1003.6</v>
      </c>
      <c r="AT1033" s="2">
        <v>2430</v>
      </c>
      <c r="AU1033" s="2">
        <v>0</v>
      </c>
      <c r="AV1033" s="2">
        <v>0</v>
      </c>
      <c r="AW1033" s="2">
        <v>0.3</v>
      </c>
      <c r="AX1033" s="2">
        <v>0.6</v>
      </c>
      <c r="AY1033">
        <v>28.2</v>
      </c>
      <c r="AZ1033">
        <v>659.2</v>
      </c>
      <c r="BA1033">
        <v>16.7</v>
      </c>
      <c r="BB1033">
        <v>16.899999999999999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15.6</v>
      </c>
      <c r="AN1034" s="2">
        <v>80</v>
      </c>
      <c r="AO1034" s="2">
        <v>12.2</v>
      </c>
      <c r="AP1034" s="2">
        <v>15.6</v>
      </c>
      <c r="AQ1034" s="2">
        <v>7.2</v>
      </c>
      <c r="AR1034" s="2">
        <v>7.2</v>
      </c>
      <c r="AS1034" s="2">
        <v>1003.8</v>
      </c>
      <c r="AT1034" s="2">
        <v>2310</v>
      </c>
      <c r="AU1034" s="2">
        <v>0</v>
      </c>
      <c r="AV1034" s="2">
        <v>0</v>
      </c>
      <c r="AW1034" s="2">
        <v>0.3</v>
      </c>
      <c r="AX1034" s="2">
        <v>0.6</v>
      </c>
      <c r="AY1034">
        <v>28.2</v>
      </c>
      <c r="AZ1034">
        <v>659.2</v>
      </c>
      <c r="BA1034">
        <v>16.600000000000001</v>
      </c>
      <c r="BB1034">
        <v>16.8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15.6</v>
      </c>
      <c r="AN1035" s="2">
        <v>80</v>
      </c>
      <c r="AO1035" s="2">
        <v>12.2</v>
      </c>
      <c r="AP1035" s="2">
        <v>15.6</v>
      </c>
      <c r="AQ1035" s="2">
        <v>3.2</v>
      </c>
      <c r="AR1035" s="2">
        <v>3.6</v>
      </c>
      <c r="AS1035" s="2">
        <v>1003.5</v>
      </c>
      <c r="AT1035" s="2">
        <v>2220</v>
      </c>
      <c r="AU1035" s="2">
        <v>0</v>
      </c>
      <c r="AV1035" s="2">
        <v>0</v>
      </c>
      <c r="AW1035" s="2">
        <v>0.3</v>
      </c>
      <c r="AX1035" s="2">
        <v>0.6</v>
      </c>
      <c r="AY1035">
        <v>28.2</v>
      </c>
      <c r="AZ1035">
        <v>659.2</v>
      </c>
      <c r="BA1035">
        <v>16.5</v>
      </c>
      <c r="BB1035">
        <v>16.8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15.5</v>
      </c>
      <c r="AN1036" s="2">
        <v>80</v>
      </c>
      <c r="AO1036" s="2">
        <v>12.1</v>
      </c>
      <c r="AP1036" s="2">
        <v>15.5</v>
      </c>
      <c r="AQ1036" s="2">
        <v>4</v>
      </c>
      <c r="AR1036" s="2">
        <v>4.7</v>
      </c>
      <c r="AS1036" s="2">
        <v>1003.5</v>
      </c>
      <c r="AT1036" s="2">
        <v>2120</v>
      </c>
      <c r="AU1036" s="2">
        <v>0</v>
      </c>
      <c r="AV1036" s="2">
        <v>0</v>
      </c>
      <c r="AW1036" s="2">
        <v>0.3</v>
      </c>
      <c r="AX1036" s="2">
        <v>0.6</v>
      </c>
      <c r="AY1036">
        <v>28.2</v>
      </c>
      <c r="AZ1036">
        <v>659.2</v>
      </c>
      <c r="BA1036">
        <v>16.399999999999999</v>
      </c>
      <c r="BB1036">
        <v>16.7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15.5</v>
      </c>
      <c r="AN1037" s="2">
        <v>80</v>
      </c>
      <c r="AO1037" s="2">
        <v>12.1</v>
      </c>
      <c r="AP1037" s="2">
        <v>15.5</v>
      </c>
      <c r="AQ1037" s="2">
        <v>5</v>
      </c>
      <c r="AR1037" s="2">
        <v>6.1</v>
      </c>
      <c r="AS1037" s="2">
        <v>1003.7</v>
      </c>
      <c r="AT1037" s="2">
        <v>2040</v>
      </c>
      <c r="AU1037" s="2">
        <v>0</v>
      </c>
      <c r="AV1037" s="2">
        <v>0</v>
      </c>
      <c r="AW1037" s="2">
        <v>0.3</v>
      </c>
      <c r="AX1037" s="2">
        <v>0.6</v>
      </c>
      <c r="AY1037">
        <v>28.2</v>
      </c>
      <c r="AZ1037">
        <v>659.2</v>
      </c>
      <c r="BA1037">
        <v>16.3</v>
      </c>
      <c r="BB1037">
        <v>16.600000000000001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15.5</v>
      </c>
      <c r="AN1038" s="2">
        <v>80</v>
      </c>
      <c r="AO1038" s="2">
        <v>12.1</v>
      </c>
      <c r="AP1038" s="2">
        <v>15.5</v>
      </c>
      <c r="AQ1038" s="2">
        <v>4</v>
      </c>
      <c r="AR1038" s="2">
        <v>4.3</v>
      </c>
      <c r="AS1038" s="2">
        <v>1003.6</v>
      </c>
      <c r="AT1038" s="2">
        <v>1960</v>
      </c>
      <c r="AU1038" s="2">
        <v>0</v>
      </c>
      <c r="AV1038" s="2">
        <v>0</v>
      </c>
      <c r="AW1038" s="2">
        <v>0.3</v>
      </c>
      <c r="AX1038" s="2">
        <v>0.6</v>
      </c>
      <c r="AY1038">
        <v>28.2</v>
      </c>
      <c r="AZ1038">
        <v>659.2</v>
      </c>
      <c r="BA1038">
        <v>16.2</v>
      </c>
      <c r="BB1038">
        <v>16.5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15.5</v>
      </c>
      <c r="AN1039" s="2">
        <v>80</v>
      </c>
      <c r="AO1039" s="2">
        <v>12.1</v>
      </c>
      <c r="AP1039" s="2">
        <v>15.5</v>
      </c>
      <c r="AQ1039" s="2">
        <v>5.4</v>
      </c>
      <c r="AR1039" s="2">
        <v>5.4</v>
      </c>
      <c r="AS1039" s="2">
        <v>1003.7</v>
      </c>
      <c r="AT1039" s="2">
        <v>1880</v>
      </c>
      <c r="AU1039" s="2">
        <v>0</v>
      </c>
      <c r="AV1039" s="2">
        <v>0</v>
      </c>
      <c r="AW1039" s="2">
        <v>0.3</v>
      </c>
      <c r="AX1039" s="2">
        <v>0.6</v>
      </c>
      <c r="AY1039">
        <v>28.2</v>
      </c>
      <c r="AZ1039">
        <v>659.2</v>
      </c>
      <c r="BA1039">
        <v>16.100000000000001</v>
      </c>
      <c r="BB1039">
        <v>16.5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15.5</v>
      </c>
      <c r="AN1040" s="2">
        <v>80</v>
      </c>
      <c r="AO1040" s="2">
        <v>12.1</v>
      </c>
      <c r="AP1040" s="2">
        <v>15.5</v>
      </c>
      <c r="AQ1040" s="2">
        <v>4</v>
      </c>
      <c r="AR1040" s="2">
        <v>5</v>
      </c>
      <c r="AS1040" s="2">
        <v>1003.8</v>
      </c>
      <c r="AT1040" s="2">
        <v>1810</v>
      </c>
      <c r="AU1040" s="2">
        <v>0</v>
      </c>
      <c r="AV1040" s="2">
        <v>0</v>
      </c>
      <c r="AW1040" s="2">
        <v>0.3</v>
      </c>
      <c r="AX1040" s="2">
        <v>0.6</v>
      </c>
      <c r="AY1040">
        <v>28.2</v>
      </c>
      <c r="AZ1040">
        <v>659.2</v>
      </c>
      <c r="BA1040">
        <v>16</v>
      </c>
      <c r="BB1040">
        <v>16.399999999999999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15.4</v>
      </c>
      <c r="AN1041" s="2">
        <v>80</v>
      </c>
      <c r="AO1041" s="2">
        <v>12</v>
      </c>
      <c r="AP1041" s="2">
        <v>15.4</v>
      </c>
      <c r="AQ1041" s="2">
        <v>7.9</v>
      </c>
      <c r="AR1041" s="2">
        <v>7.9</v>
      </c>
      <c r="AS1041" s="2">
        <v>1003.8</v>
      </c>
      <c r="AT1041" s="2">
        <v>1720</v>
      </c>
      <c r="AU1041" s="2">
        <v>0</v>
      </c>
      <c r="AV1041" s="2">
        <v>0</v>
      </c>
      <c r="AW1041" s="2">
        <v>0.3</v>
      </c>
      <c r="AX1041" s="2">
        <v>0.6</v>
      </c>
      <c r="AY1041">
        <v>28.2</v>
      </c>
      <c r="AZ1041">
        <v>659.2</v>
      </c>
      <c r="BA1041">
        <v>16</v>
      </c>
      <c r="BB1041">
        <v>16.3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15.4</v>
      </c>
      <c r="AN1042" s="2">
        <v>80</v>
      </c>
      <c r="AO1042" s="2">
        <v>12</v>
      </c>
      <c r="AP1042" s="2">
        <v>15.4</v>
      </c>
      <c r="AQ1042" s="2">
        <v>2.9</v>
      </c>
      <c r="AR1042" s="2">
        <v>4.3</v>
      </c>
      <c r="AS1042" s="2">
        <v>1003.8</v>
      </c>
      <c r="AT1042" s="2">
        <v>1640</v>
      </c>
      <c r="AU1042" s="2">
        <v>0</v>
      </c>
      <c r="AV1042" s="2">
        <v>0</v>
      </c>
      <c r="AW1042" s="2">
        <v>0.3</v>
      </c>
      <c r="AX1042" s="2">
        <v>0.6</v>
      </c>
      <c r="AY1042">
        <v>28.2</v>
      </c>
      <c r="AZ1042">
        <v>659.2</v>
      </c>
      <c r="BA1042">
        <v>15.9</v>
      </c>
      <c r="BB1042">
        <v>16.2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15.4</v>
      </c>
      <c r="AN1043" s="2">
        <v>79</v>
      </c>
      <c r="AO1043" s="2">
        <v>11.8</v>
      </c>
      <c r="AP1043" s="2">
        <v>15.4</v>
      </c>
      <c r="AQ1043" s="2">
        <v>6.8</v>
      </c>
      <c r="AR1043" s="2">
        <v>9.4</v>
      </c>
      <c r="AS1043" s="2">
        <v>1003.5</v>
      </c>
      <c r="AT1043" s="2">
        <v>1560</v>
      </c>
      <c r="AU1043" s="2">
        <v>0</v>
      </c>
      <c r="AV1043" s="2">
        <v>0</v>
      </c>
      <c r="AW1043" s="2">
        <v>0.3</v>
      </c>
      <c r="AX1043" s="2">
        <v>0.6</v>
      </c>
      <c r="AY1043">
        <v>28.2</v>
      </c>
      <c r="AZ1043">
        <v>659.2</v>
      </c>
      <c r="BA1043">
        <v>15.8</v>
      </c>
      <c r="BB1043">
        <v>16.100000000000001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15.4</v>
      </c>
      <c r="AN1044" s="2">
        <v>79</v>
      </c>
      <c r="AO1044" s="2">
        <v>11.8</v>
      </c>
      <c r="AP1044" s="2">
        <v>15.4</v>
      </c>
      <c r="AQ1044" s="2">
        <v>4.7</v>
      </c>
      <c r="AR1044" s="2">
        <v>5</v>
      </c>
      <c r="AS1044" s="2">
        <v>1003.6</v>
      </c>
      <c r="AT1044" s="2">
        <v>1480</v>
      </c>
      <c r="AU1044" s="2">
        <v>0</v>
      </c>
      <c r="AV1044" s="2">
        <v>0</v>
      </c>
      <c r="AW1044" s="2">
        <v>0.3</v>
      </c>
      <c r="AX1044" s="2">
        <v>0.6</v>
      </c>
      <c r="AY1044">
        <v>28.2</v>
      </c>
      <c r="AZ1044">
        <v>659.2</v>
      </c>
      <c r="BA1044">
        <v>15.7</v>
      </c>
      <c r="BB1044">
        <v>16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15.4</v>
      </c>
      <c r="AN1045" s="2">
        <v>79</v>
      </c>
      <c r="AO1045" s="2">
        <v>11.8</v>
      </c>
      <c r="AP1045" s="2">
        <v>15.4</v>
      </c>
      <c r="AQ1045" s="2">
        <v>4.3</v>
      </c>
      <c r="AR1045" s="2">
        <v>5.8</v>
      </c>
      <c r="AS1045" s="2">
        <v>1003.5</v>
      </c>
      <c r="AT1045" s="2">
        <v>1400</v>
      </c>
      <c r="AU1045" s="2">
        <v>0</v>
      </c>
      <c r="AV1045" s="2">
        <v>0</v>
      </c>
      <c r="AW1045" s="2">
        <v>0.3</v>
      </c>
      <c r="AX1045" s="2">
        <v>0.6</v>
      </c>
      <c r="AY1045">
        <v>28.2</v>
      </c>
      <c r="AZ1045">
        <v>659.2</v>
      </c>
      <c r="BA1045">
        <v>15.6</v>
      </c>
      <c r="BB1045">
        <v>15.9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15.4</v>
      </c>
      <c r="AN1046" s="2">
        <v>79</v>
      </c>
      <c r="AO1046" s="2">
        <v>11.8</v>
      </c>
      <c r="AP1046" s="2">
        <v>15.4</v>
      </c>
      <c r="AQ1046" s="2">
        <v>4.7</v>
      </c>
      <c r="AR1046" s="2">
        <v>5.4</v>
      </c>
      <c r="AS1046" s="2">
        <v>1003.6</v>
      </c>
      <c r="AT1046" s="2">
        <v>1330</v>
      </c>
      <c r="AU1046" s="2">
        <v>0</v>
      </c>
      <c r="AV1046" s="2">
        <v>0</v>
      </c>
      <c r="AW1046" s="2">
        <v>0.3</v>
      </c>
      <c r="AX1046" s="2">
        <v>0.6</v>
      </c>
      <c r="AY1046">
        <v>28.2</v>
      </c>
      <c r="AZ1046">
        <v>659.2</v>
      </c>
      <c r="BA1046">
        <v>15.6</v>
      </c>
      <c r="BB1046">
        <v>15.9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15.4</v>
      </c>
      <c r="AN1047" s="2">
        <v>79</v>
      </c>
      <c r="AO1047" s="2">
        <v>11.8</v>
      </c>
      <c r="AP1047" s="2">
        <v>15.4</v>
      </c>
      <c r="AQ1047" s="2">
        <v>3.2</v>
      </c>
      <c r="AR1047" s="2">
        <v>4.3</v>
      </c>
      <c r="AS1047" s="2">
        <v>1003.5</v>
      </c>
      <c r="AT1047" s="2">
        <v>1260</v>
      </c>
      <c r="AU1047" s="2">
        <v>0</v>
      </c>
      <c r="AV1047" s="2">
        <v>0</v>
      </c>
      <c r="AW1047" s="2">
        <v>0.3</v>
      </c>
      <c r="AX1047" s="2">
        <v>0.6</v>
      </c>
      <c r="AY1047">
        <v>28.2</v>
      </c>
      <c r="AZ1047">
        <v>659.2</v>
      </c>
      <c r="BA1047">
        <v>15.5</v>
      </c>
      <c r="BB1047">
        <v>15.8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15.3</v>
      </c>
      <c r="AN1048" s="2">
        <v>79</v>
      </c>
      <c r="AO1048" s="2">
        <v>11.7</v>
      </c>
      <c r="AP1048" s="2">
        <v>15.3</v>
      </c>
      <c r="AQ1048" s="2">
        <v>4.7</v>
      </c>
      <c r="AR1048" s="2">
        <v>6.5</v>
      </c>
      <c r="AS1048" s="2">
        <v>1003.4</v>
      </c>
      <c r="AT1048" s="2">
        <v>1200</v>
      </c>
      <c r="AU1048" s="2">
        <v>0</v>
      </c>
      <c r="AV1048" s="2">
        <v>0</v>
      </c>
      <c r="AW1048" s="2">
        <v>0.3</v>
      </c>
      <c r="AX1048" s="2">
        <v>0.6</v>
      </c>
      <c r="AY1048">
        <v>28.2</v>
      </c>
      <c r="AZ1048">
        <v>659.2</v>
      </c>
      <c r="BA1048">
        <v>15.4</v>
      </c>
      <c r="BB1048">
        <v>15.7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15.3</v>
      </c>
      <c r="AN1049" s="2">
        <v>79</v>
      </c>
      <c r="AO1049" s="2">
        <v>11.7</v>
      </c>
      <c r="AP1049" s="2">
        <v>15.3</v>
      </c>
      <c r="AQ1049" s="2">
        <v>5</v>
      </c>
      <c r="AR1049" s="2">
        <v>5.8</v>
      </c>
      <c r="AS1049" s="2">
        <v>1003.5</v>
      </c>
      <c r="AT1049" s="2">
        <v>1130</v>
      </c>
      <c r="AU1049" s="2">
        <v>0</v>
      </c>
      <c r="AV1049" s="2">
        <v>0</v>
      </c>
      <c r="AW1049" s="2">
        <v>0.3</v>
      </c>
      <c r="AX1049" s="2">
        <v>0.6</v>
      </c>
      <c r="AY1049">
        <v>28.2</v>
      </c>
      <c r="AZ1049">
        <v>659.2</v>
      </c>
      <c r="BA1049">
        <v>15.4</v>
      </c>
      <c r="BB1049">
        <v>15.6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79</v>
      </c>
      <c r="AO1050" s="2">
        <v>11.7</v>
      </c>
      <c r="AP1050" s="2">
        <v>15.3</v>
      </c>
      <c r="AQ1050" s="2">
        <v>3.6</v>
      </c>
      <c r="AR1050" s="2">
        <v>5</v>
      </c>
      <c r="AS1050" s="2">
        <v>1003.4</v>
      </c>
      <c r="AT1050" s="2">
        <v>1050</v>
      </c>
      <c r="AU1050" s="2">
        <v>0</v>
      </c>
      <c r="AV1050" s="2">
        <v>0</v>
      </c>
      <c r="AW1050" s="2">
        <v>0.3</v>
      </c>
      <c r="AX1050" s="2">
        <v>0.6</v>
      </c>
      <c r="AY1050">
        <v>28.2</v>
      </c>
      <c r="AZ1050">
        <v>659.2</v>
      </c>
      <c r="BA1050">
        <v>15.3</v>
      </c>
      <c r="BB1050">
        <v>15.6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79</v>
      </c>
      <c r="AO1051" s="2">
        <v>11.7</v>
      </c>
      <c r="AP1051" s="2">
        <v>15.3</v>
      </c>
      <c r="AQ1051" s="2">
        <v>3.6</v>
      </c>
      <c r="AR1051" s="2">
        <v>3.6</v>
      </c>
      <c r="AS1051" s="2">
        <v>1003.5</v>
      </c>
      <c r="AT1051" s="2">
        <v>980</v>
      </c>
      <c r="AU1051" s="2">
        <v>0</v>
      </c>
      <c r="AV1051" s="2">
        <v>0</v>
      </c>
      <c r="AW1051" s="2">
        <v>0.3</v>
      </c>
      <c r="AX1051" s="2">
        <v>0.6</v>
      </c>
      <c r="AY1051">
        <v>28.2</v>
      </c>
      <c r="AZ1051">
        <v>659.2</v>
      </c>
      <c r="BA1051">
        <v>15.2</v>
      </c>
      <c r="BB1051">
        <v>15.5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79</v>
      </c>
      <c r="AO1052" s="2">
        <v>11.7</v>
      </c>
      <c r="AP1052" s="2">
        <v>15.3</v>
      </c>
      <c r="AQ1052" s="2">
        <v>4.7</v>
      </c>
      <c r="AR1052" s="2">
        <v>5</v>
      </c>
      <c r="AS1052" s="2">
        <v>1003.6</v>
      </c>
      <c r="AT1052" s="2">
        <v>920</v>
      </c>
      <c r="AU1052" s="2">
        <v>0</v>
      </c>
      <c r="AV1052" s="2">
        <v>0</v>
      </c>
      <c r="AW1052" s="2">
        <v>0.3</v>
      </c>
      <c r="AX1052" s="2">
        <v>0.6</v>
      </c>
      <c r="AY1052">
        <v>28.2</v>
      </c>
      <c r="AZ1052">
        <v>659.2</v>
      </c>
      <c r="BA1052">
        <v>15.2</v>
      </c>
      <c r="BB1052">
        <v>15.4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79</v>
      </c>
      <c r="AO1053" s="2">
        <v>11.6</v>
      </c>
      <c r="AP1053" s="2">
        <v>15.2</v>
      </c>
      <c r="AQ1053" s="2">
        <v>5</v>
      </c>
      <c r="AR1053" s="2">
        <v>5.4</v>
      </c>
      <c r="AS1053" s="2">
        <v>1003.5</v>
      </c>
      <c r="AT1053" s="2">
        <v>860</v>
      </c>
      <c r="AU1053" s="2">
        <v>0</v>
      </c>
      <c r="AV1053" s="2">
        <v>0</v>
      </c>
      <c r="AW1053" s="2">
        <v>0.3</v>
      </c>
      <c r="AX1053" s="2">
        <v>0.6</v>
      </c>
      <c r="AY1053">
        <v>28.2</v>
      </c>
      <c r="AZ1053">
        <v>659.2</v>
      </c>
      <c r="BA1053">
        <v>15.1</v>
      </c>
      <c r="BB1053">
        <v>15.3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79</v>
      </c>
      <c r="AO1054" s="2">
        <v>11.6</v>
      </c>
      <c r="AP1054" s="2">
        <v>15.2</v>
      </c>
      <c r="AQ1054" s="2">
        <v>4</v>
      </c>
      <c r="AR1054" s="2">
        <v>4</v>
      </c>
      <c r="AS1054" s="2">
        <v>1003.5</v>
      </c>
      <c r="AT1054" s="2">
        <v>800</v>
      </c>
      <c r="AU1054" s="2">
        <v>0</v>
      </c>
      <c r="AV1054" s="2">
        <v>0</v>
      </c>
      <c r="AW1054" s="2">
        <v>0.3</v>
      </c>
      <c r="AX1054" s="2">
        <v>0.6</v>
      </c>
      <c r="AY1054">
        <v>28.2</v>
      </c>
      <c r="AZ1054">
        <v>659.2</v>
      </c>
      <c r="BA1054">
        <v>15.1</v>
      </c>
      <c r="BB1054">
        <v>15.3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79</v>
      </c>
      <c r="AO1055" s="2">
        <v>11.6</v>
      </c>
      <c r="AP1055" s="2">
        <v>15.2</v>
      </c>
      <c r="AQ1055" s="2">
        <v>4.3</v>
      </c>
      <c r="AR1055" s="2">
        <v>4.3</v>
      </c>
      <c r="AS1055" s="2">
        <v>1003.5</v>
      </c>
      <c r="AT1055" s="2">
        <v>740</v>
      </c>
      <c r="AU1055" s="2">
        <v>0</v>
      </c>
      <c r="AV1055" s="2">
        <v>0</v>
      </c>
      <c r="AW1055" s="2">
        <v>0.3</v>
      </c>
      <c r="AX1055" s="2">
        <v>0.6</v>
      </c>
      <c r="AY1055">
        <v>28.2</v>
      </c>
      <c r="AZ1055">
        <v>659.2</v>
      </c>
      <c r="BA1055">
        <v>15</v>
      </c>
      <c r="BB1055">
        <v>15.2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79</v>
      </c>
      <c r="AO1056" s="2">
        <v>11.6</v>
      </c>
      <c r="AP1056" s="2">
        <v>15.2</v>
      </c>
      <c r="AQ1056" s="2">
        <v>2.5</v>
      </c>
      <c r="AR1056" s="2">
        <v>3.6</v>
      </c>
      <c r="AS1056" s="2">
        <v>1003.5</v>
      </c>
      <c r="AT1056" s="2">
        <v>680</v>
      </c>
      <c r="AU1056" s="2">
        <v>0</v>
      </c>
      <c r="AV1056" s="2">
        <v>0</v>
      </c>
      <c r="AW1056" s="2">
        <v>0.3</v>
      </c>
      <c r="AX1056" s="2">
        <v>0.6</v>
      </c>
      <c r="AY1056">
        <v>28.2</v>
      </c>
      <c r="AZ1056">
        <v>659.2</v>
      </c>
      <c r="BA1056">
        <v>14.9</v>
      </c>
      <c r="BB1056">
        <v>15.1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15.2</v>
      </c>
      <c r="AN1057" s="2">
        <v>79</v>
      </c>
      <c r="AO1057" s="2">
        <v>11.6</v>
      </c>
      <c r="AP1057" s="2">
        <v>15.2</v>
      </c>
      <c r="AQ1057" s="2">
        <v>5.8</v>
      </c>
      <c r="AR1057" s="2">
        <v>5.8</v>
      </c>
      <c r="AS1057" s="2">
        <v>1003.3</v>
      </c>
      <c r="AT1057" s="2">
        <v>630</v>
      </c>
      <c r="AU1057" s="2">
        <v>0</v>
      </c>
      <c r="AV1057" s="2">
        <v>0</v>
      </c>
      <c r="AW1057" s="2">
        <v>0.3</v>
      </c>
      <c r="AX1057" s="2">
        <v>0.6</v>
      </c>
      <c r="AY1057">
        <v>28.2</v>
      </c>
      <c r="AZ1057">
        <v>659.2</v>
      </c>
      <c r="BA1057">
        <v>14.9</v>
      </c>
      <c r="BB1057">
        <v>15.1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15.2</v>
      </c>
      <c r="AN1058" s="2">
        <v>80</v>
      </c>
      <c r="AO1058" s="2">
        <v>11.8</v>
      </c>
      <c r="AP1058" s="2">
        <v>15.2</v>
      </c>
      <c r="AQ1058" s="2">
        <v>6.1</v>
      </c>
      <c r="AR1058" s="2">
        <v>6.1</v>
      </c>
      <c r="AS1058" s="2">
        <v>1003.6</v>
      </c>
      <c r="AT1058" s="2">
        <v>580</v>
      </c>
      <c r="AU1058" s="2">
        <v>0</v>
      </c>
      <c r="AV1058" s="2">
        <v>0</v>
      </c>
      <c r="AW1058" s="2">
        <v>0.3</v>
      </c>
      <c r="AX1058" s="2">
        <v>0.6</v>
      </c>
      <c r="AY1058">
        <v>28.2</v>
      </c>
      <c r="AZ1058">
        <v>659.2</v>
      </c>
      <c r="BA1058">
        <v>14.8</v>
      </c>
      <c r="BB1058">
        <v>15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15.2</v>
      </c>
      <c r="AN1059" s="2">
        <v>80</v>
      </c>
      <c r="AO1059" s="2">
        <v>11.8</v>
      </c>
      <c r="AP1059" s="2">
        <v>15.2</v>
      </c>
      <c r="AQ1059" s="2">
        <v>7.6</v>
      </c>
      <c r="AR1059" s="2">
        <v>7.9</v>
      </c>
      <c r="AS1059" s="2">
        <v>1003.6</v>
      </c>
      <c r="AT1059" s="2">
        <v>520</v>
      </c>
      <c r="AU1059" s="2">
        <v>0</v>
      </c>
      <c r="AV1059" s="2">
        <v>0</v>
      </c>
      <c r="AW1059" s="2">
        <v>0.3</v>
      </c>
      <c r="AX1059" s="2">
        <v>0.6</v>
      </c>
      <c r="AY1059">
        <v>28.2</v>
      </c>
      <c r="AZ1059">
        <v>659.2</v>
      </c>
      <c r="BA1059">
        <v>14.7</v>
      </c>
      <c r="BB1059">
        <v>14.9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15.2</v>
      </c>
      <c r="AN1060" s="2">
        <v>80</v>
      </c>
      <c r="AO1060" s="2">
        <v>11.8</v>
      </c>
      <c r="AP1060" s="2">
        <v>15.2</v>
      </c>
      <c r="AQ1060" s="2">
        <v>5.4</v>
      </c>
      <c r="AR1060" s="2">
        <v>6.5</v>
      </c>
      <c r="AS1060" s="2">
        <v>1003.7</v>
      </c>
      <c r="AT1060" s="2">
        <v>470</v>
      </c>
      <c r="AU1060" s="2">
        <v>0</v>
      </c>
      <c r="AV1060" s="2">
        <v>0</v>
      </c>
      <c r="AW1060" s="2">
        <v>0.3</v>
      </c>
      <c r="AX1060" s="2">
        <v>0.6</v>
      </c>
      <c r="AY1060">
        <v>28.2</v>
      </c>
      <c r="AZ1060">
        <v>659.2</v>
      </c>
      <c r="BA1060">
        <v>14.7</v>
      </c>
      <c r="BB1060">
        <v>14.9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15.2</v>
      </c>
      <c r="AN1061" s="2">
        <v>80</v>
      </c>
      <c r="AO1061" s="2">
        <v>11.8</v>
      </c>
      <c r="AP1061" s="2">
        <v>15.2</v>
      </c>
      <c r="AQ1061" s="2">
        <v>4.3</v>
      </c>
      <c r="AR1061" s="2">
        <v>8.3000000000000007</v>
      </c>
      <c r="AS1061" s="2">
        <v>1003.7</v>
      </c>
      <c r="AT1061" s="2">
        <v>430</v>
      </c>
      <c r="AU1061" s="2">
        <v>0</v>
      </c>
      <c r="AV1061" s="2">
        <v>0</v>
      </c>
      <c r="AW1061" s="2">
        <v>0.3</v>
      </c>
      <c r="AX1061" s="2">
        <v>0.6</v>
      </c>
      <c r="AY1061">
        <v>28.2</v>
      </c>
      <c r="AZ1061">
        <v>659.2</v>
      </c>
      <c r="BA1061">
        <v>14.6</v>
      </c>
      <c r="BB1061">
        <v>14.8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15.2</v>
      </c>
      <c r="AN1062" s="2">
        <v>80</v>
      </c>
      <c r="AO1062" s="2">
        <v>11.8</v>
      </c>
      <c r="AP1062" s="2">
        <v>15.2</v>
      </c>
      <c r="AQ1062" s="2">
        <v>4</v>
      </c>
      <c r="AR1062" s="2">
        <v>4.7</v>
      </c>
      <c r="AS1062" s="2">
        <v>1003.7</v>
      </c>
      <c r="AT1062" s="2">
        <v>390</v>
      </c>
      <c r="AU1062" s="2">
        <v>0</v>
      </c>
      <c r="AV1062" s="2">
        <v>0</v>
      </c>
      <c r="AW1062" s="2">
        <v>0.3</v>
      </c>
      <c r="AX1062" s="2">
        <v>0.6</v>
      </c>
      <c r="AY1062">
        <v>28.2</v>
      </c>
      <c r="AZ1062">
        <v>659.2</v>
      </c>
      <c r="BA1062">
        <v>14.6</v>
      </c>
      <c r="BB1062">
        <v>14.8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15.2</v>
      </c>
      <c r="AN1063" s="2">
        <v>80</v>
      </c>
      <c r="AO1063" s="2">
        <v>11.8</v>
      </c>
      <c r="AP1063" s="2">
        <v>15.2</v>
      </c>
      <c r="AQ1063" s="2">
        <v>4.3</v>
      </c>
      <c r="AR1063" s="2">
        <v>6.5</v>
      </c>
      <c r="AS1063" s="2">
        <v>1003.7</v>
      </c>
      <c r="AT1063" s="2">
        <v>350</v>
      </c>
      <c r="AU1063" s="2">
        <v>0</v>
      </c>
      <c r="AV1063" s="2">
        <v>0</v>
      </c>
      <c r="AW1063" s="2">
        <v>0.3</v>
      </c>
      <c r="AX1063" s="2">
        <v>0.6</v>
      </c>
      <c r="AY1063">
        <v>28.2</v>
      </c>
      <c r="AZ1063">
        <v>659.2</v>
      </c>
      <c r="BA1063">
        <v>14.6</v>
      </c>
      <c r="BB1063">
        <v>14.7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15.1</v>
      </c>
      <c r="AN1064" s="2">
        <v>80</v>
      </c>
      <c r="AO1064" s="2">
        <v>11.7</v>
      </c>
      <c r="AP1064" s="2">
        <v>15.1</v>
      </c>
      <c r="AQ1064" s="2">
        <v>5.4</v>
      </c>
      <c r="AR1064" s="2">
        <v>5.4</v>
      </c>
      <c r="AS1064" s="2">
        <v>1003.7</v>
      </c>
      <c r="AT1064" s="2">
        <v>310</v>
      </c>
      <c r="AU1064" s="2">
        <v>0</v>
      </c>
      <c r="AV1064" s="2">
        <v>0</v>
      </c>
      <c r="AW1064" s="2">
        <v>0.3</v>
      </c>
      <c r="AX1064" s="2">
        <v>0.6</v>
      </c>
      <c r="AY1064">
        <v>28.2</v>
      </c>
      <c r="AZ1064">
        <v>659.2</v>
      </c>
      <c r="BA1064">
        <v>14.5</v>
      </c>
      <c r="BB1064">
        <v>14.7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15.1</v>
      </c>
      <c r="AN1065" s="2">
        <v>80</v>
      </c>
      <c r="AO1065" s="2">
        <v>11.7</v>
      </c>
      <c r="AP1065" s="2">
        <v>15.1</v>
      </c>
      <c r="AQ1065" s="2">
        <v>4</v>
      </c>
      <c r="AR1065" s="2">
        <v>5.4</v>
      </c>
      <c r="AS1065" s="2">
        <v>1003.5</v>
      </c>
      <c r="AT1065" s="2">
        <v>280</v>
      </c>
      <c r="AU1065" s="2">
        <v>0</v>
      </c>
      <c r="AV1065" s="2">
        <v>0</v>
      </c>
      <c r="AW1065" s="2">
        <v>0.3</v>
      </c>
      <c r="AX1065" s="2">
        <v>0.6</v>
      </c>
      <c r="AY1065">
        <v>28.2</v>
      </c>
      <c r="AZ1065">
        <v>659.2</v>
      </c>
      <c r="BA1065">
        <v>14.5</v>
      </c>
      <c r="BB1065">
        <v>14.6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15.1</v>
      </c>
      <c r="AN1066" s="2">
        <v>79</v>
      </c>
      <c r="AO1066" s="2">
        <v>11.5</v>
      </c>
      <c r="AP1066" s="2">
        <v>15.1</v>
      </c>
      <c r="AQ1066" s="2">
        <v>5.8</v>
      </c>
      <c r="AR1066" s="2">
        <v>8.6</v>
      </c>
      <c r="AS1066" s="2">
        <v>1003.6</v>
      </c>
      <c r="AT1066" s="2">
        <v>250</v>
      </c>
      <c r="AU1066" s="2">
        <v>0</v>
      </c>
      <c r="AV1066" s="2">
        <v>0</v>
      </c>
      <c r="AW1066" s="2">
        <v>0.3</v>
      </c>
      <c r="AX1066" s="2">
        <v>0.6</v>
      </c>
      <c r="AY1066">
        <v>28.2</v>
      </c>
      <c r="AZ1066">
        <v>659.2</v>
      </c>
      <c r="BA1066">
        <v>14.5</v>
      </c>
      <c r="BB1066">
        <v>14.6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15.1</v>
      </c>
      <c r="AN1067" s="2">
        <v>79</v>
      </c>
      <c r="AO1067" s="2">
        <v>11.5</v>
      </c>
      <c r="AP1067" s="2">
        <v>15.1</v>
      </c>
      <c r="AQ1067" s="2">
        <v>5</v>
      </c>
      <c r="AR1067" s="2">
        <v>7.2</v>
      </c>
      <c r="AS1067" s="2">
        <v>1003.7</v>
      </c>
      <c r="AT1067" s="2">
        <v>230</v>
      </c>
      <c r="AU1067" s="2">
        <v>0</v>
      </c>
      <c r="AV1067" s="2">
        <v>0</v>
      </c>
      <c r="AW1067" s="2">
        <v>0.3</v>
      </c>
      <c r="AX1067" s="2">
        <v>0.6</v>
      </c>
      <c r="AY1067">
        <v>28.2</v>
      </c>
      <c r="AZ1067">
        <v>659.2</v>
      </c>
      <c r="BA1067">
        <v>14.4</v>
      </c>
      <c r="BB1067">
        <v>14.5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15.1</v>
      </c>
      <c r="AN1068" s="2">
        <v>79</v>
      </c>
      <c r="AO1068" s="2">
        <v>11.5</v>
      </c>
      <c r="AP1068" s="2">
        <v>15.1</v>
      </c>
      <c r="AQ1068" s="2">
        <v>4.3</v>
      </c>
      <c r="AR1068" s="2">
        <v>6.1</v>
      </c>
      <c r="AS1068" s="2">
        <v>1003.7</v>
      </c>
      <c r="AT1068" s="2">
        <v>200</v>
      </c>
      <c r="AU1068" s="2">
        <v>0</v>
      </c>
      <c r="AV1068" s="2">
        <v>0</v>
      </c>
      <c r="AW1068" s="2">
        <v>0.3</v>
      </c>
      <c r="AX1068" s="2">
        <v>0.6</v>
      </c>
      <c r="AY1068">
        <v>28.2</v>
      </c>
      <c r="AZ1068">
        <v>659.2</v>
      </c>
      <c r="BA1068">
        <v>14.4</v>
      </c>
      <c r="BB1068">
        <v>14.5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15.1</v>
      </c>
      <c r="AN1069" s="2">
        <v>79</v>
      </c>
      <c r="AO1069" s="2">
        <v>11.5</v>
      </c>
      <c r="AP1069" s="2">
        <v>15.1</v>
      </c>
      <c r="AQ1069" s="2">
        <v>0</v>
      </c>
      <c r="AR1069" s="2">
        <v>5</v>
      </c>
      <c r="AS1069" s="2">
        <v>1003.6</v>
      </c>
      <c r="AT1069" s="2">
        <v>180</v>
      </c>
      <c r="AU1069" s="2">
        <v>0</v>
      </c>
      <c r="AV1069" s="2">
        <v>0</v>
      </c>
      <c r="AW1069" s="2">
        <v>0.3</v>
      </c>
      <c r="AX1069" s="2">
        <v>0.6</v>
      </c>
      <c r="AY1069">
        <v>28.2</v>
      </c>
      <c r="AZ1069">
        <v>659.2</v>
      </c>
      <c r="BA1069">
        <v>14.3</v>
      </c>
      <c r="BB1069">
        <v>14.5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15</v>
      </c>
      <c r="AN1070" s="2">
        <v>79</v>
      </c>
      <c r="AO1070" s="2">
        <v>11.4</v>
      </c>
      <c r="AP1070" s="2">
        <v>15</v>
      </c>
      <c r="AQ1070" s="2">
        <v>2.2000000000000002</v>
      </c>
      <c r="AR1070" s="2">
        <v>2.9</v>
      </c>
      <c r="AS1070" s="2">
        <v>1003.6</v>
      </c>
      <c r="AT1070" s="2">
        <v>160</v>
      </c>
      <c r="AU1070" s="2">
        <v>0</v>
      </c>
      <c r="AV1070" s="2">
        <v>0</v>
      </c>
      <c r="AW1070" s="2">
        <v>0.3</v>
      </c>
      <c r="AX1070" s="2">
        <v>0.6</v>
      </c>
      <c r="AY1070">
        <v>28.2</v>
      </c>
      <c r="AZ1070">
        <v>659.2</v>
      </c>
      <c r="BA1070">
        <v>14.3</v>
      </c>
      <c r="BB1070">
        <v>14.5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15</v>
      </c>
      <c r="AN1071" s="2">
        <v>79</v>
      </c>
      <c r="AO1071" s="2">
        <v>11.4</v>
      </c>
      <c r="AP1071" s="2">
        <v>15</v>
      </c>
      <c r="AQ1071" s="2">
        <v>5</v>
      </c>
      <c r="AR1071" s="2">
        <v>6.1</v>
      </c>
      <c r="AS1071" s="2">
        <v>1003.6</v>
      </c>
      <c r="AT1071" s="2">
        <v>140</v>
      </c>
      <c r="AU1071" s="2">
        <v>0</v>
      </c>
      <c r="AV1071" s="2">
        <v>0</v>
      </c>
      <c r="AW1071" s="2">
        <v>0.3</v>
      </c>
      <c r="AX1071" s="2">
        <v>0.6</v>
      </c>
      <c r="AY1071">
        <v>28.2</v>
      </c>
      <c r="AZ1071">
        <v>659.2</v>
      </c>
      <c r="BA1071">
        <v>14.3</v>
      </c>
      <c r="BB1071">
        <v>14.4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15</v>
      </c>
      <c r="AN1072" s="2">
        <v>79</v>
      </c>
      <c r="AO1072" s="2">
        <v>11.4</v>
      </c>
      <c r="AP1072" s="2">
        <v>15</v>
      </c>
      <c r="AQ1072" s="2">
        <v>5.4</v>
      </c>
      <c r="AR1072" s="2">
        <v>5.8</v>
      </c>
      <c r="AS1072" s="2">
        <v>1003.7</v>
      </c>
      <c r="AT1072" s="2">
        <v>120</v>
      </c>
      <c r="AU1072" s="2">
        <v>0</v>
      </c>
      <c r="AV1072" s="2">
        <v>0</v>
      </c>
      <c r="AW1072" s="2">
        <v>0.3</v>
      </c>
      <c r="AX1072" s="2">
        <v>0.6</v>
      </c>
      <c r="AY1072">
        <v>28.2</v>
      </c>
      <c r="AZ1072">
        <v>659.2</v>
      </c>
      <c r="BA1072">
        <v>14.2</v>
      </c>
      <c r="BB1072">
        <v>14.4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15</v>
      </c>
      <c r="AN1073" s="2">
        <v>79</v>
      </c>
      <c r="AO1073" s="2">
        <v>11.4</v>
      </c>
      <c r="AP1073" s="2">
        <v>15</v>
      </c>
      <c r="AQ1073" s="2">
        <v>6.5</v>
      </c>
      <c r="AR1073" s="2">
        <v>6.8</v>
      </c>
      <c r="AS1073" s="2">
        <v>1003.7</v>
      </c>
      <c r="AT1073" s="2">
        <v>100</v>
      </c>
      <c r="AU1073" s="2">
        <v>0</v>
      </c>
      <c r="AV1073" s="2">
        <v>0</v>
      </c>
      <c r="AW1073" s="2">
        <v>0.3</v>
      </c>
      <c r="AX1073" s="2">
        <v>0.6</v>
      </c>
      <c r="AY1073">
        <v>28.2</v>
      </c>
      <c r="AZ1073">
        <v>659.2</v>
      </c>
      <c r="BA1073">
        <v>14.2</v>
      </c>
      <c r="BB1073">
        <v>14.4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15</v>
      </c>
      <c r="AN1074" s="2">
        <v>79</v>
      </c>
      <c r="AO1074" s="2">
        <v>11.4</v>
      </c>
      <c r="AP1074" s="2">
        <v>15</v>
      </c>
      <c r="AQ1074" s="2">
        <v>2.2000000000000002</v>
      </c>
      <c r="AR1074" s="2">
        <v>4.3</v>
      </c>
      <c r="AS1074" s="2">
        <v>1003.7</v>
      </c>
      <c r="AT1074" s="2">
        <v>90</v>
      </c>
      <c r="AU1074" s="2">
        <v>0</v>
      </c>
      <c r="AV1074" s="2">
        <v>0</v>
      </c>
      <c r="AW1074" s="2">
        <v>0.3</v>
      </c>
      <c r="AX1074" s="2">
        <v>0.6</v>
      </c>
      <c r="AY1074">
        <v>28.2</v>
      </c>
      <c r="AZ1074">
        <v>659.2</v>
      </c>
      <c r="BA1074">
        <v>14.1</v>
      </c>
      <c r="BB1074">
        <v>14.3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15</v>
      </c>
      <c r="AN1075" s="2">
        <v>79</v>
      </c>
      <c r="AO1075" s="2">
        <v>11.4</v>
      </c>
      <c r="AP1075" s="2">
        <v>15</v>
      </c>
      <c r="AQ1075" s="2">
        <v>5</v>
      </c>
      <c r="AR1075" s="2">
        <v>6.8</v>
      </c>
      <c r="AS1075" s="2">
        <v>1003.4</v>
      </c>
      <c r="AT1075" s="2">
        <v>80</v>
      </c>
      <c r="AU1075" s="2">
        <v>0</v>
      </c>
      <c r="AV1075" s="2">
        <v>0</v>
      </c>
      <c r="AW1075" s="2">
        <v>0.3</v>
      </c>
      <c r="AX1075" s="2">
        <v>0.6</v>
      </c>
      <c r="AY1075">
        <v>28.2</v>
      </c>
      <c r="AZ1075">
        <v>659.2</v>
      </c>
      <c r="BA1075">
        <v>14.1</v>
      </c>
      <c r="BB1075">
        <v>14.3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15</v>
      </c>
      <c r="AN1076" s="2">
        <v>79</v>
      </c>
      <c r="AO1076" s="2">
        <v>11.4</v>
      </c>
      <c r="AP1076" s="2">
        <v>15</v>
      </c>
      <c r="AQ1076" s="2">
        <v>4.3</v>
      </c>
      <c r="AR1076" s="2">
        <v>4.3</v>
      </c>
      <c r="AS1076" s="2">
        <v>1003.5</v>
      </c>
      <c r="AT1076" s="2">
        <v>60</v>
      </c>
      <c r="AU1076" s="2">
        <v>0</v>
      </c>
      <c r="AV1076" s="2">
        <v>0</v>
      </c>
      <c r="AW1076" s="2">
        <v>0.3</v>
      </c>
      <c r="AX1076" s="2">
        <v>0.6</v>
      </c>
      <c r="AY1076">
        <v>28.2</v>
      </c>
      <c r="AZ1076">
        <v>659.2</v>
      </c>
      <c r="BA1076">
        <v>14.1</v>
      </c>
      <c r="BB1076">
        <v>14.2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15</v>
      </c>
      <c r="AN1077" s="2">
        <v>79</v>
      </c>
      <c r="AO1077" s="2">
        <v>11.4</v>
      </c>
      <c r="AP1077" s="2">
        <v>15</v>
      </c>
      <c r="AQ1077" s="2">
        <v>3.6</v>
      </c>
      <c r="AR1077" s="2">
        <v>4.3</v>
      </c>
      <c r="AS1077" s="2">
        <v>1003.6</v>
      </c>
      <c r="AT1077" s="2">
        <v>50</v>
      </c>
      <c r="AU1077" s="2">
        <v>0</v>
      </c>
      <c r="AV1077" s="2">
        <v>0</v>
      </c>
      <c r="AW1077" s="2">
        <v>0.3</v>
      </c>
      <c r="AX1077" s="2">
        <v>0.6</v>
      </c>
      <c r="AY1077">
        <v>28.2</v>
      </c>
      <c r="AZ1077">
        <v>659.2</v>
      </c>
      <c r="BA1077">
        <v>14</v>
      </c>
      <c r="BB1077">
        <v>14.2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15</v>
      </c>
      <c r="AN1078" s="2">
        <v>79</v>
      </c>
      <c r="AO1078" s="2">
        <v>11.4</v>
      </c>
      <c r="AP1078" s="2">
        <v>15</v>
      </c>
      <c r="AQ1078" s="2">
        <v>5.4</v>
      </c>
      <c r="AR1078" s="2">
        <v>9</v>
      </c>
      <c r="AS1078" s="2">
        <v>1003.6</v>
      </c>
      <c r="AT1078" s="2">
        <v>40</v>
      </c>
      <c r="AU1078" s="2">
        <v>0</v>
      </c>
      <c r="AV1078" s="2">
        <v>0</v>
      </c>
      <c r="AW1078" s="2">
        <v>0.3</v>
      </c>
      <c r="AX1078" s="2">
        <v>0.6</v>
      </c>
      <c r="AY1078">
        <v>28.2</v>
      </c>
      <c r="AZ1078">
        <v>659.2</v>
      </c>
      <c r="BA1078">
        <v>14</v>
      </c>
      <c r="BB1078">
        <v>14.2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15.1</v>
      </c>
      <c r="AN1079" s="2">
        <v>79</v>
      </c>
      <c r="AO1079" s="2">
        <v>11.5</v>
      </c>
      <c r="AP1079" s="2">
        <v>15.1</v>
      </c>
      <c r="AQ1079" s="2">
        <v>4</v>
      </c>
      <c r="AR1079" s="2">
        <v>7.6</v>
      </c>
      <c r="AS1079" s="2">
        <v>1003.6</v>
      </c>
      <c r="AT1079" s="2">
        <v>40</v>
      </c>
      <c r="AU1079" s="2">
        <v>0</v>
      </c>
      <c r="AV1079" s="2">
        <v>0</v>
      </c>
      <c r="AW1079" s="2">
        <v>0.3</v>
      </c>
      <c r="AX1079" s="2">
        <v>0.6</v>
      </c>
      <c r="AY1079">
        <v>28.2</v>
      </c>
      <c r="AZ1079">
        <v>659.2</v>
      </c>
      <c r="BA1079">
        <v>14</v>
      </c>
      <c r="BB1079">
        <v>14.2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15.1</v>
      </c>
      <c r="AN1080" s="2">
        <v>79</v>
      </c>
      <c r="AO1080" s="2">
        <v>11.5</v>
      </c>
      <c r="AP1080" s="2">
        <v>15.1</v>
      </c>
      <c r="AQ1080" s="2">
        <v>4.3</v>
      </c>
      <c r="AR1080" s="2">
        <v>6.5</v>
      </c>
      <c r="AS1080" s="2">
        <v>1003.4</v>
      </c>
      <c r="AT1080" s="2">
        <v>30</v>
      </c>
      <c r="AU1080" s="2">
        <v>0</v>
      </c>
      <c r="AV1080" s="2">
        <v>0</v>
      </c>
      <c r="AW1080" s="2">
        <v>0.3</v>
      </c>
      <c r="AX1080" s="2">
        <v>0.6</v>
      </c>
      <c r="AY1080">
        <v>28.2</v>
      </c>
      <c r="AZ1080">
        <v>659.2</v>
      </c>
      <c r="BA1080">
        <v>13.9</v>
      </c>
      <c r="BB1080">
        <v>14.1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15.1</v>
      </c>
      <c r="AN1081" s="2">
        <v>79</v>
      </c>
      <c r="AO1081" s="2">
        <v>11.5</v>
      </c>
      <c r="AP1081" s="2">
        <v>15.1</v>
      </c>
      <c r="AQ1081" s="2">
        <v>8.3000000000000007</v>
      </c>
      <c r="AR1081" s="2">
        <v>8.3000000000000007</v>
      </c>
      <c r="AS1081" s="2">
        <v>1003.6</v>
      </c>
      <c r="AT1081" s="2">
        <v>20</v>
      </c>
      <c r="AU1081" s="2">
        <v>0</v>
      </c>
      <c r="AV1081" s="2">
        <v>0</v>
      </c>
      <c r="AW1081" s="2">
        <v>0.3</v>
      </c>
      <c r="AX1081" s="2">
        <v>0.6</v>
      </c>
      <c r="AY1081">
        <v>28.2</v>
      </c>
      <c r="AZ1081">
        <v>659.2</v>
      </c>
      <c r="BA1081">
        <v>13.9</v>
      </c>
      <c r="BB1081">
        <v>14.1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15.1</v>
      </c>
      <c r="AN1082" s="2">
        <v>79</v>
      </c>
      <c r="AO1082" s="2">
        <v>11.5</v>
      </c>
      <c r="AP1082" s="2">
        <v>15.1</v>
      </c>
      <c r="AQ1082" s="2">
        <v>4</v>
      </c>
      <c r="AR1082" s="2">
        <v>6.8</v>
      </c>
      <c r="AS1082" s="2">
        <v>1003.5</v>
      </c>
      <c r="AT1082" s="2">
        <v>20</v>
      </c>
      <c r="AU1082" s="2">
        <v>0</v>
      </c>
      <c r="AV1082" s="2">
        <v>0</v>
      </c>
      <c r="AW1082" s="2">
        <v>0.3</v>
      </c>
      <c r="AX1082" s="2">
        <v>0.6</v>
      </c>
      <c r="AY1082">
        <v>28.2</v>
      </c>
      <c r="AZ1082">
        <v>659.2</v>
      </c>
      <c r="BA1082">
        <v>13.9</v>
      </c>
      <c r="BB1082">
        <v>14.1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15.1</v>
      </c>
      <c r="AN1083" s="2">
        <v>79</v>
      </c>
      <c r="AO1083" s="2">
        <v>11.5</v>
      </c>
      <c r="AP1083" s="2">
        <v>15.1</v>
      </c>
      <c r="AQ1083" s="2">
        <v>5</v>
      </c>
      <c r="AR1083" s="2">
        <v>5.8</v>
      </c>
      <c r="AS1083" s="2">
        <v>1003.8</v>
      </c>
      <c r="AT1083" s="2">
        <v>10</v>
      </c>
      <c r="AU1083" s="2">
        <v>0</v>
      </c>
      <c r="AV1083" s="2">
        <v>0</v>
      </c>
      <c r="AW1083" s="2">
        <v>0.3</v>
      </c>
      <c r="AX1083" s="2">
        <v>0.6</v>
      </c>
      <c r="AY1083">
        <v>28.2</v>
      </c>
      <c r="AZ1083">
        <v>659.2</v>
      </c>
      <c r="BA1083">
        <v>13.9</v>
      </c>
      <c r="BB1083">
        <v>14.1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15.1</v>
      </c>
      <c r="AN1084" s="2">
        <v>79</v>
      </c>
      <c r="AO1084" s="2">
        <v>11.5</v>
      </c>
      <c r="AP1084" s="2">
        <v>15.1</v>
      </c>
      <c r="AQ1084" s="2">
        <v>5.4</v>
      </c>
      <c r="AR1084" s="2">
        <v>6.5</v>
      </c>
      <c r="AS1084" s="2">
        <v>1003.5</v>
      </c>
      <c r="AT1084" s="2">
        <v>10</v>
      </c>
      <c r="AU1084" s="2">
        <v>0</v>
      </c>
      <c r="AV1084" s="2">
        <v>0</v>
      </c>
      <c r="AW1084" s="2">
        <v>0.3</v>
      </c>
      <c r="AX1084" s="2">
        <v>0.6</v>
      </c>
      <c r="AY1084">
        <v>28.2</v>
      </c>
      <c r="AZ1084">
        <v>659.2</v>
      </c>
      <c r="BA1084">
        <v>13.9</v>
      </c>
      <c r="BB1084">
        <v>14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15.1</v>
      </c>
      <c r="AN1085" s="2">
        <v>79</v>
      </c>
      <c r="AO1085" s="2">
        <v>11.5</v>
      </c>
      <c r="AP1085" s="2">
        <v>15.1</v>
      </c>
      <c r="AQ1085" s="2">
        <v>4.7</v>
      </c>
      <c r="AR1085" s="2">
        <v>5</v>
      </c>
      <c r="AS1085" s="2">
        <v>1003.3</v>
      </c>
      <c r="AT1085" s="2">
        <v>10</v>
      </c>
      <c r="AU1085" s="2">
        <v>0</v>
      </c>
      <c r="AV1085" s="2">
        <v>0</v>
      </c>
      <c r="AW1085" s="2">
        <v>0.3</v>
      </c>
      <c r="AX1085" s="2">
        <v>0.6</v>
      </c>
      <c r="AY1085">
        <v>28.2</v>
      </c>
      <c r="AZ1085">
        <v>659.2</v>
      </c>
      <c r="BA1085">
        <v>13.9</v>
      </c>
      <c r="BB1085">
        <v>14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15.2</v>
      </c>
      <c r="AN1086" s="2">
        <v>79</v>
      </c>
      <c r="AO1086" s="2">
        <v>11.6</v>
      </c>
      <c r="AP1086" s="2">
        <v>15.2</v>
      </c>
      <c r="AQ1086" s="2">
        <v>4</v>
      </c>
      <c r="AR1086" s="2">
        <v>8.3000000000000007</v>
      </c>
      <c r="AS1086" s="2">
        <v>1003.6</v>
      </c>
      <c r="AT1086" s="2">
        <v>10</v>
      </c>
      <c r="AU1086" s="2">
        <v>0</v>
      </c>
      <c r="AV1086" s="2">
        <v>0</v>
      </c>
      <c r="AW1086" s="2">
        <v>0.3</v>
      </c>
      <c r="AX1086" s="2">
        <v>0.6</v>
      </c>
      <c r="AY1086">
        <v>28.2</v>
      </c>
      <c r="AZ1086">
        <v>659.2</v>
      </c>
      <c r="BA1086">
        <v>13.8</v>
      </c>
      <c r="BB1086">
        <v>14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15.2</v>
      </c>
      <c r="AN1087" s="2">
        <v>79</v>
      </c>
      <c r="AO1087" s="2">
        <v>11.6</v>
      </c>
      <c r="AP1087" s="2">
        <v>15.2</v>
      </c>
      <c r="AQ1087" s="2">
        <v>3.2</v>
      </c>
      <c r="AR1087" s="2">
        <v>5</v>
      </c>
      <c r="AS1087" s="2">
        <v>1003.4</v>
      </c>
      <c r="AT1087" s="2">
        <v>0</v>
      </c>
      <c r="AU1087" s="2">
        <v>0</v>
      </c>
      <c r="AV1087" s="2">
        <v>0</v>
      </c>
      <c r="AW1087" s="2">
        <v>0.3</v>
      </c>
      <c r="AX1087" s="2">
        <v>0.6</v>
      </c>
      <c r="AY1087">
        <v>28.2</v>
      </c>
      <c r="AZ1087">
        <v>659.2</v>
      </c>
      <c r="BA1087">
        <v>13.8</v>
      </c>
      <c r="BB1087">
        <v>13.9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15.1</v>
      </c>
      <c r="AN1088" s="2">
        <v>79</v>
      </c>
      <c r="AO1088" s="2">
        <v>11.5</v>
      </c>
      <c r="AP1088" s="2">
        <v>15.1</v>
      </c>
      <c r="AQ1088" s="2">
        <v>4.3</v>
      </c>
      <c r="AR1088" s="2">
        <v>5</v>
      </c>
      <c r="AS1088" s="2">
        <v>1003.6</v>
      </c>
      <c r="AT1088" s="2">
        <v>0</v>
      </c>
      <c r="AU1088" s="2">
        <v>0</v>
      </c>
      <c r="AV1088" s="2">
        <v>0</v>
      </c>
      <c r="AW1088" s="2">
        <v>0.3</v>
      </c>
      <c r="AX1088" s="2">
        <v>0.6</v>
      </c>
      <c r="AY1088">
        <v>28.2</v>
      </c>
      <c r="AZ1088">
        <v>659.2</v>
      </c>
      <c r="BA1088">
        <v>13.8</v>
      </c>
      <c r="BB1088">
        <v>13.9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15.1</v>
      </c>
      <c r="AN1089" s="2">
        <v>79</v>
      </c>
      <c r="AO1089" s="2">
        <v>11.5</v>
      </c>
      <c r="AP1089" s="2">
        <v>15.1</v>
      </c>
      <c r="AQ1089" s="2">
        <v>7.2</v>
      </c>
      <c r="AR1089" s="2">
        <v>8.3000000000000007</v>
      </c>
      <c r="AS1089" s="2">
        <v>1003.4</v>
      </c>
      <c r="AT1089" s="2">
        <v>0</v>
      </c>
      <c r="AU1089" s="2">
        <v>0</v>
      </c>
      <c r="AV1089" s="2">
        <v>0</v>
      </c>
      <c r="AW1089" s="2">
        <v>0.3</v>
      </c>
      <c r="AX1089" s="2">
        <v>0.6</v>
      </c>
      <c r="AY1089">
        <v>28.2</v>
      </c>
      <c r="AZ1089">
        <v>659.2</v>
      </c>
      <c r="BA1089">
        <v>13.8</v>
      </c>
      <c r="BB1089">
        <v>13.9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15.1</v>
      </c>
      <c r="AN1090" s="2">
        <v>79</v>
      </c>
      <c r="AO1090" s="2">
        <v>11.5</v>
      </c>
      <c r="AP1090" s="2">
        <v>15.1</v>
      </c>
      <c r="AQ1090" s="2">
        <v>4.7</v>
      </c>
      <c r="AR1090" s="2">
        <v>5.8</v>
      </c>
      <c r="AS1090" s="2">
        <v>1003.5</v>
      </c>
      <c r="AT1090" s="2">
        <v>0</v>
      </c>
      <c r="AU1090" s="2">
        <v>0</v>
      </c>
      <c r="AV1090" s="2">
        <v>0</v>
      </c>
      <c r="AW1090" s="2">
        <v>0.3</v>
      </c>
      <c r="AX1090" s="2">
        <v>0.6</v>
      </c>
      <c r="AY1090">
        <v>28.2</v>
      </c>
      <c r="AZ1090">
        <v>659.2</v>
      </c>
      <c r="BA1090">
        <v>13.8</v>
      </c>
      <c r="BB1090">
        <v>13.9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15.1</v>
      </c>
      <c r="AN1091" s="2">
        <v>80</v>
      </c>
      <c r="AO1091" s="2">
        <v>11.7</v>
      </c>
      <c r="AP1091" s="2">
        <v>15.1</v>
      </c>
      <c r="AQ1091" s="2">
        <v>4.7</v>
      </c>
      <c r="AR1091" s="2">
        <v>5.8</v>
      </c>
      <c r="AS1091" s="2">
        <v>1003.5</v>
      </c>
      <c r="AT1091" s="2">
        <v>0</v>
      </c>
      <c r="AU1091" s="2">
        <v>0</v>
      </c>
      <c r="AV1091" s="2">
        <v>0</v>
      </c>
      <c r="AW1091" s="2">
        <v>0.3</v>
      </c>
      <c r="AX1091" s="2">
        <v>0.6</v>
      </c>
      <c r="AY1091">
        <v>28.2</v>
      </c>
      <c r="AZ1091">
        <v>659.2</v>
      </c>
      <c r="BA1091">
        <v>13.8</v>
      </c>
      <c r="BB1091">
        <v>13.9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15.1</v>
      </c>
      <c r="AN1092" s="2">
        <v>80</v>
      </c>
      <c r="AO1092" s="2">
        <v>11.7</v>
      </c>
      <c r="AP1092" s="2">
        <v>15.1</v>
      </c>
      <c r="AQ1092" s="2">
        <v>4.3</v>
      </c>
      <c r="AR1092" s="2">
        <v>5.8</v>
      </c>
      <c r="AS1092" s="2">
        <v>1003.5</v>
      </c>
      <c r="AT1092" s="2">
        <v>0</v>
      </c>
      <c r="AU1092" s="2">
        <v>0</v>
      </c>
      <c r="AV1092" s="2">
        <v>0</v>
      </c>
      <c r="AW1092" s="2">
        <v>0.3</v>
      </c>
      <c r="AX1092" s="2">
        <v>0.6</v>
      </c>
      <c r="AY1092">
        <v>28.2</v>
      </c>
      <c r="AZ1092">
        <v>659.2</v>
      </c>
      <c r="BA1092">
        <v>13.8</v>
      </c>
      <c r="BB1092">
        <v>13.9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3.6</v>
      </c>
      <c r="AR1093" s="2">
        <v>5.4</v>
      </c>
      <c r="AS1093" s="2">
        <v>1003.6</v>
      </c>
      <c r="AT1093" s="2">
        <v>0</v>
      </c>
      <c r="AU1093" s="2">
        <v>0</v>
      </c>
      <c r="AV1093" s="2">
        <v>0</v>
      </c>
      <c r="AW1093" s="2">
        <v>0.3</v>
      </c>
      <c r="AX1093" s="2">
        <v>0.6</v>
      </c>
      <c r="AY1093">
        <v>28.2</v>
      </c>
      <c r="AZ1093">
        <v>659.2</v>
      </c>
      <c r="BA1093">
        <v>13.7</v>
      </c>
      <c r="BB1093">
        <v>13.9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3.6</v>
      </c>
      <c r="AR1094" s="2">
        <v>4.3</v>
      </c>
      <c r="AS1094" s="2">
        <v>1003.5</v>
      </c>
      <c r="AT1094" s="2">
        <v>0</v>
      </c>
      <c r="AU1094" s="2">
        <v>0</v>
      </c>
      <c r="AV1094" s="2">
        <v>0</v>
      </c>
      <c r="AW1094" s="2">
        <v>0.3</v>
      </c>
      <c r="AX1094" s="2">
        <v>0.6</v>
      </c>
      <c r="AY1094">
        <v>28.2</v>
      </c>
      <c r="AZ1094">
        <v>659.2</v>
      </c>
      <c r="BA1094">
        <v>13.7</v>
      </c>
      <c r="BB1094">
        <v>13.9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3.6</v>
      </c>
      <c r="AR1095" s="2">
        <v>5.4</v>
      </c>
      <c r="AS1095" s="2">
        <v>1003.7</v>
      </c>
      <c r="AT1095" s="2">
        <v>0</v>
      </c>
      <c r="AU1095" s="2">
        <v>0</v>
      </c>
      <c r="AV1095" s="2">
        <v>0</v>
      </c>
      <c r="AW1095" s="2">
        <v>0.3</v>
      </c>
      <c r="AX1095" s="2">
        <v>0.6</v>
      </c>
      <c r="AY1095">
        <v>28.2</v>
      </c>
      <c r="AZ1095">
        <v>659.2</v>
      </c>
      <c r="BA1095">
        <v>13.7</v>
      </c>
      <c r="BB1095">
        <v>13.9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5.4</v>
      </c>
      <c r="AR1096" s="2">
        <v>6.5</v>
      </c>
      <c r="AS1096" s="2">
        <v>1003.6</v>
      </c>
      <c r="AT1096" s="2">
        <v>0</v>
      </c>
      <c r="AU1096" s="2">
        <v>0</v>
      </c>
      <c r="AV1096" s="2">
        <v>0</v>
      </c>
      <c r="AW1096" s="2">
        <v>0.3</v>
      </c>
      <c r="AX1096" s="2">
        <v>0.6</v>
      </c>
      <c r="AY1096">
        <v>28.2</v>
      </c>
      <c r="AZ1096">
        <v>659.2</v>
      </c>
      <c r="BA1096">
        <v>13.7</v>
      </c>
      <c r="BB1096">
        <v>13.9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80</v>
      </c>
      <c r="AO1097" s="2">
        <v>11.6</v>
      </c>
      <c r="AP1097" s="2">
        <v>15</v>
      </c>
      <c r="AQ1097" s="2">
        <v>5.8</v>
      </c>
      <c r="AR1097" s="2">
        <v>9</v>
      </c>
      <c r="AS1097" s="2">
        <v>1003.5</v>
      </c>
      <c r="AT1097" s="2">
        <v>0</v>
      </c>
      <c r="AU1097" s="2">
        <v>0</v>
      </c>
      <c r="AV1097" s="2">
        <v>0</v>
      </c>
      <c r="AW1097" s="2">
        <v>0.3</v>
      </c>
      <c r="AX1097" s="2">
        <v>0.6</v>
      </c>
      <c r="AY1097">
        <v>28.2</v>
      </c>
      <c r="AZ1097">
        <v>659.2</v>
      </c>
      <c r="BA1097">
        <v>13.7</v>
      </c>
      <c r="BB1097">
        <v>13.9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15</v>
      </c>
      <c r="AN1098" s="2">
        <v>80</v>
      </c>
      <c r="AO1098" s="2">
        <v>11.6</v>
      </c>
      <c r="AP1098" s="2">
        <v>15</v>
      </c>
      <c r="AQ1098" s="2">
        <v>4.7</v>
      </c>
      <c r="AR1098" s="2">
        <v>7.6</v>
      </c>
      <c r="AS1098" s="2">
        <v>1003.6</v>
      </c>
      <c r="AT1098" s="2">
        <v>0</v>
      </c>
      <c r="AU1098" s="2">
        <v>0</v>
      </c>
      <c r="AV1098" s="2">
        <v>0</v>
      </c>
      <c r="AW1098" s="2">
        <v>0.3</v>
      </c>
      <c r="AX1098" s="2">
        <v>0.6</v>
      </c>
      <c r="AY1098">
        <v>28.2</v>
      </c>
      <c r="AZ1098">
        <v>659.2</v>
      </c>
      <c r="BA1098">
        <v>13.7</v>
      </c>
      <c r="BB1098">
        <v>13.9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15</v>
      </c>
      <c r="AN1099" s="2">
        <v>80</v>
      </c>
      <c r="AO1099" s="2">
        <v>11.6</v>
      </c>
      <c r="AP1099" s="2">
        <v>15</v>
      </c>
      <c r="AQ1099" s="2">
        <v>4</v>
      </c>
      <c r="AR1099" s="2">
        <v>10.4</v>
      </c>
      <c r="AS1099" s="2">
        <v>1003.4</v>
      </c>
      <c r="AT1099" s="2">
        <v>0</v>
      </c>
      <c r="AU1099" s="2">
        <v>0</v>
      </c>
      <c r="AV1099" s="2">
        <v>0</v>
      </c>
      <c r="AW1099" s="2">
        <v>0.3</v>
      </c>
      <c r="AX1099" s="2">
        <v>0.6</v>
      </c>
      <c r="AY1099">
        <v>28.2</v>
      </c>
      <c r="AZ1099">
        <v>659.2</v>
      </c>
      <c r="BA1099">
        <v>13.6</v>
      </c>
      <c r="BB1099">
        <v>13.9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80</v>
      </c>
      <c r="AO1100" s="2">
        <v>11.6</v>
      </c>
      <c r="AP1100" s="2">
        <v>15</v>
      </c>
      <c r="AQ1100" s="2">
        <v>3.6</v>
      </c>
      <c r="AR1100" s="2">
        <v>6.8</v>
      </c>
      <c r="AS1100" s="2">
        <v>1003.5</v>
      </c>
      <c r="AT1100" s="2">
        <v>0</v>
      </c>
      <c r="AU1100" s="2">
        <v>0</v>
      </c>
      <c r="AV1100" s="2">
        <v>0</v>
      </c>
      <c r="AW1100" s="2">
        <v>0.3</v>
      </c>
      <c r="AX1100" s="2">
        <v>0.6</v>
      </c>
      <c r="AY1100">
        <v>28.2</v>
      </c>
      <c r="AZ1100">
        <v>659.2</v>
      </c>
      <c r="BA1100">
        <v>13.6</v>
      </c>
      <c r="BB1100">
        <v>13.8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14.9</v>
      </c>
      <c r="AN1101" s="2">
        <v>81</v>
      </c>
      <c r="AO1101" s="2">
        <v>11.7</v>
      </c>
      <c r="AP1101" s="2">
        <v>14.9</v>
      </c>
      <c r="AQ1101" s="2">
        <v>4.7</v>
      </c>
      <c r="AR1101" s="2">
        <v>6.5</v>
      </c>
      <c r="AS1101" s="2">
        <v>1003.7</v>
      </c>
      <c r="AT1101" s="2">
        <v>0</v>
      </c>
      <c r="AU1101" s="2">
        <v>0</v>
      </c>
      <c r="AV1101" s="2">
        <v>0</v>
      </c>
      <c r="AW1101" s="2">
        <v>0.3</v>
      </c>
      <c r="AX1101" s="2">
        <v>0.6</v>
      </c>
      <c r="AY1101">
        <v>28.2</v>
      </c>
      <c r="AZ1101">
        <v>659.2</v>
      </c>
      <c r="BA1101">
        <v>13.6</v>
      </c>
      <c r="BB1101">
        <v>13.8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14.9</v>
      </c>
      <c r="AN1102" s="2">
        <v>81</v>
      </c>
      <c r="AO1102" s="2">
        <v>11.7</v>
      </c>
      <c r="AP1102" s="2">
        <v>14.9</v>
      </c>
      <c r="AQ1102" s="2">
        <v>4.3</v>
      </c>
      <c r="AR1102" s="2">
        <v>6.8</v>
      </c>
      <c r="AS1102" s="2">
        <v>1003.6</v>
      </c>
      <c r="AT1102" s="2">
        <v>0</v>
      </c>
      <c r="AU1102" s="2">
        <v>0</v>
      </c>
      <c r="AV1102" s="2">
        <v>0</v>
      </c>
      <c r="AW1102" s="2">
        <v>0.3</v>
      </c>
      <c r="AX1102" s="2">
        <v>0.6</v>
      </c>
      <c r="AY1102">
        <v>28.2</v>
      </c>
      <c r="AZ1102">
        <v>659.2</v>
      </c>
      <c r="BA1102">
        <v>13.6</v>
      </c>
      <c r="BB1102">
        <v>13.8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14.9</v>
      </c>
      <c r="AN1103" s="2">
        <v>81</v>
      </c>
      <c r="AO1103" s="2">
        <v>11.7</v>
      </c>
      <c r="AP1103" s="2">
        <v>14.9</v>
      </c>
      <c r="AQ1103" s="2">
        <v>5.4</v>
      </c>
      <c r="AR1103" s="2">
        <v>6.5</v>
      </c>
      <c r="AS1103" s="2">
        <v>1003.7</v>
      </c>
      <c r="AT1103" s="2">
        <v>0</v>
      </c>
      <c r="AU1103" s="2">
        <v>0</v>
      </c>
      <c r="AV1103" s="2">
        <v>0</v>
      </c>
      <c r="AW1103" s="2">
        <v>0.3</v>
      </c>
      <c r="AX1103" s="2">
        <v>0.6</v>
      </c>
      <c r="AY1103">
        <v>28.2</v>
      </c>
      <c r="AZ1103">
        <v>659.2</v>
      </c>
      <c r="BA1103">
        <v>13.6</v>
      </c>
      <c r="BB1103">
        <v>13.8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14.8</v>
      </c>
      <c r="AN1104" s="2">
        <v>81</v>
      </c>
      <c r="AO1104" s="2">
        <v>11.6</v>
      </c>
      <c r="AP1104" s="2">
        <v>14.8</v>
      </c>
      <c r="AQ1104" s="2">
        <v>4.3</v>
      </c>
      <c r="AR1104" s="2">
        <v>5.8</v>
      </c>
      <c r="AS1104" s="2">
        <v>1003.5</v>
      </c>
      <c r="AT1104" s="2">
        <v>0</v>
      </c>
      <c r="AU1104" s="2">
        <v>0</v>
      </c>
      <c r="AV1104" s="2">
        <v>0</v>
      </c>
      <c r="AW1104" s="2">
        <v>0.3</v>
      </c>
      <c r="AX1104" s="2">
        <v>0.6</v>
      </c>
      <c r="AY1104">
        <v>28.2</v>
      </c>
      <c r="AZ1104">
        <v>659.2</v>
      </c>
      <c r="BA1104">
        <v>13.6</v>
      </c>
      <c r="BB1104">
        <v>13.8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14.8</v>
      </c>
      <c r="AN1105" s="2">
        <v>81</v>
      </c>
      <c r="AO1105" s="2">
        <v>11.6</v>
      </c>
      <c r="AP1105" s="2">
        <v>14.8</v>
      </c>
      <c r="AQ1105" s="2">
        <v>4</v>
      </c>
      <c r="AR1105" s="2">
        <v>4.7</v>
      </c>
      <c r="AS1105" s="2">
        <v>1003.3</v>
      </c>
      <c r="AT1105" s="2">
        <v>0</v>
      </c>
      <c r="AU1105" s="2">
        <v>0</v>
      </c>
      <c r="AV1105" s="2">
        <v>0</v>
      </c>
      <c r="AW1105" s="2">
        <v>0.3</v>
      </c>
      <c r="AX1105" s="2">
        <v>0.6</v>
      </c>
      <c r="AY1105">
        <v>28.2</v>
      </c>
      <c r="AZ1105">
        <v>659.2</v>
      </c>
      <c r="BA1105">
        <v>13.6</v>
      </c>
      <c r="BB1105">
        <v>13.8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14.8</v>
      </c>
      <c r="AN1106" s="2">
        <v>82</v>
      </c>
      <c r="AO1106" s="2">
        <v>11.8</v>
      </c>
      <c r="AP1106" s="2">
        <v>14.8</v>
      </c>
      <c r="AQ1106" s="2">
        <v>7.6</v>
      </c>
      <c r="AR1106" s="2">
        <v>8.3000000000000007</v>
      </c>
      <c r="AS1106" s="2">
        <v>1003.7</v>
      </c>
      <c r="AT1106" s="2">
        <v>0</v>
      </c>
      <c r="AU1106" s="2">
        <v>0</v>
      </c>
      <c r="AV1106" s="2">
        <v>0</v>
      </c>
      <c r="AW1106" s="2">
        <v>0.3</v>
      </c>
      <c r="AX1106" s="2">
        <v>0.6</v>
      </c>
      <c r="AY1106">
        <v>28.2</v>
      </c>
      <c r="AZ1106">
        <v>659.2</v>
      </c>
      <c r="BA1106">
        <v>13.5</v>
      </c>
      <c r="BB1106">
        <v>13.7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14.8</v>
      </c>
      <c r="AN1107" s="2">
        <v>82</v>
      </c>
      <c r="AO1107" s="2">
        <v>11.8</v>
      </c>
      <c r="AP1107" s="2">
        <v>14.8</v>
      </c>
      <c r="AQ1107" s="2">
        <v>3.6</v>
      </c>
      <c r="AR1107" s="2">
        <v>5.8</v>
      </c>
      <c r="AS1107" s="2">
        <v>1003.7</v>
      </c>
      <c r="AT1107" s="2">
        <v>0</v>
      </c>
      <c r="AU1107" s="2">
        <v>0</v>
      </c>
      <c r="AV1107" s="2">
        <v>0</v>
      </c>
      <c r="AW1107" s="2">
        <v>0.3</v>
      </c>
      <c r="AX1107" s="2">
        <v>0.6</v>
      </c>
      <c r="AY1107">
        <v>28.2</v>
      </c>
      <c r="AZ1107">
        <v>659.2</v>
      </c>
      <c r="BA1107">
        <v>13.5</v>
      </c>
      <c r="BB1107">
        <v>13.7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14.7</v>
      </c>
      <c r="AN1108" s="2">
        <v>82</v>
      </c>
      <c r="AO1108" s="2">
        <v>11.7</v>
      </c>
      <c r="AP1108" s="2">
        <v>14.7</v>
      </c>
      <c r="AQ1108" s="2">
        <v>4</v>
      </c>
      <c r="AR1108" s="2">
        <v>4.3</v>
      </c>
      <c r="AS1108" s="2">
        <v>1003.5</v>
      </c>
      <c r="AT1108" s="2">
        <v>0</v>
      </c>
      <c r="AU1108" s="2">
        <v>0</v>
      </c>
      <c r="AV1108" s="2">
        <v>0</v>
      </c>
      <c r="AW1108" s="2">
        <v>0.3</v>
      </c>
      <c r="AX1108" s="2">
        <v>0.6</v>
      </c>
      <c r="AY1108">
        <v>28.2</v>
      </c>
      <c r="AZ1108">
        <v>659.2</v>
      </c>
      <c r="BA1108">
        <v>13.5</v>
      </c>
      <c r="BB1108">
        <v>13.7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14.7</v>
      </c>
      <c r="AN1109" s="2">
        <v>82</v>
      </c>
      <c r="AO1109" s="2">
        <v>11.7</v>
      </c>
      <c r="AP1109" s="2">
        <v>14.7</v>
      </c>
      <c r="AQ1109" s="2">
        <v>4.3</v>
      </c>
      <c r="AR1109" s="2">
        <v>5.4</v>
      </c>
      <c r="AS1109" s="2">
        <v>1003.5</v>
      </c>
      <c r="AT1109" s="2">
        <v>0</v>
      </c>
      <c r="AU1109" s="2">
        <v>0</v>
      </c>
      <c r="AV1109" s="2">
        <v>0</v>
      </c>
      <c r="AW1109" s="2">
        <v>0.3</v>
      </c>
      <c r="AX1109" s="2">
        <v>0.6</v>
      </c>
      <c r="AY1109">
        <v>28.2</v>
      </c>
      <c r="AZ1109">
        <v>659.2</v>
      </c>
      <c r="BA1109">
        <v>13.5</v>
      </c>
      <c r="BB1109">
        <v>13.7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14.7</v>
      </c>
      <c r="AN1110" s="2">
        <v>82</v>
      </c>
      <c r="AO1110" s="2">
        <v>11.7</v>
      </c>
      <c r="AP1110" s="2">
        <v>14.7</v>
      </c>
      <c r="AQ1110" s="2">
        <v>5.4</v>
      </c>
      <c r="AR1110" s="2">
        <v>6.8</v>
      </c>
      <c r="AS1110" s="2">
        <v>1003.8</v>
      </c>
      <c r="AT1110" s="2">
        <v>0</v>
      </c>
      <c r="AU1110" s="2">
        <v>0</v>
      </c>
      <c r="AV1110" s="2">
        <v>0</v>
      </c>
      <c r="AW1110" s="2">
        <v>0.3</v>
      </c>
      <c r="AX1110" s="2">
        <v>0.6</v>
      </c>
      <c r="AY1110">
        <v>28.2</v>
      </c>
      <c r="AZ1110">
        <v>659.2</v>
      </c>
      <c r="BA1110">
        <v>13.5</v>
      </c>
      <c r="BB1110">
        <v>13.7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14.7</v>
      </c>
      <c r="AN1111" s="2">
        <v>83</v>
      </c>
      <c r="AO1111" s="2">
        <v>11.8</v>
      </c>
      <c r="AP1111" s="2">
        <v>14.7</v>
      </c>
      <c r="AQ1111" s="2">
        <v>3.6</v>
      </c>
      <c r="AR1111" s="2">
        <v>4.7</v>
      </c>
      <c r="AS1111" s="2">
        <v>1003.7</v>
      </c>
      <c r="AT1111" s="2">
        <v>0</v>
      </c>
      <c r="AU1111" s="2">
        <v>0</v>
      </c>
      <c r="AV1111" s="2">
        <v>0</v>
      </c>
      <c r="AW1111" s="2">
        <v>0.3</v>
      </c>
      <c r="AX1111" s="2">
        <v>0.6</v>
      </c>
      <c r="AY1111">
        <v>28.2</v>
      </c>
      <c r="AZ1111">
        <v>659.2</v>
      </c>
      <c r="BA1111">
        <v>13.4</v>
      </c>
      <c r="BB1111">
        <v>13.7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14.7</v>
      </c>
      <c r="AN1112" s="2">
        <v>83</v>
      </c>
      <c r="AO1112" s="2">
        <v>11.8</v>
      </c>
      <c r="AP1112" s="2">
        <v>14.7</v>
      </c>
      <c r="AQ1112" s="2">
        <v>9</v>
      </c>
      <c r="AR1112" s="2">
        <v>11.2</v>
      </c>
      <c r="AS1112" s="2">
        <v>1003.8</v>
      </c>
      <c r="AT1112" s="2">
        <v>0</v>
      </c>
      <c r="AU1112" s="2">
        <v>0</v>
      </c>
      <c r="AV1112" s="2">
        <v>0</v>
      </c>
      <c r="AW1112" s="2">
        <v>0.3</v>
      </c>
      <c r="AX1112" s="2">
        <v>0.6</v>
      </c>
      <c r="AY1112">
        <v>28.2</v>
      </c>
      <c r="AZ1112">
        <v>659.2</v>
      </c>
      <c r="BA1112">
        <v>13.4</v>
      </c>
      <c r="BB1112">
        <v>13.7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14.7</v>
      </c>
      <c r="AN1113" s="2">
        <v>83</v>
      </c>
      <c r="AO1113" s="2">
        <v>11.8</v>
      </c>
      <c r="AP1113" s="2">
        <v>14.7</v>
      </c>
      <c r="AQ1113" s="2">
        <v>7.2</v>
      </c>
      <c r="AR1113" s="2">
        <v>7.2</v>
      </c>
      <c r="AS1113" s="2">
        <v>1003.5</v>
      </c>
      <c r="AT1113" s="2">
        <v>0</v>
      </c>
      <c r="AU1113" s="2">
        <v>0</v>
      </c>
      <c r="AV1113" s="2">
        <v>0</v>
      </c>
      <c r="AW1113" s="2">
        <v>0.3</v>
      </c>
      <c r="AX1113" s="2">
        <v>0.6</v>
      </c>
      <c r="AY1113">
        <v>28.2</v>
      </c>
      <c r="AZ1113">
        <v>659.2</v>
      </c>
      <c r="BA1113">
        <v>13.4</v>
      </c>
      <c r="BB1113">
        <v>13.6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14.7</v>
      </c>
      <c r="AN1114" s="2">
        <v>83</v>
      </c>
      <c r="AO1114" s="2">
        <v>11.8</v>
      </c>
      <c r="AP1114" s="2">
        <v>14.7</v>
      </c>
      <c r="AQ1114" s="2">
        <v>5</v>
      </c>
      <c r="AR1114" s="2">
        <v>6.5</v>
      </c>
      <c r="AS1114" s="2">
        <v>1003.6</v>
      </c>
      <c r="AT1114" s="2">
        <v>0</v>
      </c>
      <c r="AU1114" s="2">
        <v>0</v>
      </c>
      <c r="AV1114" s="2">
        <v>0</v>
      </c>
      <c r="AW1114" s="2">
        <v>0.3</v>
      </c>
      <c r="AX1114" s="2">
        <v>0.6</v>
      </c>
      <c r="AY1114">
        <v>28.2</v>
      </c>
      <c r="AZ1114">
        <v>659.2</v>
      </c>
      <c r="BA1114">
        <v>13.4</v>
      </c>
      <c r="BB1114">
        <v>13.6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14.6</v>
      </c>
      <c r="AN1115" s="2">
        <v>83</v>
      </c>
      <c r="AO1115" s="2">
        <v>11.7</v>
      </c>
      <c r="AP1115" s="2">
        <v>14.6</v>
      </c>
      <c r="AQ1115" s="2">
        <v>2.9</v>
      </c>
      <c r="AR1115" s="2">
        <v>4.7</v>
      </c>
      <c r="AS1115" s="2">
        <v>1003.7</v>
      </c>
      <c r="AT1115" s="2">
        <v>0</v>
      </c>
      <c r="AU1115" s="2">
        <v>0</v>
      </c>
      <c r="AV1115" s="2">
        <v>0</v>
      </c>
      <c r="AW1115" s="2">
        <v>0.3</v>
      </c>
      <c r="AX1115" s="2">
        <v>0.6</v>
      </c>
      <c r="AY1115">
        <v>28.2</v>
      </c>
      <c r="AZ1115">
        <v>659.2</v>
      </c>
      <c r="BA1115">
        <v>13.4</v>
      </c>
      <c r="BB1115">
        <v>13.6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14.6</v>
      </c>
      <c r="AN1116" s="2">
        <v>83</v>
      </c>
      <c r="AO1116" s="2">
        <v>11.7</v>
      </c>
      <c r="AP1116" s="2">
        <v>14.6</v>
      </c>
      <c r="AQ1116" s="2">
        <v>4</v>
      </c>
      <c r="AR1116" s="2">
        <v>4</v>
      </c>
      <c r="AS1116" s="2">
        <v>1003.7</v>
      </c>
      <c r="AT1116" s="2">
        <v>0</v>
      </c>
      <c r="AU1116" s="2">
        <v>0</v>
      </c>
      <c r="AV1116" s="2">
        <v>0</v>
      </c>
      <c r="AW1116" s="2">
        <v>0.3</v>
      </c>
      <c r="AX1116" s="2">
        <v>0.6</v>
      </c>
      <c r="AY1116">
        <v>28.2</v>
      </c>
      <c r="AZ1116">
        <v>659.2</v>
      </c>
      <c r="BA1116">
        <v>13.4</v>
      </c>
      <c r="BB1116">
        <v>13.6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14.5</v>
      </c>
      <c r="AN1117">
        <v>83</v>
      </c>
      <c r="AO1117">
        <v>11.6</v>
      </c>
      <c r="AP1117" s="2">
        <v>14.5</v>
      </c>
      <c r="AQ1117" s="2">
        <v>3.6</v>
      </c>
      <c r="AR1117" s="3">
        <v>4</v>
      </c>
      <c r="AS1117" s="2">
        <v>1003.6</v>
      </c>
      <c r="AT1117">
        <v>0</v>
      </c>
      <c r="AU1117">
        <v>0</v>
      </c>
      <c r="AV1117">
        <v>0</v>
      </c>
      <c r="AW1117">
        <v>0.3</v>
      </c>
      <c r="AX1117">
        <v>0.6</v>
      </c>
      <c r="AY1117">
        <v>28.2</v>
      </c>
      <c r="AZ1117">
        <v>659.2</v>
      </c>
      <c r="BA1117">
        <v>13.4</v>
      </c>
      <c r="BB1117">
        <v>13.5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14.5</v>
      </c>
      <c r="AN1118" s="2">
        <v>84</v>
      </c>
      <c r="AO1118" s="2">
        <v>11.8</v>
      </c>
      <c r="AP1118" s="2">
        <v>14.5</v>
      </c>
      <c r="AQ1118" s="2">
        <v>3.2</v>
      </c>
      <c r="AR1118" s="2">
        <v>3.2</v>
      </c>
      <c r="AS1118" s="2">
        <v>1003.5</v>
      </c>
      <c r="AT1118" s="2">
        <v>0</v>
      </c>
      <c r="AU1118" s="2">
        <v>0</v>
      </c>
      <c r="AV1118" s="2">
        <v>0</v>
      </c>
      <c r="AW1118" s="2">
        <v>0.3</v>
      </c>
      <c r="AX1118" s="2">
        <v>0.6</v>
      </c>
      <c r="AY1118">
        <v>28.2</v>
      </c>
      <c r="AZ1118">
        <v>659.2</v>
      </c>
      <c r="BA1118">
        <v>13.4</v>
      </c>
      <c r="BB1118">
        <v>13.5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14.4</v>
      </c>
      <c r="AN1119" s="2">
        <v>84</v>
      </c>
      <c r="AO1119" s="2">
        <v>11.7</v>
      </c>
      <c r="AP1119" s="2">
        <v>14.4</v>
      </c>
      <c r="AQ1119" s="2">
        <v>8.3000000000000007</v>
      </c>
      <c r="AR1119" s="2">
        <v>10.1</v>
      </c>
      <c r="AS1119" s="2">
        <v>1003.8</v>
      </c>
      <c r="AT1119" s="2">
        <v>0</v>
      </c>
      <c r="AU1119" s="2">
        <v>0</v>
      </c>
      <c r="AV1119" s="2">
        <v>0</v>
      </c>
      <c r="AW1119" s="2">
        <v>0.3</v>
      </c>
      <c r="AX1119" s="2">
        <v>0.6</v>
      </c>
      <c r="AY1119">
        <v>28.2</v>
      </c>
      <c r="AZ1119">
        <v>659.2</v>
      </c>
      <c r="BA1119">
        <v>13.3</v>
      </c>
      <c r="BB1119">
        <v>13.5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14.5</v>
      </c>
      <c r="AN1120" s="2">
        <v>84</v>
      </c>
      <c r="AO1120" s="2">
        <v>11.8</v>
      </c>
      <c r="AP1120" s="2">
        <v>14.5</v>
      </c>
      <c r="AQ1120" s="2">
        <v>6.8</v>
      </c>
      <c r="AR1120" s="2">
        <v>7.6</v>
      </c>
      <c r="AS1120" s="2">
        <v>1003.7</v>
      </c>
      <c r="AT1120" s="2">
        <v>0</v>
      </c>
      <c r="AU1120" s="2">
        <v>0</v>
      </c>
      <c r="AV1120" s="2">
        <v>0</v>
      </c>
      <c r="AW1120" s="2">
        <v>0.3</v>
      </c>
      <c r="AX1120" s="2">
        <v>0.6</v>
      </c>
      <c r="AY1120">
        <v>28.2</v>
      </c>
      <c r="AZ1120">
        <v>659.2</v>
      </c>
      <c r="BA1120">
        <v>13.3</v>
      </c>
      <c r="BB1120">
        <v>13.4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14.4</v>
      </c>
      <c r="AN1121" s="2">
        <v>84</v>
      </c>
      <c r="AO1121" s="2">
        <v>11.7</v>
      </c>
      <c r="AP1121" s="2">
        <v>14.4</v>
      </c>
      <c r="AQ1121" s="2">
        <v>3.6</v>
      </c>
      <c r="AR1121" s="2">
        <v>6.1</v>
      </c>
      <c r="AS1121" s="2">
        <v>1003.6</v>
      </c>
      <c r="AT1121" s="2">
        <v>0</v>
      </c>
      <c r="AU1121" s="2">
        <v>0</v>
      </c>
      <c r="AV1121" s="2">
        <v>0</v>
      </c>
      <c r="AW1121" s="2">
        <v>0.3</v>
      </c>
      <c r="AX1121" s="2">
        <v>0.6</v>
      </c>
      <c r="AY1121">
        <v>28.2</v>
      </c>
      <c r="AZ1121">
        <v>659.2</v>
      </c>
      <c r="BA1121">
        <v>13.3</v>
      </c>
      <c r="BB1121">
        <v>13.4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14.4</v>
      </c>
      <c r="AN1122" s="2">
        <v>84</v>
      </c>
      <c r="AO1122" s="2">
        <v>11.7</v>
      </c>
      <c r="AP1122" s="2">
        <v>14.4</v>
      </c>
      <c r="AQ1122" s="2">
        <v>7.6</v>
      </c>
      <c r="AR1122" s="2">
        <v>7.6</v>
      </c>
      <c r="AS1122" s="2">
        <v>1003.7</v>
      </c>
      <c r="AT1122" s="2">
        <v>0</v>
      </c>
      <c r="AU1122" s="2">
        <v>0</v>
      </c>
      <c r="AV1122" s="2">
        <v>0</v>
      </c>
      <c r="AW1122" s="2">
        <v>0.3</v>
      </c>
      <c r="AX1122" s="2">
        <v>0.6</v>
      </c>
      <c r="AY1122">
        <v>28.2</v>
      </c>
      <c r="AZ1122">
        <v>659.2</v>
      </c>
      <c r="BA1122">
        <v>13.3</v>
      </c>
      <c r="BB1122">
        <v>13.4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14.4</v>
      </c>
      <c r="AN1123" s="2">
        <v>84</v>
      </c>
      <c r="AO1123" s="2">
        <v>11.7</v>
      </c>
      <c r="AP1123" s="2">
        <v>14.4</v>
      </c>
      <c r="AQ1123" s="2">
        <v>4</v>
      </c>
      <c r="AR1123" s="2">
        <v>6.1</v>
      </c>
      <c r="AS1123" s="2">
        <v>1003.6</v>
      </c>
      <c r="AT1123" s="2">
        <v>0</v>
      </c>
      <c r="AU1123" s="2">
        <v>0</v>
      </c>
      <c r="AV1123" s="2">
        <v>0</v>
      </c>
      <c r="AW1123" s="2">
        <v>0.3</v>
      </c>
      <c r="AX1123" s="2">
        <v>0.6</v>
      </c>
      <c r="AY1123">
        <v>28.2</v>
      </c>
      <c r="AZ1123">
        <v>659.2</v>
      </c>
      <c r="BA1123">
        <v>13.3</v>
      </c>
      <c r="BB1123">
        <v>13.3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14.4</v>
      </c>
      <c r="AN1124" s="2">
        <v>84</v>
      </c>
      <c r="AO1124" s="2">
        <v>11.7</v>
      </c>
      <c r="AP1124" s="2">
        <v>14.4</v>
      </c>
      <c r="AQ1124" s="2">
        <v>4</v>
      </c>
      <c r="AR1124" s="2">
        <v>7.2</v>
      </c>
      <c r="AS1124" s="2">
        <v>1003.4</v>
      </c>
      <c r="AT1124" s="2">
        <v>0</v>
      </c>
      <c r="AU1124" s="2">
        <v>0</v>
      </c>
      <c r="AV1124" s="2">
        <v>0</v>
      </c>
      <c r="AW1124" s="2">
        <v>0.3</v>
      </c>
      <c r="AX1124" s="2">
        <v>0.6</v>
      </c>
      <c r="AY1124">
        <v>28.2</v>
      </c>
      <c r="AZ1124">
        <v>659.2</v>
      </c>
      <c r="BA1124">
        <v>13.2</v>
      </c>
      <c r="BB1124">
        <v>13.3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14.4</v>
      </c>
      <c r="AN1125" s="2">
        <v>84</v>
      </c>
      <c r="AO1125" s="2">
        <v>11.7</v>
      </c>
      <c r="AP1125" s="2">
        <v>14.4</v>
      </c>
      <c r="AQ1125" s="2">
        <v>4.3</v>
      </c>
      <c r="AR1125" s="2">
        <v>7.6</v>
      </c>
      <c r="AS1125" s="2">
        <v>1003.6</v>
      </c>
      <c r="AT1125" s="2">
        <v>0</v>
      </c>
      <c r="AU1125" s="2">
        <v>0</v>
      </c>
      <c r="AV1125" s="2">
        <v>0</v>
      </c>
      <c r="AW1125" s="2">
        <v>0.3</v>
      </c>
      <c r="AX1125" s="2">
        <v>0.6</v>
      </c>
      <c r="AY1125">
        <v>28.2</v>
      </c>
      <c r="AZ1125">
        <v>659.2</v>
      </c>
      <c r="BA1125">
        <v>13.2</v>
      </c>
      <c r="BB1125">
        <v>13.3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14.4</v>
      </c>
      <c r="AN1126" s="2">
        <v>84</v>
      </c>
      <c r="AO1126" s="2">
        <v>11.7</v>
      </c>
      <c r="AP1126" s="2">
        <v>14.4</v>
      </c>
      <c r="AQ1126" s="2">
        <v>5</v>
      </c>
      <c r="AR1126" s="2">
        <v>9.4</v>
      </c>
      <c r="AS1126" s="2">
        <v>1003.7</v>
      </c>
      <c r="AT1126" s="2">
        <v>0</v>
      </c>
      <c r="AU1126" s="2">
        <v>0</v>
      </c>
      <c r="AV1126" s="2">
        <v>0</v>
      </c>
      <c r="AW1126" s="2">
        <v>0.3</v>
      </c>
      <c r="AX1126" s="2">
        <v>0.6</v>
      </c>
      <c r="AY1126">
        <v>28.2</v>
      </c>
      <c r="AZ1126">
        <v>659.2</v>
      </c>
      <c r="BA1126">
        <v>13.2</v>
      </c>
      <c r="BB1126">
        <v>13.3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14.4</v>
      </c>
      <c r="AN1127" s="2">
        <v>84</v>
      </c>
      <c r="AO1127" s="2">
        <v>11.7</v>
      </c>
      <c r="AP1127" s="2">
        <v>14.4</v>
      </c>
      <c r="AQ1127" s="2">
        <v>6.5</v>
      </c>
      <c r="AR1127" s="2">
        <v>6.8</v>
      </c>
      <c r="AS1127" s="2">
        <v>1003.8</v>
      </c>
      <c r="AT1127" s="2">
        <v>0</v>
      </c>
      <c r="AU1127" s="2">
        <v>0</v>
      </c>
      <c r="AV1127" s="2">
        <v>0</v>
      </c>
      <c r="AW1127" s="2">
        <v>0.3</v>
      </c>
      <c r="AX1127" s="2">
        <v>0.6</v>
      </c>
      <c r="AY1127">
        <v>28.2</v>
      </c>
      <c r="AZ1127">
        <v>659.2</v>
      </c>
      <c r="BA1127">
        <v>13.2</v>
      </c>
      <c r="BB1127">
        <v>13.2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14.4</v>
      </c>
      <c r="AN1128" s="2">
        <v>84</v>
      </c>
      <c r="AO1128" s="2">
        <v>11.7</v>
      </c>
      <c r="AP1128" s="2">
        <v>14.4</v>
      </c>
      <c r="AQ1128" s="2">
        <v>9</v>
      </c>
      <c r="AR1128" s="2">
        <v>9</v>
      </c>
      <c r="AS1128" s="2">
        <v>1003.7</v>
      </c>
      <c r="AT1128" s="2">
        <v>0</v>
      </c>
      <c r="AU1128" s="2">
        <v>0</v>
      </c>
      <c r="AV1128" s="2">
        <v>0</v>
      </c>
      <c r="AW1128" s="2">
        <v>0.3</v>
      </c>
      <c r="AX1128" s="2">
        <v>0.6</v>
      </c>
      <c r="AY1128">
        <v>28.2</v>
      </c>
      <c r="AZ1128">
        <v>659.2</v>
      </c>
      <c r="BA1128">
        <v>13.2</v>
      </c>
      <c r="BB1128">
        <v>13.2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14.4</v>
      </c>
      <c r="AN1129" s="2">
        <v>84</v>
      </c>
      <c r="AO1129" s="2">
        <v>11.7</v>
      </c>
      <c r="AP1129" s="2">
        <v>14.4</v>
      </c>
      <c r="AQ1129" s="2">
        <v>4.3</v>
      </c>
      <c r="AR1129" s="2">
        <v>7.6</v>
      </c>
      <c r="AS1129" s="2">
        <v>1003.7</v>
      </c>
      <c r="AT1129" s="2">
        <v>0</v>
      </c>
      <c r="AU1129" s="2">
        <v>0</v>
      </c>
      <c r="AV1129" s="2">
        <v>0</v>
      </c>
      <c r="AW1129" s="2">
        <v>0.3</v>
      </c>
      <c r="AX1129" s="2">
        <v>0.6</v>
      </c>
      <c r="AY1129">
        <v>28.2</v>
      </c>
      <c r="AZ1129">
        <v>659.2</v>
      </c>
      <c r="BA1129">
        <v>13.2</v>
      </c>
      <c r="BB1129">
        <v>13.2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14.4</v>
      </c>
      <c r="AN1130" s="2">
        <v>84</v>
      </c>
      <c r="AO1130" s="2">
        <v>11.7</v>
      </c>
      <c r="AP1130" s="2">
        <v>14.4</v>
      </c>
      <c r="AQ1130" s="2">
        <v>5.4</v>
      </c>
      <c r="AR1130" s="2">
        <v>5.8</v>
      </c>
      <c r="AS1130" s="2">
        <v>1003.7</v>
      </c>
      <c r="AT1130" s="2">
        <v>0</v>
      </c>
      <c r="AU1130" s="2">
        <v>0</v>
      </c>
      <c r="AV1130" s="2">
        <v>0</v>
      </c>
      <c r="AW1130" s="2">
        <v>0.3</v>
      </c>
      <c r="AX1130" s="2">
        <v>0.6</v>
      </c>
      <c r="AY1130">
        <v>28.2</v>
      </c>
      <c r="AZ1130">
        <v>659.2</v>
      </c>
      <c r="BA1130">
        <v>13.2</v>
      </c>
      <c r="BB1130">
        <v>13.2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14.3</v>
      </c>
      <c r="AN1131" s="2">
        <v>84</v>
      </c>
      <c r="AO1131" s="2">
        <v>11.6</v>
      </c>
      <c r="AP1131" s="2">
        <v>14.3</v>
      </c>
      <c r="AQ1131" s="2">
        <v>5.8</v>
      </c>
      <c r="AR1131" s="2">
        <v>7.9</v>
      </c>
      <c r="AS1131" s="2">
        <v>1003.7</v>
      </c>
      <c r="AT1131" s="2">
        <v>0</v>
      </c>
      <c r="AU1131" s="2">
        <v>0</v>
      </c>
      <c r="AV1131" s="2">
        <v>0</v>
      </c>
      <c r="AW1131" s="2">
        <v>0.3</v>
      </c>
      <c r="AX1131" s="2">
        <v>0.6</v>
      </c>
      <c r="AY1131">
        <v>28.2</v>
      </c>
      <c r="AZ1131">
        <v>659.2</v>
      </c>
      <c r="BA1131">
        <v>13.2</v>
      </c>
      <c r="BB1131">
        <v>13.2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14.3</v>
      </c>
      <c r="AN1132" s="2">
        <v>84</v>
      </c>
      <c r="AO1132" s="2">
        <v>11.6</v>
      </c>
      <c r="AP1132" s="2">
        <v>14.3</v>
      </c>
      <c r="AQ1132" s="2">
        <v>4.3</v>
      </c>
      <c r="AR1132" s="2">
        <v>9</v>
      </c>
      <c r="AS1132" s="2">
        <v>1003.7</v>
      </c>
      <c r="AT1132" s="2">
        <v>0</v>
      </c>
      <c r="AU1132" s="2">
        <v>0</v>
      </c>
      <c r="AV1132" s="2">
        <v>0</v>
      </c>
      <c r="AW1132" s="2">
        <v>0.3</v>
      </c>
      <c r="AX1132" s="2">
        <v>0.6</v>
      </c>
      <c r="AY1132">
        <v>28.2</v>
      </c>
      <c r="AZ1132">
        <v>659.2</v>
      </c>
      <c r="BA1132">
        <v>13.1</v>
      </c>
      <c r="BB1132">
        <v>13.2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14.3</v>
      </c>
      <c r="AN1133" s="2">
        <v>84</v>
      </c>
      <c r="AO1133" s="2">
        <v>11.6</v>
      </c>
      <c r="AP1133" s="2">
        <v>14.3</v>
      </c>
      <c r="AQ1133" s="2">
        <v>6.1</v>
      </c>
      <c r="AR1133" s="2">
        <v>6.1</v>
      </c>
      <c r="AS1133" s="2">
        <v>1003.6</v>
      </c>
      <c r="AT1133" s="2">
        <v>0</v>
      </c>
      <c r="AU1133" s="2">
        <v>0</v>
      </c>
      <c r="AV1133" s="2">
        <v>0</v>
      </c>
      <c r="AW1133" s="2">
        <v>0.3</v>
      </c>
      <c r="AX1133" s="2">
        <v>0.6</v>
      </c>
      <c r="AY1133">
        <v>28.2</v>
      </c>
      <c r="AZ1133">
        <v>659.2</v>
      </c>
      <c r="BA1133">
        <v>13.2</v>
      </c>
      <c r="BB1133">
        <v>13.2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14.3</v>
      </c>
      <c r="AN1134" s="2">
        <v>84</v>
      </c>
      <c r="AO1134" s="2">
        <v>11.6</v>
      </c>
      <c r="AP1134" s="2">
        <v>14.3</v>
      </c>
      <c r="AQ1134" s="2">
        <v>6.5</v>
      </c>
      <c r="AR1134" s="2">
        <v>6.5</v>
      </c>
      <c r="AS1134" s="2">
        <v>1003.8</v>
      </c>
      <c r="AT1134" s="2">
        <v>0</v>
      </c>
      <c r="AU1134" s="2">
        <v>0</v>
      </c>
      <c r="AV1134" s="2">
        <v>0</v>
      </c>
      <c r="AW1134" s="2">
        <v>0.3</v>
      </c>
      <c r="AX1134" s="2">
        <v>0.6</v>
      </c>
      <c r="AY1134">
        <v>28.2</v>
      </c>
      <c r="AZ1134">
        <v>659.2</v>
      </c>
      <c r="BA1134">
        <v>13.1</v>
      </c>
      <c r="BB1134">
        <v>13.2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14.3</v>
      </c>
      <c r="AN1135" s="2">
        <v>84</v>
      </c>
      <c r="AO1135" s="2">
        <v>11.6</v>
      </c>
      <c r="AP1135" s="2">
        <v>14.3</v>
      </c>
      <c r="AQ1135" s="2">
        <v>6.5</v>
      </c>
      <c r="AR1135" s="2">
        <v>9.4</v>
      </c>
      <c r="AS1135" s="2">
        <v>1003.5</v>
      </c>
      <c r="AT1135" s="2">
        <v>0</v>
      </c>
      <c r="AU1135" s="2">
        <v>0</v>
      </c>
      <c r="AV1135" s="2">
        <v>0</v>
      </c>
      <c r="AW1135" s="2">
        <v>0.3</v>
      </c>
      <c r="AX1135" s="2">
        <v>0.6</v>
      </c>
      <c r="AY1135">
        <v>28.2</v>
      </c>
      <c r="AZ1135">
        <v>659.2</v>
      </c>
      <c r="BA1135">
        <v>13.1</v>
      </c>
      <c r="BB1135">
        <v>13.2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14.3</v>
      </c>
      <c r="AN1136" s="2">
        <v>84</v>
      </c>
      <c r="AO1136" s="2">
        <v>11.6</v>
      </c>
      <c r="AP1136" s="2">
        <v>14.3</v>
      </c>
      <c r="AQ1136" s="2">
        <v>7.6</v>
      </c>
      <c r="AR1136" s="2">
        <v>7.9</v>
      </c>
      <c r="AS1136" s="2">
        <v>1003.5</v>
      </c>
      <c r="AT1136" s="2">
        <v>0</v>
      </c>
      <c r="AU1136" s="2">
        <v>0</v>
      </c>
      <c r="AV1136" s="2">
        <v>0</v>
      </c>
      <c r="AW1136" s="2">
        <v>0.3</v>
      </c>
      <c r="AX1136" s="2">
        <v>0.6</v>
      </c>
      <c r="AY1136">
        <v>28.2</v>
      </c>
      <c r="AZ1136">
        <v>659.2</v>
      </c>
      <c r="BA1136">
        <v>13.1</v>
      </c>
      <c r="BB1136">
        <v>13.2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14.3</v>
      </c>
      <c r="AN1137" s="2">
        <v>84</v>
      </c>
      <c r="AO1137" s="2">
        <v>11.6</v>
      </c>
      <c r="AP1137" s="2">
        <v>14.3</v>
      </c>
      <c r="AQ1137" s="2">
        <v>4.3</v>
      </c>
      <c r="AR1137" s="2">
        <v>9.4</v>
      </c>
      <c r="AS1137" s="2">
        <v>1003.6</v>
      </c>
      <c r="AT1137" s="2">
        <v>0</v>
      </c>
      <c r="AU1137" s="2">
        <v>0</v>
      </c>
      <c r="AV1137" s="2">
        <v>0</v>
      </c>
      <c r="AW1137" s="2">
        <v>0.3</v>
      </c>
      <c r="AX1137" s="2">
        <v>0.6</v>
      </c>
      <c r="AY1137">
        <v>28.2</v>
      </c>
      <c r="AZ1137">
        <v>659.2</v>
      </c>
      <c r="BA1137">
        <v>13.1</v>
      </c>
      <c r="BB1137">
        <v>13.2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14.3</v>
      </c>
      <c r="AN1138" s="2">
        <v>84</v>
      </c>
      <c r="AO1138" s="2">
        <v>11.6</v>
      </c>
      <c r="AP1138" s="2">
        <v>14.3</v>
      </c>
      <c r="AQ1138" s="2">
        <v>5</v>
      </c>
      <c r="AR1138" s="2">
        <v>7.9</v>
      </c>
      <c r="AS1138" s="2">
        <v>1003.5</v>
      </c>
      <c r="AT1138" s="2">
        <v>0</v>
      </c>
      <c r="AU1138" s="2">
        <v>0</v>
      </c>
      <c r="AV1138" s="2">
        <v>0</v>
      </c>
      <c r="AW1138" s="2">
        <v>0.3</v>
      </c>
      <c r="AX1138" s="2">
        <v>0.6</v>
      </c>
      <c r="AY1138">
        <v>28.2</v>
      </c>
      <c r="AZ1138">
        <v>659.2</v>
      </c>
      <c r="BA1138">
        <v>13.1</v>
      </c>
      <c r="BB1138">
        <v>13.1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14.3</v>
      </c>
      <c r="AN1139" s="2">
        <v>84</v>
      </c>
      <c r="AO1139" s="2">
        <v>11.6</v>
      </c>
      <c r="AP1139" s="2">
        <v>14.3</v>
      </c>
      <c r="AQ1139" s="2">
        <v>6.1</v>
      </c>
      <c r="AR1139" s="2">
        <v>7.9</v>
      </c>
      <c r="AS1139" s="2">
        <v>1003.8</v>
      </c>
      <c r="AT1139" s="2">
        <v>0</v>
      </c>
      <c r="AU1139" s="2">
        <v>0</v>
      </c>
      <c r="AV1139" s="2">
        <v>0</v>
      </c>
      <c r="AW1139" s="2">
        <v>0.3</v>
      </c>
      <c r="AX1139" s="2">
        <v>0.6</v>
      </c>
      <c r="AY1139">
        <v>28.2</v>
      </c>
      <c r="AZ1139">
        <v>659.2</v>
      </c>
      <c r="BA1139">
        <v>13.1</v>
      </c>
      <c r="BB1139">
        <v>13.2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14.2</v>
      </c>
      <c r="AN1140" s="2">
        <v>84</v>
      </c>
      <c r="AO1140" s="2">
        <v>11.5</v>
      </c>
      <c r="AP1140" s="2">
        <v>14.2</v>
      </c>
      <c r="AQ1140" s="2">
        <v>7.6</v>
      </c>
      <c r="AR1140" s="2">
        <v>7.6</v>
      </c>
      <c r="AS1140" s="2">
        <v>1003.7</v>
      </c>
      <c r="AT1140" s="2">
        <v>0</v>
      </c>
      <c r="AU1140" s="2">
        <v>0</v>
      </c>
      <c r="AV1140" s="2">
        <v>0</v>
      </c>
      <c r="AW1140" s="2">
        <v>0.3</v>
      </c>
      <c r="AX1140" s="2">
        <v>0.6</v>
      </c>
      <c r="AY1140">
        <v>28.2</v>
      </c>
      <c r="AZ1140">
        <v>659.2</v>
      </c>
      <c r="BA1140">
        <v>13.1</v>
      </c>
      <c r="BB1140">
        <v>13.2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14.2</v>
      </c>
      <c r="AN1141" s="2">
        <v>84</v>
      </c>
      <c r="AO1141" s="2">
        <v>11.5</v>
      </c>
      <c r="AP1141" s="2">
        <v>14.2</v>
      </c>
      <c r="AQ1141" s="2">
        <v>4</v>
      </c>
      <c r="AR1141" s="2">
        <v>5.4</v>
      </c>
      <c r="AS1141" s="2">
        <v>1003.6</v>
      </c>
      <c r="AT1141" s="2">
        <v>0</v>
      </c>
      <c r="AU1141" s="2">
        <v>0</v>
      </c>
      <c r="AV1141" s="2">
        <v>0</v>
      </c>
      <c r="AW1141" s="2">
        <v>0.3</v>
      </c>
      <c r="AX1141" s="2">
        <v>0.6</v>
      </c>
      <c r="AY1141">
        <v>28.2</v>
      </c>
      <c r="AZ1141">
        <v>659.2</v>
      </c>
      <c r="BA1141">
        <v>13.1</v>
      </c>
      <c r="BB1141">
        <v>13.1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14.2</v>
      </c>
      <c r="AN1142" s="2">
        <v>84</v>
      </c>
      <c r="AO1142" s="2">
        <v>11.5</v>
      </c>
      <c r="AP1142" s="2">
        <v>14.2</v>
      </c>
      <c r="AQ1142" s="2">
        <v>6.8</v>
      </c>
      <c r="AR1142" s="2">
        <v>8.3000000000000007</v>
      </c>
      <c r="AS1142" s="2">
        <v>1003.6</v>
      </c>
      <c r="AT1142" s="2">
        <v>0</v>
      </c>
      <c r="AU1142" s="2">
        <v>0</v>
      </c>
      <c r="AV1142" s="2">
        <v>0</v>
      </c>
      <c r="AW1142" s="2">
        <v>0.3</v>
      </c>
      <c r="AX1142" s="2">
        <v>0.6</v>
      </c>
      <c r="AY1142">
        <v>28.2</v>
      </c>
      <c r="AZ1142">
        <v>659.2</v>
      </c>
      <c r="BA1142">
        <v>13.1</v>
      </c>
      <c r="BB1142">
        <v>13.1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14.2</v>
      </c>
      <c r="AN1143" s="2">
        <v>84</v>
      </c>
      <c r="AO1143" s="2">
        <v>11.5</v>
      </c>
      <c r="AP1143" s="2">
        <v>14.2</v>
      </c>
      <c r="AQ1143" s="2">
        <v>5.8</v>
      </c>
      <c r="AR1143" s="2">
        <v>6.1</v>
      </c>
      <c r="AS1143" s="2">
        <v>1003.6</v>
      </c>
      <c r="AT1143" s="2">
        <v>0</v>
      </c>
      <c r="AU1143" s="2">
        <v>0</v>
      </c>
      <c r="AV1143" s="2">
        <v>0</v>
      </c>
      <c r="AW1143" s="2">
        <v>0.3</v>
      </c>
      <c r="AX1143" s="2">
        <v>0.6</v>
      </c>
      <c r="AY1143">
        <v>28.2</v>
      </c>
      <c r="AZ1143">
        <v>659.2</v>
      </c>
      <c r="BA1143">
        <v>13.1</v>
      </c>
      <c r="BB1143">
        <v>13.1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14.2</v>
      </c>
      <c r="AN1144" s="2">
        <v>84</v>
      </c>
      <c r="AO1144" s="2">
        <v>11.5</v>
      </c>
      <c r="AP1144" s="2">
        <v>14.2</v>
      </c>
      <c r="AQ1144" s="2">
        <v>9</v>
      </c>
      <c r="AR1144" s="2">
        <v>12.6</v>
      </c>
      <c r="AS1144" s="2">
        <v>1003.8</v>
      </c>
      <c r="AT1144" s="2">
        <v>0</v>
      </c>
      <c r="AU1144" s="2">
        <v>0</v>
      </c>
      <c r="AV1144" s="2">
        <v>0</v>
      </c>
      <c r="AW1144" s="2">
        <v>0.3</v>
      </c>
      <c r="AX1144" s="2">
        <v>0.6</v>
      </c>
      <c r="AY1144">
        <v>28.2</v>
      </c>
      <c r="AZ1144">
        <v>659.2</v>
      </c>
      <c r="BA1144">
        <v>13.1</v>
      </c>
      <c r="BB1144">
        <v>13.1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14.2</v>
      </c>
      <c r="AN1145" s="2">
        <v>84</v>
      </c>
      <c r="AO1145" s="2">
        <v>11.5</v>
      </c>
      <c r="AP1145" s="2">
        <v>14.2</v>
      </c>
      <c r="AQ1145" s="2">
        <v>6.8</v>
      </c>
      <c r="AR1145" s="2">
        <v>9.4</v>
      </c>
      <c r="AS1145" s="2">
        <v>1003.8</v>
      </c>
      <c r="AT1145" s="2">
        <v>0</v>
      </c>
      <c r="AU1145" s="2">
        <v>0</v>
      </c>
      <c r="AV1145" s="2">
        <v>0</v>
      </c>
      <c r="AW1145" s="2">
        <v>0.3</v>
      </c>
      <c r="AX1145" s="2">
        <v>0.6</v>
      </c>
      <c r="AY1145">
        <v>28.2</v>
      </c>
      <c r="AZ1145">
        <v>659.2</v>
      </c>
      <c r="BA1145">
        <v>13.1</v>
      </c>
      <c r="BB1145">
        <v>13.1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14.2</v>
      </c>
      <c r="AN1146" s="2">
        <v>84</v>
      </c>
      <c r="AO1146" s="2">
        <v>11.5</v>
      </c>
      <c r="AP1146" s="2">
        <v>14.2</v>
      </c>
      <c r="AQ1146" s="2">
        <v>4.3</v>
      </c>
      <c r="AR1146" s="2">
        <v>6.1</v>
      </c>
      <c r="AS1146" s="2">
        <v>1003.7</v>
      </c>
      <c r="AT1146" s="2">
        <v>0</v>
      </c>
      <c r="AU1146" s="2">
        <v>0</v>
      </c>
      <c r="AV1146" s="2">
        <v>0</v>
      </c>
      <c r="AW1146" s="2">
        <v>0.3</v>
      </c>
      <c r="AX1146" s="2">
        <v>0.6</v>
      </c>
      <c r="AY1146">
        <v>28.2</v>
      </c>
      <c r="AZ1146">
        <v>659.2</v>
      </c>
      <c r="BA1146">
        <v>13.1</v>
      </c>
      <c r="BB1146">
        <v>13.1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14.2</v>
      </c>
      <c r="AN1147" s="2">
        <v>83</v>
      </c>
      <c r="AO1147" s="2">
        <v>11.4</v>
      </c>
      <c r="AP1147" s="2">
        <v>14.2</v>
      </c>
      <c r="AQ1147" s="2">
        <v>4.7</v>
      </c>
      <c r="AR1147" s="2">
        <v>5.8</v>
      </c>
      <c r="AS1147" s="2">
        <v>1003.6</v>
      </c>
      <c r="AT1147" s="2">
        <v>0</v>
      </c>
      <c r="AU1147" s="2">
        <v>0</v>
      </c>
      <c r="AV1147" s="2">
        <v>0</v>
      </c>
      <c r="AW1147" s="2">
        <v>0.3</v>
      </c>
      <c r="AX1147" s="2">
        <v>0.6</v>
      </c>
      <c r="AY1147">
        <v>28.2</v>
      </c>
      <c r="AZ1147">
        <v>659.2</v>
      </c>
      <c r="BA1147">
        <v>13.1</v>
      </c>
      <c r="BB1147">
        <v>13.1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14.1</v>
      </c>
      <c r="AN1148" s="2">
        <v>83</v>
      </c>
      <c r="AO1148" s="2">
        <v>11.3</v>
      </c>
      <c r="AP1148" s="2">
        <v>14.1</v>
      </c>
      <c r="AQ1148" s="2">
        <v>9.4</v>
      </c>
      <c r="AR1148" s="2">
        <v>11.2</v>
      </c>
      <c r="AS1148" s="2">
        <v>1003.6</v>
      </c>
      <c r="AT1148" s="2">
        <v>0</v>
      </c>
      <c r="AU1148" s="2">
        <v>0</v>
      </c>
      <c r="AV1148" s="2">
        <v>0</v>
      </c>
      <c r="AW1148" s="2">
        <v>0.3</v>
      </c>
      <c r="AX1148" s="2">
        <v>0.6</v>
      </c>
      <c r="AY1148">
        <v>28.2</v>
      </c>
      <c r="AZ1148">
        <v>659.2</v>
      </c>
      <c r="BA1148">
        <v>13.1</v>
      </c>
      <c r="BB1148">
        <v>13.1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14.2</v>
      </c>
      <c r="AN1149" s="2">
        <v>83</v>
      </c>
      <c r="AO1149" s="2">
        <v>11.4</v>
      </c>
      <c r="AP1149" s="2">
        <v>14.2</v>
      </c>
      <c r="AQ1149" s="2">
        <v>5.4</v>
      </c>
      <c r="AR1149" s="2">
        <v>5.8</v>
      </c>
      <c r="AS1149" s="2">
        <v>1003.4</v>
      </c>
      <c r="AT1149" s="2">
        <v>0</v>
      </c>
      <c r="AU1149" s="2">
        <v>0</v>
      </c>
      <c r="AV1149" s="2">
        <v>0</v>
      </c>
      <c r="AW1149" s="2">
        <v>0.3</v>
      </c>
      <c r="AX1149" s="2">
        <v>0.6</v>
      </c>
      <c r="AY1149">
        <v>28.2</v>
      </c>
      <c r="AZ1149">
        <v>659.2</v>
      </c>
      <c r="BA1149">
        <v>13.1</v>
      </c>
      <c r="BB1149">
        <v>13.1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14.1</v>
      </c>
      <c r="AN1150" s="2">
        <v>83</v>
      </c>
      <c r="AO1150" s="2">
        <v>11.3</v>
      </c>
      <c r="AP1150" s="2">
        <v>14.1</v>
      </c>
      <c r="AQ1150" s="2">
        <v>5.8</v>
      </c>
      <c r="AR1150" s="2">
        <v>6.5</v>
      </c>
      <c r="AS1150" s="2">
        <v>1003.7</v>
      </c>
      <c r="AT1150" s="2">
        <v>0</v>
      </c>
      <c r="AU1150" s="2">
        <v>0</v>
      </c>
      <c r="AV1150" s="2">
        <v>0</v>
      </c>
      <c r="AW1150" s="2">
        <v>0.3</v>
      </c>
      <c r="AX1150" s="2">
        <v>0.6</v>
      </c>
      <c r="AY1150">
        <v>28.2</v>
      </c>
      <c r="AZ1150">
        <v>659.2</v>
      </c>
      <c r="BA1150">
        <v>13.1</v>
      </c>
      <c r="BB1150">
        <v>13.1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14.1</v>
      </c>
      <c r="AN1151" s="2">
        <v>83</v>
      </c>
      <c r="AO1151" s="2">
        <v>11.3</v>
      </c>
      <c r="AP1151" s="2">
        <v>14.1</v>
      </c>
      <c r="AQ1151" s="2">
        <v>6.8</v>
      </c>
      <c r="AR1151" s="2">
        <v>8.6</v>
      </c>
      <c r="AS1151" s="2">
        <v>1003.7</v>
      </c>
      <c r="AT1151" s="2">
        <v>0</v>
      </c>
      <c r="AU1151" s="2">
        <v>0</v>
      </c>
      <c r="AV1151" s="2">
        <v>0</v>
      </c>
      <c r="AW1151" s="2">
        <v>0.3</v>
      </c>
      <c r="AX1151" s="2">
        <v>0.6</v>
      </c>
      <c r="AY1151">
        <v>28.2</v>
      </c>
      <c r="AZ1151">
        <v>659.2</v>
      </c>
      <c r="BA1151">
        <v>13.1</v>
      </c>
      <c r="BB1151">
        <v>13.1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14.1</v>
      </c>
      <c r="AN1152" s="2">
        <v>83</v>
      </c>
      <c r="AO1152" s="2">
        <v>11.3</v>
      </c>
      <c r="AP1152" s="2">
        <v>14.1</v>
      </c>
      <c r="AQ1152" s="2">
        <v>2.5</v>
      </c>
      <c r="AR1152" s="2">
        <v>3.6</v>
      </c>
      <c r="AS1152" s="2">
        <v>1003.6</v>
      </c>
      <c r="AT1152" s="2">
        <v>0</v>
      </c>
      <c r="AU1152" s="2">
        <v>0</v>
      </c>
      <c r="AV1152" s="2">
        <v>0</v>
      </c>
      <c r="AW1152" s="2">
        <v>0.3</v>
      </c>
      <c r="AX1152" s="2">
        <v>0.6</v>
      </c>
      <c r="AY1152">
        <v>28.2</v>
      </c>
      <c r="AZ1152">
        <v>659.2</v>
      </c>
      <c r="BA1152">
        <v>13.1</v>
      </c>
      <c r="BB1152">
        <v>13.1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14.1</v>
      </c>
      <c r="AN1153" s="2">
        <v>83</v>
      </c>
      <c r="AO1153" s="2">
        <v>11.3</v>
      </c>
      <c r="AP1153" s="2">
        <v>14.1</v>
      </c>
      <c r="AQ1153" s="2">
        <v>9</v>
      </c>
      <c r="AR1153" s="2">
        <v>9</v>
      </c>
      <c r="AS1153" s="2">
        <v>1003.6</v>
      </c>
      <c r="AT1153" s="2">
        <v>0</v>
      </c>
      <c r="AU1153" s="2">
        <v>0</v>
      </c>
      <c r="AV1153" s="2">
        <v>0</v>
      </c>
      <c r="AW1153" s="2">
        <v>0.3</v>
      </c>
      <c r="AX1153" s="2">
        <v>0.6</v>
      </c>
      <c r="AY1153">
        <v>28.2</v>
      </c>
      <c r="AZ1153">
        <v>659.2</v>
      </c>
      <c r="BA1153">
        <v>13</v>
      </c>
      <c r="BB1153">
        <v>13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14.1</v>
      </c>
      <c r="AN1154" s="2">
        <v>83</v>
      </c>
      <c r="AO1154" s="2">
        <v>11.3</v>
      </c>
      <c r="AP1154" s="2">
        <v>14.1</v>
      </c>
      <c r="AQ1154" s="2">
        <v>4.3</v>
      </c>
      <c r="AR1154" s="2">
        <v>7.2</v>
      </c>
      <c r="AS1154" s="2">
        <v>1003.7</v>
      </c>
      <c r="AT1154" s="2">
        <v>0</v>
      </c>
      <c r="AU1154" s="2">
        <v>0</v>
      </c>
      <c r="AV1154" s="2">
        <v>0</v>
      </c>
      <c r="AW1154" s="2">
        <v>0.3</v>
      </c>
      <c r="AX1154" s="2">
        <v>0.6</v>
      </c>
      <c r="AY1154">
        <v>28.2</v>
      </c>
      <c r="AZ1154">
        <v>659.2</v>
      </c>
      <c r="BA1154">
        <v>13.1</v>
      </c>
      <c r="BB1154">
        <v>13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14.1</v>
      </c>
      <c r="AN1155" s="2">
        <v>83</v>
      </c>
      <c r="AO1155" s="2">
        <v>11.3</v>
      </c>
      <c r="AP1155" s="2">
        <v>14.1</v>
      </c>
      <c r="AQ1155" s="2">
        <v>6.5</v>
      </c>
      <c r="AR1155" s="2">
        <v>8.3000000000000007</v>
      </c>
      <c r="AS1155" s="2">
        <v>1003.6</v>
      </c>
      <c r="AT1155" s="2">
        <v>0</v>
      </c>
      <c r="AU1155" s="2">
        <v>0</v>
      </c>
      <c r="AV1155" s="2">
        <v>0</v>
      </c>
      <c r="AW1155" s="2">
        <v>0.3</v>
      </c>
      <c r="AX1155" s="2">
        <v>0.6</v>
      </c>
      <c r="AY1155">
        <v>28.2</v>
      </c>
      <c r="AZ1155">
        <v>659.2</v>
      </c>
      <c r="BA1155">
        <v>13</v>
      </c>
      <c r="BB1155">
        <v>13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14.1</v>
      </c>
      <c r="AN1156" s="2">
        <v>83</v>
      </c>
      <c r="AO1156" s="2">
        <v>11.3</v>
      </c>
      <c r="AP1156" s="2">
        <v>14.1</v>
      </c>
      <c r="AQ1156" s="2">
        <v>5.4</v>
      </c>
      <c r="AR1156" s="2">
        <v>7.9</v>
      </c>
      <c r="AS1156" s="2">
        <v>1003.6</v>
      </c>
      <c r="AT1156" s="2">
        <v>0</v>
      </c>
      <c r="AU1156" s="2">
        <v>0</v>
      </c>
      <c r="AV1156" s="2">
        <v>0</v>
      </c>
      <c r="AW1156" s="2">
        <v>0.3</v>
      </c>
      <c r="AX1156" s="2">
        <v>0.6</v>
      </c>
      <c r="AY1156">
        <v>28.2</v>
      </c>
      <c r="AZ1156">
        <v>659.2</v>
      </c>
      <c r="BA1156">
        <v>13</v>
      </c>
      <c r="BB1156">
        <v>13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14.1</v>
      </c>
      <c r="AN1157" s="2">
        <v>83</v>
      </c>
      <c r="AO1157" s="2">
        <v>11.3</v>
      </c>
      <c r="AP1157" s="2">
        <v>14.1</v>
      </c>
      <c r="AQ1157" s="2">
        <v>5.8</v>
      </c>
      <c r="AR1157" s="2">
        <v>6.5</v>
      </c>
      <c r="AS1157" s="2">
        <v>1003.7</v>
      </c>
      <c r="AT1157" s="2">
        <v>0</v>
      </c>
      <c r="AU1157" s="2">
        <v>0</v>
      </c>
      <c r="AV1157" s="2">
        <v>0</v>
      </c>
      <c r="AW1157" s="2">
        <v>0.3</v>
      </c>
      <c r="AX1157" s="2">
        <v>0.6</v>
      </c>
      <c r="AY1157">
        <v>28.2</v>
      </c>
      <c r="AZ1157">
        <v>659.2</v>
      </c>
      <c r="BA1157">
        <v>13</v>
      </c>
      <c r="BB1157">
        <v>13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14.1</v>
      </c>
      <c r="AN1158" s="2">
        <v>83</v>
      </c>
      <c r="AO1158" s="2">
        <v>11.3</v>
      </c>
      <c r="AP1158" s="2">
        <v>14.1</v>
      </c>
      <c r="AQ1158" s="2">
        <v>8.3000000000000007</v>
      </c>
      <c r="AR1158" s="2">
        <v>9</v>
      </c>
      <c r="AS1158" s="2">
        <v>1003.5</v>
      </c>
      <c r="AT1158" s="2">
        <v>0</v>
      </c>
      <c r="AU1158" s="2">
        <v>0</v>
      </c>
      <c r="AV1158" s="2">
        <v>0</v>
      </c>
      <c r="AW1158" s="2">
        <v>0.3</v>
      </c>
      <c r="AX1158" s="2">
        <v>0.6</v>
      </c>
      <c r="AY1158">
        <v>28.2</v>
      </c>
      <c r="AZ1158">
        <v>659.2</v>
      </c>
      <c r="BA1158">
        <v>13</v>
      </c>
      <c r="BB1158">
        <v>13.1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14.1</v>
      </c>
      <c r="AN1159" s="2">
        <v>83</v>
      </c>
      <c r="AO1159" s="2">
        <v>11.3</v>
      </c>
      <c r="AP1159" s="2">
        <v>14.1</v>
      </c>
      <c r="AQ1159" s="2">
        <v>5.8</v>
      </c>
      <c r="AR1159" s="2">
        <v>5.8</v>
      </c>
      <c r="AS1159" s="2">
        <v>1003.5</v>
      </c>
      <c r="AT1159" s="2">
        <v>0</v>
      </c>
      <c r="AU1159" s="2">
        <v>0</v>
      </c>
      <c r="AV1159" s="2">
        <v>0</v>
      </c>
      <c r="AW1159" s="2">
        <v>0.3</v>
      </c>
      <c r="AX1159" s="2">
        <v>0.6</v>
      </c>
      <c r="AY1159">
        <v>28.2</v>
      </c>
      <c r="AZ1159">
        <v>659.2</v>
      </c>
      <c r="BA1159">
        <v>13</v>
      </c>
      <c r="BB1159">
        <v>13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14.1</v>
      </c>
      <c r="AN1160" s="2">
        <v>83</v>
      </c>
      <c r="AO1160" s="2">
        <v>11.3</v>
      </c>
      <c r="AP1160" s="2">
        <v>14.1</v>
      </c>
      <c r="AQ1160" s="2">
        <v>6.8</v>
      </c>
      <c r="AR1160" s="2">
        <v>7.9</v>
      </c>
      <c r="AS1160" s="2">
        <v>1003.6</v>
      </c>
      <c r="AT1160" s="2">
        <v>0</v>
      </c>
      <c r="AU1160" s="2">
        <v>0</v>
      </c>
      <c r="AV1160" s="2">
        <v>0</v>
      </c>
      <c r="AW1160" s="2">
        <v>0.3</v>
      </c>
      <c r="AX1160" s="2">
        <v>0.6</v>
      </c>
      <c r="AY1160">
        <v>28.2</v>
      </c>
      <c r="AZ1160">
        <v>659.2</v>
      </c>
      <c r="BA1160">
        <v>13</v>
      </c>
      <c r="BB1160">
        <v>13.1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14.2</v>
      </c>
      <c r="AN1161" s="2">
        <v>83</v>
      </c>
      <c r="AO1161" s="2">
        <v>11.4</v>
      </c>
      <c r="AP1161" s="2">
        <v>14.2</v>
      </c>
      <c r="AQ1161" s="2">
        <v>6.8</v>
      </c>
      <c r="AR1161" s="2">
        <v>7.6</v>
      </c>
      <c r="AS1161" s="2">
        <v>1003.6</v>
      </c>
      <c r="AT1161" s="2">
        <v>0</v>
      </c>
      <c r="AU1161" s="2">
        <v>0</v>
      </c>
      <c r="AV1161" s="2">
        <v>0</v>
      </c>
      <c r="AW1161" s="2">
        <v>0.3</v>
      </c>
      <c r="AX1161" s="2">
        <v>0.6</v>
      </c>
      <c r="AY1161">
        <v>28.2</v>
      </c>
      <c r="AZ1161">
        <v>659.2</v>
      </c>
      <c r="BA1161">
        <v>13</v>
      </c>
      <c r="BB1161">
        <v>13.1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14.2</v>
      </c>
      <c r="AN1162" s="2">
        <v>83</v>
      </c>
      <c r="AO1162" s="2">
        <v>11.4</v>
      </c>
      <c r="AP1162" s="2">
        <v>14.2</v>
      </c>
      <c r="AQ1162" s="2">
        <v>1.8</v>
      </c>
      <c r="AR1162" s="2">
        <v>4</v>
      </c>
      <c r="AS1162" s="2">
        <v>1003.7</v>
      </c>
      <c r="AT1162" s="2">
        <v>0</v>
      </c>
      <c r="AU1162" s="2">
        <v>0</v>
      </c>
      <c r="AV1162" s="2">
        <v>0</v>
      </c>
      <c r="AW1162" s="2">
        <v>0.3</v>
      </c>
      <c r="AX1162" s="2">
        <v>0.6</v>
      </c>
      <c r="AY1162">
        <v>28.2</v>
      </c>
      <c r="AZ1162">
        <v>659.2</v>
      </c>
      <c r="BA1162">
        <v>13</v>
      </c>
      <c r="BB1162">
        <v>13.1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14.2</v>
      </c>
      <c r="AN1163" s="2">
        <v>82</v>
      </c>
      <c r="AO1163" s="2">
        <v>11.2</v>
      </c>
      <c r="AP1163" s="2">
        <v>14.2</v>
      </c>
      <c r="AQ1163" s="2">
        <v>8.3000000000000007</v>
      </c>
      <c r="AR1163" s="2">
        <v>8.6</v>
      </c>
      <c r="AS1163" s="2">
        <v>1003.8</v>
      </c>
      <c r="AT1163" s="2">
        <v>0</v>
      </c>
      <c r="AU1163" s="2">
        <v>0</v>
      </c>
      <c r="AV1163" s="2">
        <v>0</v>
      </c>
      <c r="AW1163" s="2">
        <v>0.3</v>
      </c>
      <c r="AX1163" s="2">
        <v>0.6</v>
      </c>
      <c r="AY1163">
        <v>28.2</v>
      </c>
      <c r="AZ1163">
        <v>659.2</v>
      </c>
      <c r="BA1163">
        <v>13</v>
      </c>
      <c r="BB1163">
        <v>13.1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14.2</v>
      </c>
      <c r="AN1164" s="2">
        <v>82</v>
      </c>
      <c r="AO1164" s="2">
        <v>11.2</v>
      </c>
      <c r="AP1164" s="2">
        <v>14.2</v>
      </c>
      <c r="AQ1164" s="2">
        <v>5.4</v>
      </c>
      <c r="AR1164" s="2">
        <v>7.2</v>
      </c>
      <c r="AS1164" s="2">
        <v>1003.8</v>
      </c>
      <c r="AT1164" s="2">
        <v>0</v>
      </c>
      <c r="AU1164" s="2">
        <v>0</v>
      </c>
      <c r="AV1164" s="2">
        <v>0</v>
      </c>
      <c r="AW1164" s="2">
        <v>0.3</v>
      </c>
      <c r="AX1164" s="2">
        <v>0.6</v>
      </c>
      <c r="AY1164">
        <v>28.2</v>
      </c>
      <c r="AZ1164">
        <v>659.2</v>
      </c>
      <c r="BA1164">
        <v>13</v>
      </c>
      <c r="BB1164">
        <v>13.1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14.2</v>
      </c>
      <c r="AN1165" s="2">
        <v>82</v>
      </c>
      <c r="AO1165" s="2">
        <v>11.2</v>
      </c>
      <c r="AP1165" s="2">
        <v>14.2</v>
      </c>
      <c r="AQ1165" s="2">
        <v>4.3</v>
      </c>
      <c r="AR1165" s="2">
        <v>8.3000000000000007</v>
      </c>
      <c r="AS1165" s="2">
        <v>1003.7</v>
      </c>
      <c r="AT1165" s="2">
        <v>0</v>
      </c>
      <c r="AU1165" s="2">
        <v>0</v>
      </c>
      <c r="AV1165" s="2">
        <v>0</v>
      </c>
      <c r="AW1165" s="2">
        <v>0.3</v>
      </c>
      <c r="AX1165" s="2">
        <v>0.6</v>
      </c>
      <c r="AY1165">
        <v>28.2</v>
      </c>
      <c r="AZ1165">
        <v>659.2</v>
      </c>
      <c r="BA1165">
        <v>13</v>
      </c>
      <c r="BB1165">
        <v>13.1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14.2</v>
      </c>
      <c r="AN1166" s="2">
        <v>82</v>
      </c>
      <c r="AO1166" s="2">
        <v>11.2</v>
      </c>
      <c r="AP1166" s="2">
        <v>14.2</v>
      </c>
      <c r="AQ1166" s="2">
        <v>3.2</v>
      </c>
      <c r="AR1166" s="2">
        <v>6.5</v>
      </c>
      <c r="AS1166" s="2">
        <v>1003.3</v>
      </c>
      <c r="AT1166" s="2">
        <v>0</v>
      </c>
      <c r="AU1166" s="2">
        <v>0</v>
      </c>
      <c r="AV1166" s="2">
        <v>0</v>
      </c>
      <c r="AW1166" s="2">
        <v>0.3</v>
      </c>
      <c r="AX1166" s="2">
        <v>0.6</v>
      </c>
      <c r="AY1166">
        <v>28.2</v>
      </c>
      <c r="AZ1166">
        <v>659.2</v>
      </c>
      <c r="BA1166">
        <v>13</v>
      </c>
      <c r="BB1166">
        <v>13.1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14.3</v>
      </c>
      <c r="AN1167" s="2">
        <v>82</v>
      </c>
      <c r="AO1167" s="2">
        <v>11.3</v>
      </c>
      <c r="AP1167" s="2">
        <v>14.3</v>
      </c>
      <c r="AQ1167" s="2">
        <v>2.9</v>
      </c>
      <c r="AR1167" s="2">
        <v>6.5</v>
      </c>
      <c r="AS1167" s="2">
        <v>1003.7</v>
      </c>
      <c r="AT1167" s="2">
        <v>0</v>
      </c>
      <c r="AU1167" s="2">
        <v>0</v>
      </c>
      <c r="AV1167" s="2">
        <v>0</v>
      </c>
      <c r="AW1167" s="2">
        <v>0.3</v>
      </c>
      <c r="AX1167" s="2">
        <v>0.6</v>
      </c>
      <c r="AY1167">
        <v>28.2</v>
      </c>
      <c r="AZ1167">
        <v>659.2</v>
      </c>
      <c r="BA1167">
        <v>13</v>
      </c>
      <c r="BB1167">
        <v>13.1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14.3</v>
      </c>
      <c r="AN1168" s="2">
        <v>82</v>
      </c>
      <c r="AO1168" s="2">
        <v>11.3</v>
      </c>
      <c r="AP1168" s="2">
        <v>14.3</v>
      </c>
      <c r="AQ1168" s="2">
        <v>2.5</v>
      </c>
      <c r="AR1168" s="2">
        <v>5</v>
      </c>
      <c r="AS1168" s="2">
        <v>1003.5</v>
      </c>
      <c r="AT1168" s="2">
        <v>0</v>
      </c>
      <c r="AU1168" s="2">
        <v>0</v>
      </c>
      <c r="AV1168" s="2">
        <v>0</v>
      </c>
      <c r="AW1168" s="2">
        <v>0.3</v>
      </c>
      <c r="AX1168" s="2">
        <v>0.6</v>
      </c>
      <c r="AY1168">
        <v>28.2</v>
      </c>
      <c r="AZ1168">
        <v>659.2</v>
      </c>
      <c r="BA1168">
        <v>13</v>
      </c>
      <c r="BB1168">
        <v>13.1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14.3</v>
      </c>
      <c r="AN1169" s="2">
        <v>82</v>
      </c>
      <c r="AO1169" s="2">
        <v>11.3</v>
      </c>
      <c r="AP1169" s="2">
        <v>14.3</v>
      </c>
      <c r="AQ1169" s="2">
        <v>7.6</v>
      </c>
      <c r="AR1169" s="2">
        <v>7.6</v>
      </c>
      <c r="AS1169" s="2">
        <v>1003.5</v>
      </c>
      <c r="AT1169" s="2">
        <v>0</v>
      </c>
      <c r="AU1169" s="2">
        <v>0</v>
      </c>
      <c r="AV1169" s="2">
        <v>0</v>
      </c>
      <c r="AW1169" s="2">
        <v>0.3</v>
      </c>
      <c r="AX1169" s="2">
        <v>0.6</v>
      </c>
      <c r="AY1169">
        <v>28.2</v>
      </c>
      <c r="AZ1169">
        <v>659.2</v>
      </c>
      <c r="BA1169">
        <v>13</v>
      </c>
      <c r="BB1169">
        <v>13.1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14.3</v>
      </c>
      <c r="AN1170" s="2">
        <v>82</v>
      </c>
      <c r="AO1170" s="2">
        <v>11.3</v>
      </c>
      <c r="AP1170" s="2">
        <v>14.3</v>
      </c>
      <c r="AQ1170" s="2">
        <v>4.7</v>
      </c>
      <c r="AR1170" s="2">
        <v>4.7</v>
      </c>
      <c r="AS1170" s="2">
        <v>1003.5</v>
      </c>
      <c r="AT1170" s="2">
        <v>0</v>
      </c>
      <c r="AU1170" s="2">
        <v>0</v>
      </c>
      <c r="AV1170" s="2">
        <v>0</v>
      </c>
      <c r="AW1170" s="2">
        <v>0.3</v>
      </c>
      <c r="AX1170" s="2">
        <v>0.6</v>
      </c>
      <c r="AY1170">
        <v>28.2</v>
      </c>
      <c r="AZ1170">
        <v>659.2</v>
      </c>
      <c r="BA1170">
        <v>13</v>
      </c>
      <c r="BB1170">
        <v>13.1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14.3</v>
      </c>
      <c r="AN1171" s="2">
        <v>82</v>
      </c>
      <c r="AO1171" s="2">
        <v>11.3</v>
      </c>
      <c r="AP1171" s="2">
        <v>14.3</v>
      </c>
      <c r="AQ1171" s="2">
        <v>7.6</v>
      </c>
      <c r="AR1171" s="2">
        <v>7.9</v>
      </c>
      <c r="AS1171" s="2">
        <v>1003.6</v>
      </c>
      <c r="AT1171" s="2">
        <v>0</v>
      </c>
      <c r="AU1171" s="2">
        <v>0</v>
      </c>
      <c r="AV1171" s="2">
        <v>0</v>
      </c>
      <c r="AW1171" s="2">
        <v>0.3</v>
      </c>
      <c r="AX1171" s="2">
        <v>0.6</v>
      </c>
      <c r="AY1171">
        <v>28.2</v>
      </c>
      <c r="AZ1171">
        <v>659.2</v>
      </c>
      <c r="BA1171">
        <v>13</v>
      </c>
      <c r="BB1171">
        <v>13.1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14.3</v>
      </c>
      <c r="AN1172" s="2">
        <v>82</v>
      </c>
      <c r="AO1172" s="2">
        <v>11.3</v>
      </c>
      <c r="AP1172" s="2">
        <v>14.3</v>
      </c>
      <c r="AQ1172" s="2">
        <v>6.1</v>
      </c>
      <c r="AR1172" s="2">
        <v>7.9</v>
      </c>
      <c r="AS1172" s="2">
        <v>1003.6</v>
      </c>
      <c r="AT1172" s="2">
        <v>0</v>
      </c>
      <c r="AU1172" s="2">
        <v>0</v>
      </c>
      <c r="AV1172" s="2">
        <v>0</v>
      </c>
      <c r="AW1172" s="2">
        <v>0.3</v>
      </c>
      <c r="AX1172" s="2">
        <v>0.6</v>
      </c>
      <c r="AY1172">
        <v>28.2</v>
      </c>
      <c r="AZ1172">
        <v>659.2</v>
      </c>
      <c r="BA1172">
        <v>13</v>
      </c>
      <c r="BB1172">
        <v>13.1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14.4</v>
      </c>
      <c r="AN1173" s="2">
        <v>82</v>
      </c>
      <c r="AO1173" s="2">
        <v>11.4</v>
      </c>
      <c r="AP1173" s="2">
        <v>14.4</v>
      </c>
      <c r="AQ1173" s="2">
        <v>7.9</v>
      </c>
      <c r="AR1173" s="2">
        <v>7.9</v>
      </c>
      <c r="AS1173" s="2">
        <v>1003.4</v>
      </c>
      <c r="AT1173" s="2">
        <v>0</v>
      </c>
      <c r="AU1173" s="2">
        <v>0</v>
      </c>
      <c r="AV1173" s="2">
        <v>0</v>
      </c>
      <c r="AW1173" s="2">
        <v>0.3</v>
      </c>
      <c r="AX1173" s="2">
        <v>0.6</v>
      </c>
      <c r="AY1173">
        <v>28.2</v>
      </c>
      <c r="AZ1173">
        <v>659.2</v>
      </c>
      <c r="BA1173">
        <v>13</v>
      </c>
      <c r="BB1173">
        <v>13.1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14.4</v>
      </c>
      <c r="AN1174" s="2">
        <v>81</v>
      </c>
      <c r="AO1174" s="2">
        <v>11.2</v>
      </c>
      <c r="AP1174" s="2">
        <v>14.4</v>
      </c>
      <c r="AQ1174" s="2">
        <v>2.5</v>
      </c>
      <c r="AR1174" s="2">
        <v>4</v>
      </c>
      <c r="AS1174" s="2">
        <v>1003.5</v>
      </c>
      <c r="AT1174" s="2">
        <v>0</v>
      </c>
      <c r="AU1174" s="2">
        <v>0</v>
      </c>
      <c r="AV1174" s="2">
        <v>0</v>
      </c>
      <c r="AW1174" s="2">
        <v>0.3</v>
      </c>
      <c r="AX1174" s="2">
        <v>0.6</v>
      </c>
      <c r="AY1174">
        <v>28.2</v>
      </c>
      <c r="AZ1174">
        <v>659.2</v>
      </c>
      <c r="BA1174">
        <v>13</v>
      </c>
      <c r="BB1174">
        <v>13.1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14.3</v>
      </c>
      <c r="AN1175" s="2">
        <v>81</v>
      </c>
      <c r="AO1175" s="2">
        <v>11.1</v>
      </c>
      <c r="AP1175" s="2">
        <v>14.3</v>
      </c>
      <c r="AQ1175" s="2">
        <v>4.7</v>
      </c>
      <c r="AR1175" s="2">
        <v>5</v>
      </c>
      <c r="AS1175" s="2">
        <v>1003.2</v>
      </c>
      <c r="AT1175" s="2">
        <v>0</v>
      </c>
      <c r="AU1175" s="2">
        <v>0</v>
      </c>
      <c r="AV1175" s="2">
        <v>0</v>
      </c>
      <c r="AW1175" s="2">
        <v>0.3</v>
      </c>
      <c r="AX1175" s="2">
        <v>0.6</v>
      </c>
      <c r="AY1175">
        <v>28.2</v>
      </c>
      <c r="AZ1175">
        <v>659.2</v>
      </c>
      <c r="BA1175">
        <v>13</v>
      </c>
      <c r="BB1175">
        <v>13.1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14.4</v>
      </c>
      <c r="AN1176" s="2">
        <v>81</v>
      </c>
      <c r="AO1176" s="2">
        <v>11.2</v>
      </c>
      <c r="AP1176" s="2">
        <v>14.4</v>
      </c>
      <c r="AQ1176" s="2">
        <v>3.6</v>
      </c>
      <c r="AR1176" s="2">
        <v>4.3</v>
      </c>
      <c r="AS1176" s="2">
        <v>1003.5</v>
      </c>
      <c r="AT1176" s="2">
        <v>0</v>
      </c>
      <c r="AU1176" s="2">
        <v>0</v>
      </c>
      <c r="AV1176" s="2">
        <v>0</v>
      </c>
      <c r="AW1176" s="2">
        <v>0.3</v>
      </c>
      <c r="AX1176" s="2">
        <v>0.6</v>
      </c>
      <c r="AY1176">
        <v>28.2</v>
      </c>
      <c r="AZ1176">
        <v>659.2</v>
      </c>
      <c r="BA1176">
        <v>13</v>
      </c>
      <c r="BB1176">
        <v>13.1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14.4</v>
      </c>
      <c r="AN1177" s="2">
        <v>81</v>
      </c>
      <c r="AO1177" s="2">
        <v>11.2</v>
      </c>
      <c r="AP1177" s="2">
        <v>14.4</v>
      </c>
      <c r="AQ1177" s="2">
        <v>7.2</v>
      </c>
      <c r="AR1177" s="2">
        <v>8.6</v>
      </c>
      <c r="AS1177" s="2">
        <v>1003.5</v>
      </c>
      <c r="AT1177" s="2">
        <v>0</v>
      </c>
      <c r="AU1177" s="2">
        <v>0</v>
      </c>
      <c r="AV1177" s="2">
        <v>0</v>
      </c>
      <c r="AW1177" s="2">
        <v>0.3</v>
      </c>
      <c r="AX1177" s="2">
        <v>0.6</v>
      </c>
      <c r="AY1177">
        <v>28.2</v>
      </c>
      <c r="AZ1177">
        <v>659.2</v>
      </c>
      <c r="BA1177">
        <v>13</v>
      </c>
      <c r="BB1177">
        <v>13.1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14.4</v>
      </c>
      <c r="AN1178" s="2">
        <v>81</v>
      </c>
      <c r="AO1178" s="2">
        <v>11.2</v>
      </c>
      <c r="AP1178" s="2">
        <v>14.4</v>
      </c>
      <c r="AQ1178" s="2">
        <v>5</v>
      </c>
      <c r="AR1178" s="2">
        <v>5</v>
      </c>
      <c r="AS1178" s="2">
        <v>1003.4</v>
      </c>
      <c r="AT1178" s="2">
        <v>0</v>
      </c>
      <c r="AU1178" s="2">
        <v>0</v>
      </c>
      <c r="AV1178" s="2">
        <v>0</v>
      </c>
      <c r="AW1178" s="2">
        <v>0.3</v>
      </c>
      <c r="AX1178" s="2">
        <v>0.6</v>
      </c>
      <c r="AY1178">
        <v>28.2</v>
      </c>
      <c r="AZ1178">
        <v>659.2</v>
      </c>
      <c r="BA1178">
        <v>13</v>
      </c>
      <c r="BB1178">
        <v>13.1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14.4</v>
      </c>
      <c r="AN1179" s="2">
        <v>81</v>
      </c>
      <c r="AO1179" s="2">
        <v>11.2</v>
      </c>
      <c r="AP1179" s="2">
        <v>14.4</v>
      </c>
      <c r="AQ1179" s="2">
        <v>6.8</v>
      </c>
      <c r="AR1179" s="2">
        <v>7.2</v>
      </c>
      <c r="AS1179" s="2">
        <v>1003.4</v>
      </c>
      <c r="AT1179" s="2">
        <v>0</v>
      </c>
      <c r="AU1179" s="2">
        <v>0</v>
      </c>
      <c r="AV1179" s="2">
        <v>0</v>
      </c>
      <c r="AW1179" s="2">
        <v>0.3</v>
      </c>
      <c r="AX1179" s="2">
        <v>0.6</v>
      </c>
      <c r="AY1179">
        <v>28.2</v>
      </c>
      <c r="AZ1179">
        <v>659.2</v>
      </c>
      <c r="BA1179">
        <v>13</v>
      </c>
      <c r="BB1179">
        <v>13.1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14.4</v>
      </c>
      <c r="AN1180" s="2">
        <v>81</v>
      </c>
      <c r="AO1180" s="2">
        <v>11.2</v>
      </c>
      <c r="AP1180" s="2">
        <v>14.4</v>
      </c>
      <c r="AQ1180" s="2">
        <v>6.1</v>
      </c>
      <c r="AR1180" s="2">
        <v>7.2</v>
      </c>
      <c r="AS1180" s="2">
        <v>1003.2</v>
      </c>
      <c r="AT1180" s="2">
        <v>0</v>
      </c>
      <c r="AU1180" s="2">
        <v>0</v>
      </c>
      <c r="AV1180" s="2">
        <v>0</v>
      </c>
      <c r="AW1180" s="2">
        <v>0.3</v>
      </c>
      <c r="AX1180" s="2">
        <v>0.6</v>
      </c>
      <c r="AY1180">
        <v>28.2</v>
      </c>
      <c r="AZ1180">
        <v>659.2</v>
      </c>
      <c r="BA1180">
        <v>13</v>
      </c>
      <c r="BB1180">
        <v>13.1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14.5</v>
      </c>
      <c r="AN1181" s="2">
        <v>81</v>
      </c>
      <c r="AO1181" s="2">
        <v>11.3</v>
      </c>
      <c r="AP1181" s="2">
        <v>14.5</v>
      </c>
      <c r="AQ1181" s="2">
        <v>7.2</v>
      </c>
      <c r="AR1181" s="2">
        <v>7.6</v>
      </c>
      <c r="AS1181" s="2">
        <v>1003.4</v>
      </c>
      <c r="AT1181" s="2">
        <v>0</v>
      </c>
      <c r="AU1181" s="2">
        <v>0</v>
      </c>
      <c r="AV1181" s="2">
        <v>0</v>
      </c>
      <c r="AW1181" s="2">
        <v>0.3</v>
      </c>
      <c r="AX1181" s="2">
        <v>0.6</v>
      </c>
      <c r="AY1181">
        <v>28.2</v>
      </c>
      <c r="AZ1181">
        <v>659.2</v>
      </c>
      <c r="BA1181">
        <v>13</v>
      </c>
      <c r="BB1181">
        <v>13.1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14.5</v>
      </c>
      <c r="AN1182" s="2">
        <v>81</v>
      </c>
      <c r="AO1182" s="2">
        <v>11.3</v>
      </c>
      <c r="AP1182" s="2">
        <v>14.5</v>
      </c>
      <c r="AQ1182" s="2">
        <v>9</v>
      </c>
      <c r="AR1182" s="2">
        <v>11.2</v>
      </c>
      <c r="AS1182" s="2">
        <v>1003.4</v>
      </c>
      <c r="AT1182" s="2">
        <v>0</v>
      </c>
      <c r="AU1182" s="2">
        <v>0</v>
      </c>
      <c r="AV1182" s="2">
        <v>0</v>
      </c>
      <c r="AW1182" s="2">
        <v>0.3</v>
      </c>
      <c r="AX1182" s="2">
        <v>0.6</v>
      </c>
      <c r="AY1182">
        <v>28.2</v>
      </c>
      <c r="AZ1182">
        <v>659.2</v>
      </c>
      <c r="BA1182">
        <v>13</v>
      </c>
      <c r="BB1182">
        <v>13.1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14.5</v>
      </c>
      <c r="AN1183" s="2">
        <v>81</v>
      </c>
      <c r="AO1183" s="2">
        <v>11.3</v>
      </c>
      <c r="AP1183" s="2">
        <v>14.5</v>
      </c>
      <c r="AQ1183" s="2">
        <v>3.2</v>
      </c>
      <c r="AR1183" s="2">
        <v>5</v>
      </c>
      <c r="AS1183" s="2">
        <v>1003.5</v>
      </c>
      <c r="AT1183" s="2">
        <v>0</v>
      </c>
      <c r="AU1183" s="2">
        <v>0</v>
      </c>
      <c r="AV1183" s="2">
        <v>0</v>
      </c>
      <c r="AW1183" s="2">
        <v>0.3</v>
      </c>
      <c r="AX1183" s="2">
        <v>0.6</v>
      </c>
      <c r="AY1183">
        <v>28.2</v>
      </c>
      <c r="AZ1183">
        <v>659.2</v>
      </c>
      <c r="BA1183">
        <v>13</v>
      </c>
      <c r="BB1183">
        <v>13.1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14.5</v>
      </c>
      <c r="AN1184" s="2">
        <v>81</v>
      </c>
      <c r="AO1184" s="2">
        <v>11.3</v>
      </c>
      <c r="AP1184" s="2">
        <v>14.5</v>
      </c>
      <c r="AQ1184" s="2">
        <v>2.5</v>
      </c>
      <c r="AR1184" s="2">
        <v>6.5</v>
      </c>
      <c r="AS1184" s="2">
        <v>1003.3</v>
      </c>
      <c r="AT1184" s="2">
        <v>0</v>
      </c>
      <c r="AU1184" s="2">
        <v>0</v>
      </c>
      <c r="AV1184" s="2">
        <v>0</v>
      </c>
      <c r="AW1184" s="2">
        <v>0.3</v>
      </c>
      <c r="AX1184" s="2">
        <v>0.6</v>
      </c>
      <c r="AY1184">
        <v>28.2</v>
      </c>
      <c r="AZ1184">
        <v>659.2</v>
      </c>
      <c r="BA1184">
        <v>13</v>
      </c>
      <c r="BB1184">
        <v>13.1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14.5</v>
      </c>
      <c r="AN1185" s="2">
        <v>81</v>
      </c>
      <c r="AO1185" s="2">
        <v>11.3</v>
      </c>
      <c r="AP1185" s="2">
        <v>14.5</v>
      </c>
      <c r="AQ1185" s="2">
        <v>4</v>
      </c>
      <c r="AR1185" s="2">
        <v>5</v>
      </c>
      <c r="AS1185" s="2">
        <v>1003.2</v>
      </c>
      <c r="AT1185" s="2">
        <v>0</v>
      </c>
      <c r="AU1185" s="2">
        <v>0</v>
      </c>
      <c r="AV1185" s="2">
        <v>0</v>
      </c>
      <c r="AW1185" s="2">
        <v>0.3</v>
      </c>
      <c r="AX1185" s="2">
        <v>0.6</v>
      </c>
      <c r="AY1185">
        <v>28.2</v>
      </c>
      <c r="AZ1185">
        <v>659.2</v>
      </c>
      <c r="BA1185">
        <v>13</v>
      </c>
      <c r="BB1185">
        <v>13.1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14.5</v>
      </c>
      <c r="AN1186" s="2">
        <v>81</v>
      </c>
      <c r="AO1186" s="2">
        <v>11.3</v>
      </c>
      <c r="AP1186" s="2">
        <v>14.5</v>
      </c>
      <c r="AQ1186" s="2">
        <v>2.5</v>
      </c>
      <c r="AR1186" s="2">
        <v>3.6</v>
      </c>
      <c r="AS1186" s="2">
        <v>1003.3</v>
      </c>
      <c r="AT1186" s="2">
        <v>0</v>
      </c>
      <c r="AU1186" s="2">
        <v>0</v>
      </c>
      <c r="AV1186" s="2">
        <v>0</v>
      </c>
      <c r="AW1186" s="2">
        <v>0.3</v>
      </c>
      <c r="AX1186" s="2">
        <v>0.6</v>
      </c>
      <c r="AY1186">
        <v>28.2</v>
      </c>
      <c r="AZ1186">
        <v>659.2</v>
      </c>
      <c r="BA1186">
        <v>13</v>
      </c>
      <c r="BB1186">
        <v>13.1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14.4</v>
      </c>
      <c r="AN1187" s="2">
        <v>81</v>
      </c>
      <c r="AO1187" s="2">
        <v>11.2</v>
      </c>
      <c r="AP1187" s="2">
        <v>14.4</v>
      </c>
      <c r="AQ1187" s="2">
        <v>1.8</v>
      </c>
      <c r="AR1187" s="2">
        <v>5</v>
      </c>
      <c r="AS1187" s="2">
        <v>1003.3</v>
      </c>
      <c r="AT1187" s="2">
        <v>0</v>
      </c>
      <c r="AU1187" s="2">
        <v>0</v>
      </c>
      <c r="AV1187" s="2">
        <v>0</v>
      </c>
      <c r="AW1187" s="2">
        <v>0.3</v>
      </c>
      <c r="AX1187" s="2">
        <v>0.6</v>
      </c>
      <c r="AY1187">
        <v>28.2</v>
      </c>
      <c r="AZ1187">
        <v>659.2</v>
      </c>
      <c r="BA1187">
        <v>13</v>
      </c>
      <c r="BB1187">
        <v>13.1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14.4</v>
      </c>
      <c r="AN1188" s="2">
        <v>81</v>
      </c>
      <c r="AO1188" s="2">
        <v>11.2</v>
      </c>
      <c r="AP1188" s="2">
        <v>14.4</v>
      </c>
      <c r="AQ1188" s="2">
        <v>2.9</v>
      </c>
      <c r="AR1188" s="2">
        <v>3.6</v>
      </c>
      <c r="AS1188" s="2">
        <v>1003.4</v>
      </c>
      <c r="AT1188" s="2">
        <v>0</v>
      </c>
      <c r="AU1188" s="2">
        <v>0</v>
      </c>
      <c r="AV1188" s="2">
        <v>0</v>
      </c>
      <c r="AW1188" s="2">
        <v>0.3</v>
      </c>
      <c r="AX1188" s="2">
        <v>0.6</v>
      </c>
      <c r="AY1188">
        <v>28.2</v>
      </c>
      <c r="AZ1188">
        <v>659.2</v>
      </c>
      <c r="BA1188">
        <v>13</v>
      </c>
      <c r="BB1188">
        <v>13.1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14.4</v>
      </c>
      <c r="AN1189" s="2">
        <v>82</v>
      </c>
      <c r="AO1189" s="2">
        <v>11.4</v>
      </c>
      <c r="AP1189" s="2">
        <v>14.4</v>
      </c>
      <c r="AQ1189" s="2">
        <v>0</v>
      </c>
      <c r="AR1189" s="2">
        <v>1.8</v>
      </c>
      <c r="AS1189" s="2">
        <v>1003.4</v>
      </c>
      <c r="AT1189" s="2">
        <v>0</v>
      </c>
      <c r="AU1189" s="2">
        <v>0</v>
      </c>
      <c r="AV1189" s="2">
        <v>0</v>
      </c>
      <c r="AW1189" s="2">
        <v>0.3</v>
      </c>
      <c r="AX1189" s="2">
        <v>0.6</v>
      </c>
      <c r="AY1189">
        <v>28.2</v>
      </c>
      <c r="AZ1189">
        <v>659.2</v>
      </c>
      <c r="BA1189">
        <v>13</v>
      </c>
      <c r="BB1189">
        <v>13.1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14.3</v>
      </c>
      <c r="AN1190" s="2">
        <v>82</v>
      </c>
      <c r="AO1190" s="2">
        <v>11.3</v>
      </c>
      <c r="AP1190" s="2">
        <v>14.3</v>
      </c>
      <c r="AQ1190" s="2">
        <v>3.2</v>
      </c>
      <c r="AR1190" s="2">
        <v>3.2</v>
      </c>
      <c r="AS1190" s="2">
        <v>1003.2</v>
      </c>
      <c r="AT1190" s="2">
        <v>0</v>
      </c>
      <c r="AU1190" s="2">
        <v>0</v>
      </c>
      <c r="AV1190" s="2">
        <v>0</v>
      </c>
      <c r="AW1190" s="2">
        <v>0.3</v>
      </c>
      <c r="AX1190" s="2">
        <v>0.6</v>
      </c>
      <c r="AY1190">
        <v>28.2</v>
      </c>
      <c r="AZ1190">
        <v>659.2</v>
      </c>
      <c r="BA1190">
        <v>13</v>
      </c>
      <c r="BB1190">
        <v>13.1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14.4</v>
      </c>
      <c r="AN1191" s="2">
        <v>82</v>
      </c>
      <c r="AO1191" s="2">
        <v>11.4</v>
      </c>
      <c r="AP1191" s="2">
        <v>14.4</v>
      </c>
      <c r="AQ1191" s="2">
        <v>3.2</v>
      </c>
      <c r="AR1191" s="2">
        <v>6.1</v>
      </c>
      <c r="AS1191" s="2">
        <v>1003.1</v>
      </c>
      <c r="AT1191" s="2">
        <v>0</v>
      </c>
      <c r="AU1191" s="2">
        <v>0</v>
      </c>
      <c r="AV1191" s="2">
        <v>0</v>
      </c>
      <c r="AW1191" s="2">
        <v>0.3</v>
      </c>
      <c r="AX1191" s="2">
        <v>0.6</v>
      </c>
      <c r="AY1191">
        <v>28.2</v>
      </c>
      <c r="AZ1191">
        <v>659.2</v>
      </c>
      <c r="BA1191">
        <v>13</v>
      </c>
      <c r="BB1191">
        <v>13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14.5</v>
      </c>
      <c r="AN1192" s="2">
        <v>82</v>
      </c>
      <c r="AO1192" s="2">
        <v>11.5</v>
      </c>
      <c r="AP1192" s="2">
        <v>14.5</v>
      </c>
      <c r="AQ1192" s="2">
        <v>3.2</v>
      </c>
      <c r="AR1192" s="2">
        <v>4.7</v>
      </c>
      <c r="AS1192" s="2">
        <v>1003.4</v>
      </c>
      <c r="AT1192" s="2">
        <v>0</v>
      </c>
      <c r="AU1192" s="2">
        <v>0</v>
      </c>
      <c r="AV1192" s="2">
        <v>0</v>
      </c>
      <c r="AW1192" s="2">
        <v>0.3</v>
      </c>
      <c r="AX1192" s="2">
        <v>0.6</v>
      </c>
      <c r="AY1192">
        <v>28.2</v>
      </c>
      <c r="AZ1192">
        <v>659.2</v>
      </c>
      <c r="BA1192">
        <v>12.9</v>
      </c>
      <c r="BB1192">
        <v>13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14.4</v>
      </c>
      <c r="AN1193" s="2">
        <v>82</v>
      </c>
      <c r="AO1193" s="2">
        <v>11.4</v>
      </c>
      <c r="AP1193" s="2">
        <v>14.4</v>
      </c>
      <c r="AQ1193" s="2">
        <v>1.8</v>
      </c>
      <c r="AR1193" s="2">
        <v>4.3</v>
      </c>
      <c r="AS1193" s="2">
        <v>1003.4</v>
      </c>
      <c r="AT1193" s="2">
        <v>0</v>
      </c>
      <c r="AU1193" s="2">
        <v>0</v>
      </c>
      <c r="AV1193" s="2">
        <v>0</v>
      </c>
      <c r="AW1193" s="2">
        <v>0.3</v>
      </c>
      <c r="AX1193" s="2">
        <v>0.6</v>
      </c>
      <c r="AY1193">
        <v>28.2</v>
      </c>
      <c r="AZ1193">
        <v>659.2</v>
      </c>
      <c r="BA1193">
        <v>12.9</v>
      </c>
      <c r="BB1193">
        <v>13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14.4</v>
      </c>
      <c r="AN1194" s="2">
        <v>82</v>
      </c>
      <c r="AO1194" s="2">
        <v>11.4</v>
      </c>
      <c r="AP1194" s="2">
        <v>14.4</v>
      </c>
      <c r="AQ1194" s="2">
        <v>1.8</v>
      </c>
      <c r="AR1194" s="2">
        <v>2.9</v>
      </c>
      <c r="AS1194" s="2">
        <v>1003.4</v>
      </c>
      <c r="AT1194" s="2">
        <v>0</v>
      </c>
      <c r="AU1194" s="2">
        <v>0</v>
      </c>
      <c r="AV1194" s="2">
        <v>0</v>
      </c>
      <c r="AW1194" s="2">
        <v>0.3</v>
      </c>
      <c r="AX1194" s="2">
        <v>0.6</v>
      </c>
      <c r="AY1194">
        <v>28.2</v>
      </c>
      <c r="AZ1194">
        <v>659.2</v>
      </c>
      <c r="BA1194">
        <v>12.9</v>
      </c>
      <c r="BB1194">
        <v>13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14.3</v>
      </c>
      <c r="AN1195" s="2">
        <v>82</v>
      </c>
      <c r="AO1195" s="2">
        <v>11.3</v>
      </c>
      <c r="AP1195" s="2">
        <v>14.3</v>
      </c>
      <c r="AQ1195" s="2">
        <v>1.8</v>
      </c>
      <c r="AR1195" s="2">
        <v>2.5</v>
      </c>
      <c r="AS1195" s="2">
        <v>1003.5</v>
      </c>
      <c r="AT1195" s="2">
        <v>0</v>
      </c>
      <c r="AU1195" s="2">
        <v>0</v>
      </c>
      <c r="AV1195" s="2">
        <v>0</v>
      </c>
      <c r="AW1195" s="2">
        <v>0.3</v>
      </c>
      <c r="AX1195" s="2">
        <v>0.6</v>
      </c>
      <c r="AY1195">
        <v>28.2</v>
      </c>
      <c r="AZ1195">
        <v>659.2</v>
      </c>
      <c r="BA1195">
        <v>12.8</v>
      </c>
      <c r="BB1195">
        <v>12.9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14.3</v>
      </c>
      <c r="AN1196" s="2">
        <v>82</v>
      </c>
      <c r="AO1196" s="2">
        <v>11.3</v>
      </c>
      <c r="AP1196" s="2">
        <v>14.3</v>
      </c>
      <c r="AQ1196" s="2">
        <v>5</v>
      </c>
      <c r="AR1196" s="2">
        <v>5.4</v>
      </c>
      <c r="AS1196" s="2">
        <v>1003.5</v>
      </c>
      <c r="AT1196" s="2">
        <v>0</v>
      </c>
      <c r="AU1196" s="2">
        <v>0</v>
      </c>
      <c r="AV1196" s="2">
        <v>0</v>
      </c>
      <c r="AW1196" s="2">
        <v>0.3</v>
      </c>
      <c r="AX1196" s="2">
        <v>0.6</v>
      </c>
      <c r="AY1196">
        <v>28.2</v>
      </c>
      <c r="AZ1196">
        <v>659.2</v>
      </c>
      <c r="BA1196">
        <v>12.9</v>
      </c>
      <c r="BB1196">
        <v>12.9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14.3</v>
      </c>
      <c r="AN1197" s="2">
        <v>83</v>
      </c>
      <c r="AO1197" s="2">
        <v>11.5</v>
      </c>
      <c r="AP1197" s="2">
        <v>14.3</v>
      </c>
      <c r="AQ1197" s="2">
        <v>5.8</v>
      </c>
      <c r="AR1197" s="2">
        <v>6.5</v>
      </c>
      <c r="AS1197" s="2">
        <v>1003.3</v>
      </c>
      <c r="AT1197" s="2">
        <v>0</v>
      </c>
      <c r="AU1197" s="2">
        <v>0</v>
      </c>
      <c r="AV1197" s="2">
        <v>0</v>
      </c>
      <c r="AW1197" s="2">
        <v>0.3</v>
      </c>
      <c r="AX1197" s="2">
        <v>0.6</v>
      </c>
      <c r="AY1197">
        <v>28.2</v>
      </c>
      <c r="AZ1197">
        <v>659.2</v>
      </c>
      <c r="BA1197">
        <v>12.8</v>
      </c>
      <c r="BB1197">
        <v>12.9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14.3</v>
      </c>
      <c r="AN1198" s="2">
        <v>83</v>
      </c>
      <c r="AO1198" s="2">
        <v>11.5</v>
      </c>
      <c r="AP1198" s="2">
        <v>14.3</v>
      </c>
      <c r="AQ1198" s="2">
        <v>4</v>
      </c>
      <c r="AR1198" s="2">
        <v>7.2</v>
      </c>
      <c r="AS1198" s="2">
        <v>1003.5</v>
      </c>
      <c r="AT1198" s="2">
        <v>0</v>
      </c>
      <c r="AU1198" s="2">
        <v>0</v>
      </c>
      <c r="AV1198" s="2">
        <v>0</v>
      </c>
      <c r="AW1198" s="2">
        <v>0.3</v>
      </c>
      <c r="AX1198" s="2">
        <v>0.6</v>
      </c>
      <c r="AY1198">
        <v>28.2</v>
      </c>
      <c r="AZ1198">
        <v>659.2</v>
      </c>
      <c r="BA1198">
        <v>12.8</v>
      </c>
      <c r="BB1198">
        <v>12.9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14.3</v>
      </c>
      <c r="AN1199" s="2">
        <v>83</v>
      </c>
      <c r="AO1199" s="2">
        <v>11.5</v>
      </c>
      <c r="AP1199" s="2">
        <v>14.3</v>
      </c>
      <c r="AQ1199" s="2">
        <v>5.4</v>
      </c>
      <c r="AR1199" s="2">
        <v>6.8</v>
      </c>
      <c r="AS1199" s="2">
        <v>1003.4</v>
      </c>
      <c r="AT1199" s="2">
        <v>0</v>
      </c>
      <c r="AU1199" s="2">
        <v>0</v>
      </c>
      <c r="AV1199" s="2">
        <v>0</v>
      </c>
      <c r="AW1199" s="2">
        <v>0.3</v>
      </c>
      <c r="AX1199" s="2">
        <v>0.6</v>
      </c>
      <c r="AY1199">
        <v>28.2</v>
      </c>
      <c r="AZ1199">
        <v>659.2</v>
      </c>
      <c r="BA1199">
        <v>12.8</v>
      </c>
      <c r="BB1199">
        <v>12.9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14.3</v>
      </c>
      <c r="AN1200" s="2">
        <v>83</v>
      </c>
      <c r="AO1200" s="2">
        <v>11.5</v>
      </c>
      <c r="AP1200" s="2">
        <v>14.3</v>
      </c>
      <c r="AQ1200" s="2">
        <v>3.6</v>
      </c>
      <c r="AR1200" s="2">
        <v>4.3</v>
      </c>
      <c r="AS1200" s="2">
        <v>1003.4</v>
      </c>
      <c r="AT1200" s="2">
        <v>0</v>
      </c>
      <c r="AU1200" s="2">
        <v>0</v>
      </c>
      <c r="AV1200" s="2">
        <v>0</v>
      </c>
      <c r="AW1200" s="2">
        <v>0.3</v>
      </c>
      <c r="AX1200" s="2">
        <v>0.6</v>
      </c>
      <c r="AY1200">
        <v>28.2</v>
      </c>
      <c r="AZ1200">
        <v>659.2</v>
      </c>
      <c r="BA1200">
        <v>12.8</v>
      </c>
      <c r="BB1200">
        <v>12.9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14.3</v>
      </c>
      <c r="AN1201" s="2">
        <v>83</v>
      </c>
      <c r="AO1201" s="2">
        <v>11.5</v>
      </c>
      <c r="AP1201" s="2">
        <v>14.3</v>
      </c>
      <c r="AQ1201" s="2">
        <v>5.8</v>
      </c>
      <c r="AR1201" s="2">
        <v>8.3000000000000007</v>
      </c>
      <c r="AS1201" s="2">
        <v>1003.5</v>
      </c>
      <c r="AT1201" s="2">
        <v>0</v>
      </c>
      <c r="AU1201" s="2">
        <v>0</v>
      </c>
      <c r="AV1201" s="2">
        <v>0</v>
      </c>
      <c r="AW1201" s="2">
        <v>0.3</v>
      </c>
      <c r="AX1201" s="2">
        <v>0.6</v>
      </c>
      <c r="AY1201">
        <v>28.2</v>
      </c>
      <c r="AZ1201">
        <v>659.2</v>
      </c>
      <c r="BA1201">
        <v>12.8</v>
      </c>
      <c r="BB1201">
        <v>12.9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14.3</v>
      </c>
      <c r="AN1202" s="2">
        <v>83</v>
      </c>
      <c r="AO1202" s="2">
        <v>11.5</v>
      </c>
      <c r="AP1202" s="2">
        <v>14.3</v>
      </c>
      <c r="AQ1202" s="2">
        <v>4</v>
      </c>
      <c r="AR1202" s="2">
        <v>8.6</v>
      </c>
      <c r="AS1202" s="2">
        <v>1003.3</v>
      </c>
      <c r="AT1202" s="2">
        <v>0</v>
      </c>
      <c r="AU1202" s="2">
        <v>0</v>
      </c>
      <c r="AV1202" s="2">
        <v>0</v>
      </c>
      <c r="AW1202" s="2">
        <v>0.3</v>
      </c>
      <c r="AX1202" s="2">
        <v>0.6</v>
      </c>
      <c r="AY1202">
        <v>28.2</v>
      </c>
      <c r="AZ1202">
        <v>659.2</v>
      </c>
      <c r="BA1202">
        <v>12.8</v>
      </c>
      <c r="BB1202">
        <v>12.9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14.3</v>
      </c>
      <c r="AN1203" s="2">
        <v>83</v>
      </c>
      <c r="AO1203" s="2">
        <v>11.5</v>
      </c>
      <c r="AP1203" s="2">
        <v>14.3</v>
      </c>
      <c r="AQ1203" s="2">
        <v>6.8</v>
      </c>
      <c r="AR1203" s="2">
        <v>7.6</v>
      </c>
      <c r="AS1203" s="2">
        <v>1003.5</v>
      </c>
      <c r="AT1203" s="2">
        <v>0</v>
      </c>
      <c r="AU1203" s="2">
        <v>0</v>
      </c>
      <c r="AV1203" s="2">
        <v>0</v>
      </c>
      <c r="AW1203" s="2">
        <v>0.3</v>
      </c>
      <c r="AX1203" s="2">
        <v>0.6</v>
      </c>
      <c r="AY1203">
        <v>28.2</v>
      </c>
      <c r="AZ1203">
        <v>659.2</v>
      </c>
      <c r="BA1203">
        <v>12.8</v>
      </c>
      <c r="BB1203">
        <v>12.8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14.3</v>
      </c>
      <c r="AN1204" s="2">
        <v>82</v>
      </c>
      <c r="AO1204" s="2">
        <v>11.3</v>
      </c>
      <c r="AP1204" s="2">
        <v>14.3</v>
      </c>
      <c r="AQ1204" s="2">
        <v>6.5</v>
      </c>
      <c r="AR1204" s="2">
        <v>6.8</v>
      </c>
      <c r="AS1204" s="2">
        <v>1003.4</v>
      </c>
      <c r="AT1204" s="2">
        <v>0</v>
      </c>
      <c r="AU1204" s="2">
        <v>0</v>
      </c>
      <c r="AV1204" s="2">
        <v>0</v>
      </c>
      <c r="AW1204" s="2">
        <v>0.3</v>
      </c>
      <c r="AX1204" s="2">
        <v>0.6</v>
      </c>
      <c r="AY1204">
        <v>28.2</v>
      </c>
      <c r="AZ1204">
        <v>659.2</v>
      </c>
      <c r="BA1204">
        <v>12.8</v>
      </c>
      <c r="BB1204">
        <v>12.8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14.4</v>
      </c>
      <c r="AN1205" s="2">
        <v>82</v>
      </c>
      <c r="AO1205" s="2">
        <v>11.4</v>
      </c>
      <c r="AP1205" s="2">
        <v>14.4</v>
      </c>
      <c r="AQ1205" s="2">
        <v>5.4</v>
      </c>
      <c r="AR1205" s="2">
        <v>6.5</v>
      </c>
      <c r="AS1205" s="2">
        <v>1003.3</v>
      </c>
      <c r="AT1205" s="2">
        <v>0</v>
      </c>
      <c r="AU1205" s="2">
        <v>0</v>
      </c>
      <c r="AV1205" s="2">
        <v>0</v>
      </c>
      <c r="AW1205" s="2">
        <v>0.3</v>
      </c>
      <c r="AX1205" s="2">
        <v>0.6</v>
      </c>
      <c r="AY1205">
        <v>28.2</v>
      </c>
      <c r="AZ1205">
        <v>659.2</v>
      </c>
      <c r="BA1205">
        <v>12.8</v>
      </c>
      <c r="BB1205">
        <v>12.9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14.4</v>
      </c>
      <c r="AN1206" s="2">
        <v>82</v>
      </c>
      <c r="AO1206" s="2">
        <v>11.4</v>
      </c>
      <c r="AP1206" s="2">
        <v>14.4</v>
      </c>
      <c r="AQ1206" s="2">
        <v>17.3</v>
      </c>
      <c r="AR1206" s="2">
        <v>18.7</v>
      </c>
      <c r="AS1206" s="2">
        <v>1003.3</v>
      </c>
      <c r="AT1206" s="2">
        <v>0</v>
      </c>
      <c r="AU1206" s="2">
        <v>0</v>
      </c>
      <c r="AV1206" s="2">
        <v>0</v>
      </c>
      <c r="AW1206" s="2">
        <v>0.3</v>
      </c>
      <c r="AX1206" s="2">
        <v>0.6</v>
      </c>
      <c r="AY1206">
        <v>28.2</v>
      </c>
      <c r="AZ1206">
        <v>659.2</v>
      </c>
      <c r="BA1206">
        <v>12.8</v>
      </c>
      <c r="BB1206">
        <v>12.9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14.4</v>
      </c>
      <c r="AN1207" s="2">
        <v>82</v>
      </c>
      <c r="AO1207" s="2">
        <v>11.4</v>
      </c>
      <c r="AP1207" s="2">
        <v>14.4</v>
      </c>
      <c r="AQ1207" s="2">
        <v>9.4</v>
      </c>
      <c r="AR1207" s="2">
        <v>9.4</v>
      </c>
      <c r="AS1207" s="2">
        <v>1003.2</v>
      </c>
      <c r="AT1207" s="2">
        <v>0</v>
      </c>
      <c r="AU1207" s="2">
        <v>0</v>
      </c>
      <c r="AV1207" s="2">
        <v>0</v>
      </c>
      <c r="AW1207" s="2">
        <v>0.3</v>
      </c>
      <c r="AX1207" s="2">
        <v>0.6</v>
      </c>
      <c r="AY1207">
        <v>28.2</v>
      </c>
      <c r="AZ1207">
        <v>659.2</v>
      </c>
      <c r="BA1207">
        <v>12.8</v>
      </c>
      <c r="BB1207">
        <v>12.9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14.4</v>
      </c>
      <c r="AN1208" s="2">
        <v>81</v>
      </c>
      <c r="AO1208" s="2">
        <v>11.2</v>
      </c>
      <c r="AP1208" s="2">
        <v>14.4</v>
      </c>
      <c r="AQ1208" s="2">
        <v>9.4</v>
      </c>
      <c r="AR1208" s="2">
        <v>9.6999999999999993</v>
      </c>
      <c r="AS1208" s="2">
        <v>1003.5</v>
      </c>
      <c r="AT1208" s="2">
        <v>0</v>
      </c>
      <c r="AU1208" s="2">
        <v>0</v>
      </c>
      <c r="AV1208" s="2">
        <v>0</v>
      </c>
      <c r="AW1208" s="2">
        <v>0.3</v>
      </c>
      <c r="AX1208" s="2">
        <v>0.6</v>
      </c>
      <c r="AY1208">
        <v>28.2</v>
      </c>
      <c r="AZ1208">
        <v>659.2</v>
      </c>
      <c r="BA1208">
        <v>12.8</v>
      </c>
      <c r="BB1208">
        <v>12.9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14.5</v>
      </c>
      <c r="AN1209" s="2">
        <v>81</v>
      </c>
      <c r="AO1209" s="2">
        <v>11.3</v>
      </c>
      <c r="AP1209" s="2">
        <v>14.5</v>
      </c>
      <c r="AQ1209" s="2">
        <v>6.5</v>
      </c>
      <c r="AR1209" s="2">
        <v>6.5</v>
      </c>
      <c r="AS1209" s="2">
        <v>1003.2</v>
      </c>
      <c r="AT1209" s="2">
        <v>0</v>
      </c>
      <c r="AU1209" s="2">
        <v>0</v>
      </c>
      <c r="AV1209" s="2">
        <v>0</v>
      </c>
      <c r="AW1209" s="2">
        <v>0.3</v>
      </c>
      <c r="AX1209" s="2">
        <v>0.6</v>
      </c>
      <c r="AY1209">
        <v>28.2</v>
      </c>
      <c r="AZ1209">
        <v>659.2</v>
      </c>
      <c r="BA1209">
        <v>12.9</v>
      </c>
      <c r="BB1209">
        <v>12.9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14.5</v>
      </c>
      <c r="AN1210" s="2">
        <v>81</v>
      </c>
      <c r="AO1210" s="2">
        <v>11.3</v>
      </c>
      <c r="AP1210" s="2">
        <v>14.5</v>
      </c>
      <c r="AQ1210" s="2">
        <v>4</v>
      </c>
      <c r="AR1210" s="2">
        <v>7.9</v>
      </c>
      <c r="AS1210" s="2">
        <v>1003.3</v>
      </c>
      <c r="AT1210" s="2">
        <v>0</v>
      </c>
      <c r="AU1210" s="2">
        <v>0</v>
      </c>
      <c r="AV1210" s="2">
        <v>0</v>
      </c>
      <c r="AW1210" s="2">
        <v>0.3</v>
      </c>
      <c r="AX1210" s="2">
        <v>0.6</v>
      </c>
      <c r="AY1210">
        <v>28.2</v>
      </c>
      <c r="AZ1210">
        <v>659.2</v>
      </c>
      <c r="BA1210">
        <v>12.9</v>
      </c>
      <c r="BB1210">
        <v>12.9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14.5</v>
      </c>
      <c r="AN1211" s="2">
        <v>81</v>
      </c>
      <c r="AO1211" s="2">
        <v>11.3</v>
      </c>
      <c r="AP1211" s="2">
        <v>14.5</v>
      </c>
      <c r="AQ1211" s="2">
        <v>8.6</v>
      </c>
      <c r="AR1211" s="2">
        <v>9</v>
      </c>
      <c r="AS1211" s="2">
        <v>1003.3</v>
      </c>
      <c r="AT1211" s="2">
        <v>0</v>
      </c>
      <c r="AU1211" s="2">
        <v>0</v>
      </c>
      <c r="AV1211" s="2">
        <v>0</v>
      </c>
      <c r="AW1211" s="2">
        <v>0.3</v>
      </c>
      <c r="AX1211" s="2">
        <v>0.6</v>
      </c>
      <c r="AY1211">
        <v>28.2</v>
      </c>
      <c r="AZ1211">
        <v>659.2</v>
      </c>
      <c r="BA1211">
        <v>12.9</v>
      </c>
      <c r="BB1211">
        <v>13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14.5</v>
      </c>
      <c r="AN1212" s="2">
        <v>80</v>
      </c>
      <c r="AO1212" s="2">
        <v>11.1</v>
      </c>
      <c r="AP1212" s="2">
        <v>14.5</v>
      </c>
      <c r="AQ1212" s="2">
        <v>1.8</v>
      </c>
      <c r="AR1212" s="2">
        <v>5.4</v>
      </c>
      <c r="AS1212" s="2">
        <v>1003.6</v>
      </c>
      <c r="AT1212" s="2">
        <v>0</v>
      </c>
      <c r="AU1212" s="2">
        <v>0</v>
      </c>
      <c r="AV1212" s="2">
        <v>0</v>
      </c>
      <c r="AW1212" s="2">
        <v>0.3</v>
      </c>
      <c r="AX1212" s="2">
        <v>0.6</v>
      </c>
      <c r="AY1212">
        <v>28.2</v>
      </c>
      <c r="AZ1212">
        <v>659.2</v>
      </c>
      <c r="BA1212">
        <v>12.9</v>
      </c>
      <c r="BB1212">
        <v>13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14.5</v>
      </c>
      <c r="AN1213" s="2">
        <v>80</v>
      </c>
      <c r="AO1213" s="2">
        <v>11.1</v>
      </c>
      <c r="AP1213" s="2">
        <v>14.5</v>
      </c>
      <c r="AQ1213" s="2">
        <v>4</v>
      </c>
      <c r="AR1213" s="2">
        <v>5.4</v>
      </c>
      <c r="AS1213" s="2">
        <v>1003.4</v>
      </c>
      <c r="AT1213" s="2">
        <v>0</v>
      </c>
      <c r="AU1213" s="2">
        <v>0</v>
      </c>
      <c r="AV1213" s="2">
        <v>0</v>
      </c>
      <c r="AW1213" s="2">
        <v>0.3</v>
      </c>
      <c r="AX1213" s="2">
        <v>0.6</v>
      </c>
      <c r="AY1213">
        <v>28.2</v>
      </c>
      <c r="AZ1213">
        <v>659.2</v>
      </c>
      <c r="BA1213">
        <v>12.9</v>
      </c>
      <c r="BB1213">
        <v>13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14.5</v>
      </c>
      <c r="AN1214" s="2">
        <v>80</v>
      </c>
      <c r="AO1214" s="2">
        <v>11.1</v>
      </c>
      <c r="AP1214" s="2">
        <v>14.5</v>
      </c>
      <c r="AQ1214" s="2">
        <v>2.5</v>
      </c>
      <c r="AR1214" s="2">
        <v>2.9</v>
      </c>
      <c r="AS1214" s="2">
        <v>1003.3</v>
      </c>
      <c r="AT1214" s="2">
        <v>0</v>
      </c>
      <c r="AU1214" s="2">
        <v>0</v>
      </c>
      <c r="AV1214" s="2">
        <v>0</v>
      </c>
      <c r="AW1214" s="2">
        <v>0.3</v>
      </c>
      <c r="AX1214" s="2">
        <v>0.6</v>
      </c>
      <c r="AY1214">
        <v>28.2</v>
      </c>
      <c r="AZ1214">
        <v>659.2</v>
      </c>
      <c r="BA1214">
        <v>13</v>
      </c>
      <c r="BB1214">
        <v>13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14.4</v>
      </c>
      <c r="AN1215" s="2">
        <v>80</v>
      </c>
      <c r="AO1215" s="2">
        <v>11</v>
      </c>
      <c r="AP1215" s="2">
        <v>14.4</v>
      </c>
      <c r="AQ1215" s="2">
        <v>4.3</v>
      </c>
      <c r="AR1215" s="2">
        <v>5.4</v>
      </c>
      <c r="AS1215" s="2">
        <v>1003.5</v>
      </c>
      <c r="AT1215" s="2">
        <v>0</v>
      </c>
      <c r="AU1215" s="2">
        <v>0</v>
      </c>
      <c r="AV1215" s="2">
        <v>0</v>
      </c>
      <c r="AW1215" s="2">
        <v>0.3</v>
      </c>
      <c r="AX1215" s="2">
        <v>0.6</v>
      </c>
      <c r="AY1215">
        <v>28.2</v>
      </c>
      <c r="AZ1215">
        <v>659.2</v>
      </c>
      <c r="BA1215">
        <v>13</v>
      </c>
      <c r="BB1215">
        <v>13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14.4</v>
      </c>
      <c r="AN1216" s="2">
        <v>81</v>
      </c>
      <c r="AO1216" s="2">
        <v>11.2</v>
      </c>
      <c r="AP1216" s="2">
        <v>14.4</v>
      </c>
      <c r="AQ1216" s="2">
        <v>6.8</v>
      </c>
      <c r="AR1216" s="2">
        <v>9.4</v>
      </c>
      <c r="AS1216" s="2">
        <v>1003.2</v>
      </c>
      <c r="AT1216" s="2">
        <v>0</v>
      </c>
      <c r="AU1216" s="2">
        <v>0</v>
      </c>
      <c r="AV1216" s="2">
        <v>0</v>
      </c>
      <c r="AW1216" s="2">
        <v>0.3</v>
      </c>
      <c r="AX1216" s="2">
        <v>0.6</v>
      </c>
      <c r="AY1216">
        <v>28.2</v>
      </c>
      <c r="AZ1216">
        <v>659.2</v>
      </c>
      <c r="BA1216">
        <v>13</v>
      </c>
      <c r="BB1216">
        <v>13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14.5</v>
      </c>
      <c r="AN1217" s="2">
        <v>80</v>
      </c>
      <c r="AO1217" s="2">
        <v>11.1</v>
      </c>
      <c r="AP1217" s="2">
        <v>14.5</v>
      </c>
      <c r="AQ1217" s="2">
        <v>6.5</v>
      </c>
      <c r="AR1217" s="2">
        <v>6.5</v>
      </c>
      <c r="AS1217" s="2">
        <v>1003.3</v>
      </c>
      <c r="AT1217" s="2">
        <v>0</v>
      </c>
      <c r="AU1217" s="2">
        <v>0</v>
      </c>
      <c r="AV1217" s="2">
        <v>0</v>
      </c>
      <c r="AW1217" s="2">
        <v>0.3</v>
      </c>
      <c r="AX1217" s="2">
        <v>0.6</v>
      </c>
      <c r="AY1217">
        <v>28.2</v>
      </c>
      <c r="AZ1217">
        <v>659.2</v>
      </c>
      <c r="BA1217">
        <v>13</v>
      </c>
      <c r="BB1217">
        <v>13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14.5</v>
      </c>
      <c r="AN1218" s="2">
        <v>80</v>
      </c>
      <c r="AO1218" s="2">
        <v>11.1</v>
      </c>
      <c r="AP1218" s="2">
        <v>14.5</v>
      </c>
      <c r="AQ1218" s="2">
        <v>4.7</v>
      </c>
      <c r="AR1218" s="2">
        <v>6.8</v>
      </c>
      <c r="AS1218" s="2">
        <v>1003.4</v>
      </c>
      <c r="AT1218" s="2">
        <v>0</v>
      </c>
      <c r="AU1218" s="2">
        <v>0</v>
      </c>
      <c r="AV1218" s="2">
        <v>0</v>
      </c>
      <c r="AW1218" s="2">
        <v>0.3</v>
      </c>
      <c r="AX1218" s="2">
        <v>0.6</v>
      </c>
      <c r="AY1218">
        <v>28.2</v>
      </c>
      <c r="AZ1218">
        <v>659.2</v>
      </c>
      <c r="BA1218">
        <v>13</v>
      </c>
      <c r="BB1218">
        <v>13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14.4</v>
      </c>
      <c r="AN1219" s="2">
        <v>80</v>
      </c>
      <c r="AO1219" s="2">
        <v>11</v>
      </c>
      <c r="AP1219" s="2">
        <v>14.4</v>
      </c>
      <c r="AQ1219" s="2">
        <v>7.2</v>
      </c>
      <c r="AR1219" s="2">
        <v>9.6999999999999993</v>
      </c>
      <c r="AS1219" s="2">
        <v>1003.2</v>
      </c>
      <c r="AT1219" s="2">
        <v>0</v>
      </c>
      <c r="AU1219" s="2">
        <v>0</v>
      </c>
      <c r="AV1219" s="2">
        <v>0</v>
      </c>
      <c r="AW1219" s="2">
        <v>0.3</v>
      </c>
      <c r="AX1219" s="2">
        <v>0.6</v>
      </c>
      <c r="AY1219">
        <v>28.2</v>
      </c>
      <c r="AZ1219">
        <v>659.2</v>
      </c>
      <c r="BA1219">
        <v>13</v>
      </c>
      <c r="BB1219">
        <v>13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14.4</v>
      </c>
      <c r="AN1220" s="2">
        <v>80</v>
      </c>
      <c r="AO1220" s="2">
        <v>11</v>
      </c>
      <c r="AP1220" s="2">
        <v>14.4</v>
      </c>
      <c r="AQ1220" s="2">
        <v>3.2</v>
      </c>
      <c r="AR1220" s="2">
        <v>4.7</v>
      </c>
      <c r="AS1220" s="2">
        <v>1003.4</v>
      </c>
      <c r="AT1220" s="2">
        <v>0</v>
      </c>
      <c r="AU1220" s="2">
        <v>0</v>
      </c>
      <c r="AV1220" s="2">
        <v>0</v>
      </c>
      <c r="AW1220" s="2">
        <v>0.3</v>
      </c>
      <c r="AX1220" s="2">
        <v>0.6</v>
      </c>
      <c r="AY1220">
        <v>28.2</v>
      </c>
      <c r="AZ1220">
        <v>659.2</v>
      </c>
      <c r="BA1220">
        <v>13</v>
      </c>
      <c r="BB1220">
        <v>13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14.4</v>
      </c>
      <c r="AN1221" s="2">
        <v>80</v>
      </c>
      <c r="AO1221" s="2">
        <v>11</v>
      </c>
      <c r="AP1221" s="2">
        <v>14.4</v>
      </c>
      <c r="AQ1221" s="2">
        <v>3.2</v>
      </c>
      <c r="AR1221" s="2">
        <v>4.7</v>
      </c>
      <c r="AS1221" s="2">
        <v>1003.3</v>
      </c>
      <c r="AT1221" s="2">
        <v>0</v>
      </c>
      <c r="AU1221" s="2">
        <v>0</v>
      </c>
      <c r="AV1221" s="2">
        <v>0</v>
      </c>
      <c r="AW1221" s="2">
        <v>0.3</v>
      </c>
      <c r="AX1221" s="2">
        <v>0.6</v>
      </c>
      <c r="AY1221">
        <v>28.2</v>
      </c>
      <c r="AZ1221">
        <v>659.2</v>
      </c>
      <c r="BA1221">
        <v>13</v>
      </c>
      <c r="BB1221">
        <v>13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14.3</v>
      </c>
      <c r="AN1222" s="2">
        <v>80</v>
      </c>
      <c r="AO1222" s="2">
        <v>10.9</v>
      </c>
      <c r="AP1222" s="2">
        <v>14.3</v>
      </c>
      <c r="AQ1222" s="2">
        <v>5</v>
      </c>
      <c r="AR1222" s="2">
        <v>6.5</v>
      </c>
      <c r="AS1222" s="2">
        <v>1003.2</v>
      </c>
      <c r="AT1222" s="2">
        <v>0</v>
      </c>
      <c r="AU1222" s="2">
        <v>0</v>
      </c>
      <c r="AV1222" s="2">
        <v>0</v>
      </c>
      <c r="AW1222" s="2">
        <v>0.3</v>
      </c>
      <c r="AX1222" s="2">
        <v>0.6</v>
      </c>
      <c r="AY1222">
        <v>28.2</v>
      </c>
      <c r="AZ1222">
        <v>659.2</v>
      </c>
      <c r="BA1222">
        <v>13</v>
      </c>
      <c r="BB1222">
        <v>13.1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14.3</v>
      </c>
      <c r="AN1223" s="2">
        <v>80</v>
      </c>
      <c r="AO1223" s="2">
        <v>10.9</v>
      </c>
      <c r="AP1223" s="2">
        <v>14.3</v>
      </c>
      <c r="AQ1223" s="2">
        <v>4</v>
      </c>
      <c r="AR1223" s="2">
        <v>4.3</v>
      </c>
      <c r="AS1223" s="2">
        <v>1003.1</v>
      </c>
      <c r="AT1223" s="2">
        <v>0</v>
      </c>
      <c r="AU1223" s="2">
        <v>0</v>
      </c>
      <c r="AV1223" s="2">
        <v>0</v>
      </c>
      <c r="AW1223" s="2">
        <v>0.3</v>
      </c>
      <c r="AX1223" s="2">
        <v>0.6</v>
      </c>
      <c r="AY1223">
        <v>28.2</v>
      </c>
      <c r="AZ1223">
        <v>659.2</v>
      </c>
      <c r="BA1223">
        <v>13</v>
      </c>
      <c r="BB1223">
        <v>13.1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14.3</v>
      </c>
      <c r="AN1224" s="2">
        <v>80</v>
      </c>
      <c r="AO1224" s="2">
        <v>10.9</v>
      </c>
      <c r="AP1224" s="2">
        <v>14.3</v>
      </c>
      <c r="AQ1224" s="2">
        <v>4</v>
      </c>
      <c r="AR1224" s="2">
        <v>4.7</v>
      </c>
      <c r="AS1224" s="2">
        <v>1003.2</v>
      </c>
      <c r="AT1224" s="2">
        <v>0</v>
      </c>
      <c r="AU1224" s="2">
        <v>0</v>
      </c>
      <c r="AV1224" s="2">
        <v>0</v>
      </c>
      <c r="AW1224" s="2">
        <v>0.3</v>
      </c>
      <c r="AX1224" s="2">
        <v>0.6</v>
      </c>
      <c r="AY1224">
        <v>28.2</v>
      </c>
      <c r="AZ1224">
        <v>659.2</v>
      </c>
      <c r="BA1224">
        <v>13</v>
      </c>
      <c r="BB1224">
        <v>13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14.2</v>
      </c>
      <c r="AN1225" s="2">
        <v>80</v>
      </c>
      <c r="AO1225" s="2">
        <v>10.8</v>
      </c>
      <c r="AP1225" s="2">
        <v>14.2</v>
      </c>
      <c r="AQ1225" s="2">
        <v>3.2</v>
      </c>
      <c r="AR1225" s="2">
        <v>5</v>
      </c>
      <c r="AS1225" s="2">
        <v>1003.2</v>
      </c>
      <c r="AT1225" s="2">
        <v>0</v>
      </c>
      <c r="AU1225" s="2">
        <v>0</v>
      </c>
      <c r="AV1225" s="2">
        <v>0</v>
      </c>
      <c r="AW1225" s="2">
        <v>0.3</v>
      </c>
      <c r="AX1225" s="2">
        <v>0.6</v>
      </c>
      <c r="AY1225">
        <v>28.2</v>
      </c>
      <c r="AZ1225">
        <v>659.2</v>
      </c>
      <c r="BA1225">
        <v>13</v>
      </c>
      <c r="BB1225">
        <v>13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14.2</v>
      </c>
      <c r="AN1226" s="2">
        <v>80</v>
      </c>
      <c r="AO1226" s="2">
        <v>10.8</v>
      </c>
      <c r="AP1226" s="2">
        <v>14.2</v>
      </c>
      <c r="AQ1226" s="2">
        <v>3.6</v>
      </c>
      <c r="AR1226" s="2">
        <v>3.6</v>
      </c>
      <c r="AS1226" s="2">
        <v>1003.4</v>
      </c>
      <c r="AT1226" s="2">
        <v>0</v>
      </c>
      <c r="AU1226" s="2">
        <v>0</v>
      </c>
      <c r="AV1226" s="2">
        <v>0</v>
      </c>
      <c r="AW1226" s="2">
        <v>0.3</v>
      </c>
      <c r="AX1226" s="2">
        <v>0.6</v>
      </c>
      <c r="AY1226">
        <v>28.2</v>
      </c>
      <c r="AZ1226">
        <v>659.2</v>
      </c>
      <c r="BA1226">
        <v>13</v>
      </c>
      <c r="BB1226">
        <v>13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14.2</v>
      </c>
      <c r="AN1227" s="2">
        <v>80</v>
      </c>
      <c r="AO1227" s="2">
        <v>10.8</v>
      </c>
      <c r="AP1227" s="2">
        <v>14.2</v>
      </c>
      <c r="AQ1227" s="2">
        <v>6.1</v>
      </c>
      <c r="AR1227" s="2">
        <v>6.5</v>
      </c>
      <c r="AS1227" s="2">
        <v>1003.4</v>
      </c>
      <c r="AT1227" s="2">
        <v>0</v>
      </c>
      <c r="AU1227" s="2">
        <v>0</v>
      </c>
      <c r="AV1227" s="2">
        <v>0</v>
      </c>
      <c r="AW1227" s="2">
        <v>0.3</v>
      </c>
      <c r="AX1227" s="2">
        <v>0.6</v>
      </c>
      <c r="AY1227">
        <v>28.2</v>
      </c>
      <c r="AZ1227">
        <v>659.2</v>
      </c>
      <c r="BA1227">
        <v>13</v>
      </c>
      <c r="BB1227">
        <v>13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14.2</v>
      </c>
      <c r="AN1228" s="2">
        <v>80</v>
      </c>
      <c r="AO1228" s="2">
        <v>10.8</v>
      </c>
      <c r="AP1228" s="2">
        <v>14.2</v>
      </c>
      <c r="AQ1228" s="2">
        <v>2.9</v>
      </c>
      <c r="AR1228" s="2">
        <v>4.7</v>
      </c>
      <c r="AS1228" s="2">
        <v>1003.4</v>
      </c>
      <c r="AT1228" s="2">
        <v>0</v>
      </c>
      <c r="AU1228" s="2">
        <v>0</v>
      </c>
      <c r="AV1228" s="2">
        <v>0</v>
      </c>
      <c r="AW1228" s="2">
        <v>0.3</v>
      </c>
      <c r="AX1228" s="2">
        <v>0.6</v>
      </c>
      <c r="AY1228">
        <v>28.2</v>
      </c>
      <c r="AZ1228">
        <v>659.2</v>
      </c>
      <c r="BA1228">
        <v>13</v>
      </c>
      <c r="BB1228">
        <v>13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14.2</v>
      </c>
      <c r="AN1229" s="2">
        <v>80</v>
      </c>
      <c r="AO1229" s="2">
        <v>10.8</v>
      </c>
      <c r="AP1229" s="2">
        <v>14.2</v>
      </c>
      <c r="AQ1229" s="2">
        <v>9</v>
      </c>
      <c r="AR1229" s="2">
        <v>9.4</v>
      </c>
      <c r="AS1229" s="2">
        <v>1003.3</v>
      </c>
      <c r="AT1229" s="2">
        <v>0</v>
      </c>
      <c r="AU1229" s="2">
        <v>0</v>
      </c>
      <c r="AV1229" s="2">
        <v>0</v>
      </c>
      <c r="AW1229" s="2">
        <v>0.3</v>
      </c>
      <c r="AX1229" s="2">
        <v>0.6</v>
      </c>
      <c r="AY1229">
        <v>28.2</v>
      </c>
      <c r="AZ1229">
        <v>659.2</v>
      </c>
      <c r="BA1229">
        <v>12.9</v>
      </c>
      <c r="BB1229">
        <v>13.1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14.2</v>
      </c>
      <c r="AN1230" s="2">
        <v>79</v>
      </c>
      <c r="AO1230" s="2">
        <v>10.6</v>
      </c>
      <c r="AP1230" s="2">
        <v>14.2</v>
      </c>
      <c r="AQ1230" s="2">
        <v>4.7</v>
      </c>
      <c r="AR1230" s="2">
        <v>7.9</v>
      </c>
      <c r="AS1230" s="2">
        <v>1003.2</v>
      </c>
      <c r="AT1230" s="2">
        <v>0</v>
      </c>
      <c r="AU1230" s="2">
        <v>0</v>
      </c>
      <c r="AV1230" s="2">
        <v>0</v>
      </c>
      <c r="AW1230" s="2">
        <v>0.3</v>
      </c>
      <c r="AX1230" s="2">
        <v>0.6</v>
      </c>
      <c r="AY1230">
        <v>28.2</v>
      </c>
      <c r="AZ1230">
        <v>659.2</v>
      </c>
      <c r="BA1230">
        <v>12.9</v>
      </c>
      <c r="BB1230">
        <v>13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14.2</v>
      </c>
      <c r="AN1231" s="2">
        <v>79</v>
      </c>
      <c r="AO1231" s="2">
        <v>10.6</v>
      </c>
      <c r="AP1231" s="2">
        <v>14.2</v>
      </c>
      <c r="AQ1231" s="2">
        <v>10.1</v>
      </c>
      <c r="AR1231" s="2">
        <v>14</v>
      </c>
      <c r="AS1231" s="2">
        <v>1003.4</v>
      </c>
      <c r="AT1231" s="2">
        <v>0</v>
      </c>
      <c r="AU1231" s="2">
        <v>0</v>
      </c>
      <c r="AV1231" s="2">
        <v>0</v>
      </c>
      <c r="AW1231" s="2">
        <v>0.3</v>
      </c>
      <c r="AX1231" s="2">
        <v>0.6</v>
      </c>
      <c r="AY1231">
        <v>28.2</v>
      </c>
      <c r="AZ1231">
        <v>659.2</v>
      </c>
      <c r="BA1231">
        <v>12.9</v>
      </c>
      <c r="BB1231">
        <v>13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14.2</v>
      </c>
      <c r="AN1232" s="2">
        <v>79</v>
      </c>
      <c r="AO1232" s="2">
        <v>10.6</v>
      </c>
      <c r="AP1232" s="2">
        <v>14.2</v>
      </c>
      <c r="AQ1232" s="2">
        <v>6.1</v>
      </c>
      <c r="AR1232" s="2">
        <v>7.2</v>
      </c>
      <c r="AS1232" s="2">
        <v>1003.3</v>
      </c>
      <c r="AT1232" s="2">
        <v>0</v>
      </c>
      <c r="AU1232" s="2">
        <v>0</v>
      </c>
      <c r="AV1232" s="2">
        <v>0</v>
      </c>
      <c r="AW1232" s="2">
        <v>0.3</v>
      </c>
      <c r="AX1232" s="2">
        <v>0.6</v>
      </c>
      <c r="AY1232">
        <v>28.2</v>
      </c>
      <c r="AZ1232">
        <v>659.2</v>
      </c>
      <c r="BA1232">
        <v>13</v>
      </c>
      <c r="BB1232">
        <v>13.1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14.2</v>
      </c>
      <c r="AN1233" s="2">
        <v>79</v>
      </c>
      <c r="AO1233" s="2">
        <v>10.6</v>
      </c>
      <c r="AP1233" s="2">
        <v>14.2</v>
      </c>
      <c r="AQ1233" s="2">
        <v>6.8</v>
      </c>
      <c r="AR1233" s="2">
        <v>7.2</v>
      </c>
      <c r="AS1233" s="2">
        <v>1003.2</v>
      </c>
      <c r="AT1233" s="2">
        <v>0</v>
      </c>
      <c r="AU1233" s="2">
        <v>0</v>
      </c>
      <c r="AV1233" s="2">
        <v>0</v>
      </c>
      <c r="AW1233" s="2">
        <v>0.3</v>
      </c>
      <c r="AX1233" s="2">
        <v>0.6</v>
      </c>
      <c r="AY1233">
        <v>28.2</v>
      </c>
      <c r="AZ1233">
        <v>659.2</v>
      </c>
      <c r="BA1233">
        <v>13</v>
      </c>
      <c r="BB1233">
        <v>13.1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14.2</v>
      </c>
      <c r="AN1234" s="2">
        <v>79</v>
      </c>
      <c r="AO1234" s="2">
        <v>10.6</v>
      </c>
      <c r="AP1234" s="2">
        <v>14.2</v>
      </c>
      <c r="AQ1234" s="2">
        <v>6.5</v>
      </c>
      <c r="AR1234" s="2">
        <v>7.9</v>
      </c>
      <c r="AS1234" s="2">
        <v>1003.1</v>
      </c>
      <c r="AT1234" s="2">
        <v>0</v>
      </c>
      <c r="AU1234" s="2">
        <v>0</v>
      </c>
      <c r="AV1234" s="2">
        <v>0</v>
      </c>
      <c r="AW1234" s="2">
        <v>0.3</v>
      </c>
      <c r="AX1234" s="2">
        <v>0.6</v>
      </c>
      <c r="AY1234">
        <v>28.2</v>
      </c>
      <c r="AZ1234">
        <v>659.2</v>
      </c>
      <c r="BA1234">
        <v>13</v>
      </c>
      <c r="BB1234">
        <v>13.1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14.2</v>
      </c>
      <c r="AN1235" s="2">
        <v>78</v>
      </c>
      <c r="AO1235" s="2">
        <v>10.4</v>
      </c>
      <c r="AP1235" s="2">
        <v>14.2</v>
      </c>
      <c r="AQ1235" s="2">
        <v>8.3000000000000007</v>
      </c>
      <c r="AR1235" s="2">
        <v>10.8</v>
      </c>
      <c r="AS1235" s="2">
        <v>1003.5</v>
      </c>
      <c r="AT1235" s="2">
        <v>0</v>
      </c>
      <c r="AU1235" s="2">
        <v>0</v>
      </c>
      <c r="AV1235" s="2">
        <v>0</v>
      </c>
      <c r="AW1235" s="2">
        <v>0.3</v>
      </c>
      <c r="AX1235" s="2">
        <v>0.6</v>
      </c>
      <c r="AY1235">
        <v>28.2</v>
      </c>
      <c r="AZ1235">
        <v>659.2</v>
      </c>
      <c r="BA1235">
        <v>13</v>
      </c>
      <c r="BB1235">
        <v>13.1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14.2</v>
      </c>
      <c r="AN1236" s="2">
        <v>78</v>
      </c>
      <c r="AO1236" s="2">
        <v>10.4</v>
      </c>
      <c r="AP1236" s="2">
        <v>14.2</v>
      </c>
      <c r="AQ1236" s="2">
        <v>6.1</v>
      </c>
      <c r="AR1236" s="2">
        <v>10.4</v>
      </c>
      <c r="AS1236" s="2">
        <v>1003.1</v>
      </c>
      <c r="AT1236" s="2">
        <v>0</v>
      </c>
      <c r="AU1236" s="2">
        <v>0</v>
      </c>
      <c r="AV1236" s="2">
        <v>0</v>
      </c>
      <c r="AW1236" s="2">
        <v>0.3</v>
      </c>
      <c r="AX1236" s="2">
        <v>0.6</v>
      </c>
      <c r="AY1236">
        <v>28.2</v>
      </c>
      <c r="AZ1236">
        <v>659.2</v>
      </c>
      <c r="BA1236">
        <v>13</v>
      </c>
      <c r="BB1236">
        <v>13.1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14.2</v>
      </c>
      <c r="AN1237" s="2">
        <v>78</v>
      </c>
      <c r="AO1237" s="2">
        <v>10.4</v>
      </c>
      <c r="AP1237" s="2">
        <v>14.2</v>
      </c>
      <c r="AQ1237" s="2">
        <v>3.2</v>
      </c>
      <c r="AR1237" s="2">
        <v>6.1</v>
      </c>
      <c r="AS1237" s="2">
        <v>1003.1</v>
      </c>
      <c r="AT1237" s="2">
        <v>0</v>
      </c>
      <c r="AU1237" s="2">
        <v>0</v>
      </c>
      <c r="AV1237" s="2">
        <v>0</v>
      </c>
      <c r="AW1237" s="2">
        <v>0.3</v>
      </c>
      <c r="AX1237" s="2">
        <v>0.6</v>
      </c>
      <c r="AY1237">
        <v>28.2</v>
      </c>
      <c r="AZ1237">
        <v>659.2</v>
      </c>
      <c r="BA1237">
        <v>13</v>
      </c>
      <c r="BB1237">
        <v>13.1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14.2</v>
      </c>
      <c r="AN1238" s="2">
        <v>77</v>
      </c>
      <c r="AO1238" s="2">
        <v>10.199999999999999</v>
      </c>
      <c r="AP1238" s="2">
        <v>14.2</v>
      </c>
      <c r="AQ1238" s="2">
        <v>7.6</v>
      </c>
      <c r="AR1238" s="2">
        <v>9.4</v>
      </c>
      <c r="AS1238" s="2">
        <v>1003.2</v>
      </c>
      <c r="AT1238" s="2">
        <v>0</v>
      </c>
      <c r="AU1238" s="2">
        <v>0</v>
      </c>
      <c r="AV1238" s="2">
        <v>0</v>
      </c>
      <c r="AW1238" s="2">
        <v>0.3</v>
      </c>
      <c r="AX1238" s="2">
        <v>0.6</v>
      </c>
      <c r="AY1238">
        <v>28.2</v>
      </c>
      <c r="AZ1238">
        <v>659.2</v>
      </c>
      <c r="BA1238">
        <v>13</v>
      </c>
      <c r="BB1238">
        <v>13.1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14.2</v>
      </c>
      <c r="AN1239" s="2">
        <v>77</v>
      </c>
      <c r="AO1239" s="2">
        <v>10.199999999999999</v>
      </c>
      <c r="AP1239" s="2">
        <v>14.2</v>
      </c>
      <c r="AQ1239" s="2">
        <v>9.6999999999999993</v>
      </c>
      <c r="AR1239" s="2">
        <v>9.6999999999999993</v>
      </c>
      <c r="AS1239" s="2">
        <v>1003.2</v>
      </c>
      <c r="AT1239" s="2">
        <v>0</v>
      </c>
      <c r="AU1239" s="2">
        <v>0</v>
      </c>
      <c r="AV1239" s="2">
        <v>0</v>
      </c>
      <c r="AW1239" s="2">
        <v>0.3</v>
      </c>
      <c r="AX1239" s="2">
        <v>0.6</v>
      </c>
      <c r="AY1239">
        <v>28.2</v>
      </c>
      <c r="AZ1239">
        <v>659.2</v>
      </c>
      <c r="BA1239">
        <v>13.1</v>
      </c>
      <c r="BB1239">
        <v>13.1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14.2</v>
      </c>
      <c r="AN1240" s="2">
        <v>77</v>
      </c>
      <c r="AO1240" s="2">
        <v>10.199999999999999</v>
      </c>
      <c r="AP1240" s="2">
        <v>14.2</v>
      </c>
      <c r="AQ1240" s="2">
        <v>4.3</v>
      </c>
      <c r="AR1240" s="2">
        <v>7.6</v>
      </c>
      <c r="AS1240" s="2">
        <v>1003.2</v>
      </c>
      <c r="AT1240" s="2">
        <v>0</v>
      </c>
      <c r="AU1240" s="2">
        <v>0</v>
      </c>
      <c r="AV1240" s="2">
        <v>0</v>
      </c>
      <c r="AW1240" s="2">
        <v>0.3</v>
      </c>
      <c r="AX1240" s="2">
        <v>0.6</v>
      </c>
      <c r="AY1240">
        <v>28.2</v>
      </c>
      <c r="AZ1240">
        <v>659.2</v>
      </c>
      <c r="BA1240">
        <v>13.1</v>
      </c>
      <c r="BB1240">
        <v>13.1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14.2</v>
      </c>
      <c r="AN1241" s="2">
        <v>77</v>
      </c>
      <c r="AO1241" s="2">
        <v>10.199999999999999</v>
      </c>
      <c r="AP1241" s="2">
        <v>14.2</v>
      </c>
      <c r="AQ1241" s="2">
        <v>9.6999999999999993</v>
      </c>
      <c r="AR1241" s="2">
        <v>9.6999999999999993</v>
      </c>
      <c r="AS1241" s="2">
        <v>1002.9</v>
      </c>
      <c r="AT1241" s="2">
        <v>0</v>
      </c>
      <c r="AU1241" s="2">
        <v>0</v>
      </c>
      <c r="AV1241" s="2">
        <v>0</v>
      </c>
      <c r="AW1241" s="2">
        <v>0.3</v>
      </c>
      <c r="AX1241" s="2">
        <v>0.6</v>
      </c>
      <c r="AY1241">
        <v>28.2</v>
      </c>
      <c r="AZ1241">
        <v>659.2</v>
      </c>
      <c r="BA1241">
        <v>13.1</v>
      </c>
      <c r="BB1241">
        <v>13.2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14.2</v>
      </c>
      <c r="AN1242" s="2">
        <v>77</v>
      </c>
      <c r="AO1242" s="2">
        <v>10.199999999999999</v>
      </c>
      <c r="AP1242" s="2">
        <v>14.2</v>
      </c>
      <c r="AQ1242" s="2">
        <v>8.6</v>
      </c>
      <c r="AR1242" s="2">
        <v>9.4</v>
      </c>
      <c r="AS1242" s="2">
        <v>1003.1</v>
      </c>
      <c r="AT1242" s="2">
        <v>0</v>
      </c>
      <c r="AU1242" s="2">
        <v>0</v>
      </c>
      <c r="AV1242" s="2">
        <v>0</v>
      </c>
      <c r="AW1242" s="2">
        <v>0.3</v>
      </c>
      <c r="AX1242" s="2">
        <v>0.6</v>
      </c>
      <c r="AY1242">
        <v>28.2</v>
      </c>
      <c r="AZ1242">
        <v>659.2</v>
      </c>
      <c r="BA1242">
        <v>13.1</v>
      </c>
      <c r="BB1242">
        <v>13.2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14.2</v>
      </c>
      <c r="AN1243" s="2">
        <v>77</v>
      </c>
      <c r="AO1243" s="2">
        <v>10.199999999999999</v>
      </c>
      <c r="AP1243" s="2">
        <v>14.2</v>
      </c>
      <c r="AQ1243" s="2">
        <v>6.5</v>
      </c>
      <c r="AR1243" s="2">
        <v>9</v>
      </c>
      <c r="AS1243" s="2">
        <v>1003.2</v>
      </c>
      <c r="AT1243" s="2">
        <v>0</v>
      </c>
      <c r="AU1243" s="2">
        <v>0</v>
      </c>
      <c r="AV1243" s="2">
        <v>0</v>
      </c>
      <c r="AW1243" s="2">
        <v>0.3</v>
      </c>
      <c r="AX1243" s="2">
        <v>0.6</v>
      </c>
      <c r="AY1243">
        <v>28.2</v>
      </c>
      <c r="AZ1243">
        <v>659.2</v>
      </c>
      <c r="BA1243">
        <v>13.1</v>
      </c>
      <c r="BB1243">
        <v>13.2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14.3</v>
      </c>
      <c r="AN1244" s="2">
        <v>77</v>
      </c>
      <c r="AO1244" s="2">
        <v>10.3</v>
      </c>
      <c r="AP1244" s="2">
        <v>14.3</v>
      </c>
      <c r="AQ1244" s="2">
        <v>6.1</v>
      </c>
      <c r="AR1244" s="2">
        <v>10.1</v>
      </c>
      <c r="AS1244" s="2">
        <v>1003.2</v>
      </c>
      <c r="AT1244" s="2">
        <v>0</v>
      </c>
      <c r="AU1244" s="2">
        <v>0</v>
      </c>
      <c r="AV1244" s="2">
        <v>0</v>
      </c>
      <c r="AW1244" s="2">
        <v>0.3</v>
      </c>
      <c r="AX1244" s="2">
        <v>0.6</v>
      </c>
      <c r="AY1244">
        <v>28.2</v>
      </c>
      <c r="AZ1244">
        <v>659.2</v>
      </c>
      <c r="BA1244">
        <v>13.2</v>
      </c>
      <c r="BB1244">
        <v>13.2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14.2</v>
      </c>
      <c r="AN1245" s="2">
        <v>77</v>
      </c>
      <c r="AO1245" s="2">
        <v>10.199999999999999</v>
      </c>
      <c r="AP1245" s="2">
        <v>14.2</v>
      </c>
      <c r="AQ1245" s="2">
        <v>4</v>
      </c>
      <c r="AR1245" s="2">
        <v>9.6999999999999993</v>
      </c>
      <c r="AS1245" s="2">
        <v>1003.2</v>
      </c>
      <c r="AT1245" s="2">
        <v>0</v>
      </c>
      <c r="AU1245" s="2">
        <v>0</v>
      </c>
      <c r="AV1245" s="2">
        <v>0</v>
      </c>
      <c r="AW1245" s="2">
        <v>0.3</v>
      </c>
      <c r="AX1245" s="2">
        <v>0.6</v>
      </c>
      <c r="AY1245">
        <v>28.2</v>
      </c>
      <c r="AZ1245">
        <v>659.2</v>
      </c>
      <c r="BA1245">
        <v>13.2</v>
      </c>
      <c r="BB1245">
        <v>13.2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14.2</v>
      </c>
      <c r="AN1246" s="2">
        <v>77</v>
      </c>
      <c r="AO1246" s="2">
        <v>10.199999999999999</v>
      </c>
      <c r="AP1246" s="2">
        <v>14.2</v>
      </c>
      <c r="AQ1246" s="2">
        <v>5</v>
      </c>
      <c r="AR1246" s="2">
        <v>8.6</v>
      </c>
      <c r="AS1246" s="2">
        <v>1003.4</v>
      </c>
      <c r="AT1246" s="2">
        <v>0</v>
      </c>
      <c r="AU1246" s="2">
        <v>0</v>
      </c>
      <c r="AV1246" s="2">
        <v>0</v>
      </c>
      <c r="AW1246" s="2">
        <v>0.3</v>
      </c>
      <c r="AX1246" s="2">
        <v>0.6</v>
      </c>
      <c r="AY1246">
        <v>28.2</v>
      </c>
      <c r="AZ1246">
        <v>659.2</v>
      </c>
      <c r="BA1246">
        <v>13.2</v>
      </c>
      <c r="BB1246">
        <v>13.2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14.2</v>
      </c>
      <c r="AN1247" s="2">
        <v>77</v>
      </c>
      <c r="AO1247" s="2">
        <v>10.199999999999999</v>
      </c>
      <c r="AP1247" s="2">
        <v>14.2</v>
      </c>
      <c r="AQ1247" s="2">
        <v>8.6</v>
      </c>
      <c r="AR1247" s="2">
        <v>8.6</v>
      </c>
      <c r="AS1247" s="2">
        <v>1003.1</v>
      </c>
      <c r="AT1247" s="2">
        <v>0</v>
      </c>
      <c r="AU1247" s="2">
        <v>0</v>
      </c>
      <c r="AV1247" s="2">
        <v>0</v>
      </c>
      <c r="AW1247" s="2">
        <v>0.3</v>
      </c>
      <c r="AX1247" s="2">
        <v>0.6</v>
      </c>
      <c r="AY1247">
        <v>28.2</v>
      </c>
      <c r="AZ1247">
        <v>659.2</v>
      </c>
      <c r="BA1247">
        <v>13.2</v>
      </c>
      <c r="BB1247">
        <v>13.2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14.2</v>
      </c>
      <c r="AN1248" s="2">
        <v>77</v>
      </c>
      <c r="AO1248" s="2">
        <v>10.199999999999999</v>
      </c>
      <c r="AP1248" s="2">
        <v>14.2</v>
      </c>
      <c r="AQ1248" s="2">
        <v>4.3</v>
      </c>
      <c r="AR1248" s="2">
        <v>5.4</v>
      </c>
      <c r="AS1248" s="2">
        <v>1003.1</v>
      </c>
      <c r="AT1248" s="2">
        <v>0</v>
      </c>
      <c r="AU1248" s="2">
        <v>0</v>
      </c>
      <c r="AV1248" s="2">
        <v>0</v>
      </c>
      <c r="AW1248" s="2">
        <v>0.3</v>
      </c>
      <c r="AX1248" s="2">
        <v>0.6</v>
      </c>
      <c r="AY1248">
        <v>28.2</v>
      </c>
      <c r="AZ1248">
        <v>659.2</v>
      </c>
      <c r="BA1248">
        <v>13.2</v>
      </c>
      <c r="BB1248">
        <v>13.2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14.2</v>
      </c>
      <c r="AN1249" s="2">
        <v>77</v>
      </c>
      <c r="AO1249" s="2">
        <v>10.199999999999999</v>
      </c>
      <c r="AP1249" s="2">
        <v>14.2</v>
      </c>
      <c r="AQ1249" s="2">
        <v>5</v>
      </c>
      <c r="AR1249" s="2">
        <v>6.1</v>
      </c>
      <c r="AS1249" s="2">
        <v>1003.3</v>
      </c>
      <c r="AT1249" s="2">
        <v>0</v>
      </c>
      <c r="AU1249" s="2">
        <v>0</v>
      </c>
      <c r="AV1249" s="2">
        <v>0</v>
      </c>
      <c r="AW1249" s="2">
        <v>0.3</v>
      </c>
      <c r="AX1249" s="2">
        <v>0.6</v>
      </c>
      <c r="AY1249">
        <v>28.2</v>
      </c>
      <c r="AZ1249">
        <v>659.2</v>
      </c>
      <c r="BA1249">
        <v>13.2</v>
      </c>
      <c r="BB1249">
        <v>13.2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14.1</v>
      </c>
      <c r="AN1250" s="2">
        <v>78</v>
      </c>
      <c r="AO1250" s="2">
        <v>10.3</v>
      </c>
      <c r="AP1250" s="2">
        <v>14.1</v>
      </c>
      <c r="AQ1250" s="2">
        <v>4</v>
      </c>
      <c r="AR1250" s="2">
        <v>5.4</v>
      </c>
      <c r="AS1250" s="2">
        <v>1003.2</v>
      </c>
      <c r="AT1250" s="2">
        <v>0</v>
      </c>
      <c r="AU1250" s="2">
        <v>0</v>
      </c>
      <c r="AV1250" s="2">
        <v>0</v>
      </c>
      <c r="AW1250" s="2">
        <v>0.3</v>
      </c>
      <c r="AX1250" s="2">
        <v>0.6</v>
      </c>
      <c r="AY1250">
        <v>28.2</v>
      </c>
      <c r="AZ1250">
        <v>659.2</v>
      </c>
      <c r="BA1250">
        <v>13.2</v>
      </c>
      <c r="BB1250">
        <v>13.3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14.1</v>
      </c>
      <c r="AN1251" s="2">
        <v>78</v>
      </c>
      <c r="AO1251" s="2">
        <v>10.3</v>
      </c>
      <c r="AP1251" s="2">
        <v>14.1</v>
      </c>
      <c r="AQ1251" s="2">
        <v>4.3</v>
      </c>
      <c r="AR1251" s="2">
        <v>4.3</v>
      </c>
      <c r="AS1251" s="2">
        <v>1003</v>
      </c>
      <c r="AT1251" s="2">
        <v>0</v>
      </c>
      <c r="AU1251" s="2">
        <v>0</v>
      </c>
      <c r="AV1251" s="2">
        <v>0</v>
      </c>
      <c r="AW1251" s="2">
        <v>0.3</v>
      </c>
      <c r="AX1251" s="2">
        <v>0.6</v>
      </c>
      <c r="AY1251">
        <v>28.2</v>
      </c>
      <c r="AZ1251">
        <v>659.2</v>
      </c>
      <c r="BA1251">
        <v>13.2</v>
      </c>
      <c r="BB1251">
        <v>13.3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14.1</v>
      </c>
      <c r="AN1252" s="2">
        <v>78</v>
      </c>
      <c r="AO1252" s="2">
        <v>10.3</v>
      </c>
      <c r="AP1252" s="2">
        <v>14.1</v>
      </c>
      <c r="AQ1252" s="2">
        <v>3.2</v>
      </c>
      <c r="AR1252" s="2">
        <v>4</v>
      </c>
      <c r="AS1252" s="2">
        <v>1003.3</v>
      </c>
      <c r="AT1252" s="2">
        <v>0</v>
      </c>
      <c r="AU1252" s="2">
        <v>0</v>
      </c>
      <c r="AV1252" s="2">
        <v>0</v>
      </c>
      <c r="AW1252" s="2">
        <v>0.3</v>
      </c>
      <c r="AX1252" s="2">
        <v>0.6</v>
      </c>
      <c r="AY1252">
        <v>28.2</v>
      </c>
      <c r="AZ1252">
        <v>659.2</v>
      </c>
      <c r="BA1252">
        <v>13.2</v>
      </c>
      <c r="BB1252">
        <v>13.2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14</v>
      </c>
      <c r="AN1253" s="2">
        <v>78</v>
      </c>
      <c r="AO1253" s="2">
        <v>10.3</v>
      </c>
      <c r="AP1253" s="2">
        <v>14</v>
      </c>
      <c r="AQ1253" s="2">
        <v>4.3</v>
      </c>
      <c r="AR1253" s="2">
        <v>5.4</v>
      </c>
      <c r="AS1253" s="2">
        <v>1003.3</v>
      </c>
      <c r="AT1253" s="2">
        <v>0</v>
      </c>
      <c r="AU1253" s="2">
        <v>0</v>
      </c>
      <c r="AV1253" s="2">
        <v>0</v>
      </c>
      <c r="AW1253" s="2">
        <v>0.3</v>
      </c>
      <c r="AX1253" s="2">
        <v>0.6</v>
      </c>
      <c r="AY1253">
        <v>28.2</v>
      </c>
      <c r="AZ1253">
        <v>659.2</v>
      </c>
      <c r="BA1253">
        <v>13.2</v>
      </c>
      <c r="BB1253">
        <v>13.2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14</v>
      </c>
      <c r="AN1254" s="2">
        <v>78</v>
      </c>
      <c r="AO1254" s="2">
        <v>10.3</v>
      </c>
      <c r="AP1254" s="2">
        <v>14</v>
      </c>
      <c r="AQ1254" s="2">
        <v>4</v>
      </c>
      <c r="AR1254" s="2">
        <v>5</v>
      </c>
      <c r="AS1254" s="2">
        <v>1003.3</v>
      </c>
      <c r="AT1254" s="2">
        <v>0</v>
      </c>
      <c r="AU1254" s="2">
        <v>0</v>
      </c>
      <c r="AV1254" s="2">
        <v>0</v>
      </c>
      <c r="AW1254" s="2">
        <v>0.3</v>
      </c>
      <c r="AX1254" s="2">
        <v>0.6</v>
      </c>
      <c r="AY1254">
        <v>28.2</v>
      </c>
      <c r="AZ1254">
        <v>659.2</v>
      </c>
      <c r="BA1254">
        <v>13.2</v>
      </c>
      <c r="BB1254">
        <v>13.2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14</v>
      </c>
      <c r="AN1255" s="2">
        <v>79</v>
      </c>
      <c r="AO1255" s="2">
        <v>10.4</v>
      </c>
      <c r="AP1255" s="2">
        <v>14</v>
      </c>
      <c r="AQ1255" s="2">
        <v>4.7</v>
      </c>
      <c r="AR1255" s="2">
        <v>5</v>
      </c>
      <c r="AS1255" s="2">
        <v>1003.2</v>
      </c>
      <c r="AT1255" s="2">
        <v>0</v>
      </c>
      <c r="AU1255" s="2">
        <v>0</v>
      </c>
      <c r="AV1255" s="2">
        <v>0</v>
      </c>
      <c r="AW1255" s="2">
        <v>0.3</v>
      </c>
      <c r="AX1255" s="2">
        <v>0.6</v>
      </c>
      <c r="AY1255">
        <v>28.2</v>
      </c>
      <c r="AZ1255">
        <v>659.2</v>
      </c>
      <c r="BA1255">
        <v>13.2</v>
      </c>
      <c r="BB1255">
        <v>13.2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14</v>
      </c>
      <c r="AN1256" s="2">
        <v>79</v>
      </c>
      <c r="AO1256" s="2">
        <v>10.4</v>
      </c>
      <c r="AP1256" s="2">
        <v>14</v>
      </c>
      <c r="AQ1256" s="2">
        <v>7.9</v>
      </c>
      <c r="AR1256" s="2">
        <v>7.9</v>
      </c>
      <c r="AS1256" s="2">
        <v>1003.2</v>
      </c>
      <c r="AT1256" s="2">
        <v>0</v>
      </c>
      <c r="AU1256" s="2">
        <v>0</v>
      </c>
      <c r="AV1256" s="2">
        <v>0</v>
      </c>
      <c r="AW1256" s="2">
        <v>0.3</v>
      </c>
      <c r="AX1256" s="2">
        <v>0.6</v>
      </c>
      <c r="AY1256">
        <v>28.2</v>
      </c>
      <c r="AZ1256">
        <v>659.2</v>
      </c>
      <c r="BA1256">
        <v>13.2</v>
      </c>
      <c r="BB1256">
        <v>13.2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14</v>
      </c>
      <c r="AN1257" s="2">
        <v>79</v>
      </c>
      <c r="AO1257" s="2">
        <v>10.4</v>
      </c>
      <c r="AP1257" s="2">
        <v>14</v>
      </c>
      <c r="AQ1257" s="2">
        <v>4.7</v>
      </c>
      <c r="AR1257" s="2">
        <v>5.4</v>
      </c>
      <c r="AS1257" s="2">
        <v>1003.2</v>
      </c>
      <c r="AT1257" s="2">
        <v>0</v>
      </c>
      <c r="AU1257" s="2">
        <v>0</v>
      </c>
      <c r="AV1257" s="2">
        <v>0</v>
      </c>
      <c r="AW1257" s="2">
        <v>0.3</v>
      </c>
      <c r="AX1257" s="2">
        <v>0.6</v>
      </c>
      <c r="AY1257">
        <v>28.2</v>
      </c>
      <c r="AZ1257">
        <v>659.2</v>
      </c>
      <c r="BA1257">
        <v>13.2</v>
      </c>
      <c r="BB1257">
        <v>13.2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14</v>
      </c>
      <c r="AN1258" s="2">
        <v>79</v>
      </c>
      <c r="AO1258" s="2">
        <v>10.4</v>
      </c>
      <c r="AP1258" s="2">
        <v>14</v>
      </c>
      <c r="AQ1258" s="2">
        <v>5.8</v>
      </c>
      <c r="AR1258" s="2">
        <v>5.8</v>
      </c>
      <c r="AS1258" s="2">
        <v>1003.3</v>
      </c>
      <c r="AT1258" s="2">
        <v>0</v>
      </c>
      <c r="AU1258" s="2">
        <v>0</v>
      </c>
      <c r="AV1258" s="2">
        <v>0</v>
      </c>
      <c r="AW1258" s="2">
        <v>0.3</v>
      </c>
      <c r="AX1258" s="2">
        <v>0.6</v>
      </c>
      <c r="AY1258">
        <v>28.2</v>
      </c>
      <c r="AZ1258">
        <v>659.2</v>
      </c>
      <c r="BA1258">
        <v>13.2</v>
      </c>
      <c r="BB1258">
        <v>13.2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14</v>
      </c>
      <c r="AN1259" s="2">
        <v>79</v>
      </c>
      <c r="AO1259" s="2">
        <v>10.4</v>
      </c>
      <c r="AP1259" s="2">
        <v>14</v>
      </c>
      <c r="AQ1259" s="2">
        <v>7.6</v>
      </c>
      <c r="AR1259" s="2">
        <v>10.1</v>
      </c>
      <c r="AS1259" s="2">
        <v>1003.4</v>
      </c>
      <c r="AT1259" s="2">
        <v>0</v>
      </c>
      <c r="AU1259" s="2">
        <v>0</v>
      </c>
      <c r="AV1259" s="2">
        <v>0</v>
      </c>
      <c r="AW1259" s="2">
        <v>0.3</v>
      </c>
      <c r="AX1259" s="2">
        <v>0.6</v>
      </c>
      <c r="AY1259">
        <v>28.2</v>
      </c>
      <c r="AZ1259">
        <v>659.2</v>
      </c>
      <c r="BA1259">
        <v>13.2</v>
      </c>
      <c r="BB1259">
        <v>13.2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14</v>
      </c>
      <c r="AN1260" s="2">
        <v>78</v>
      </c>
      <c r="AO1260" s="2">
        <v>10.3</v>
      </c>
      <c r="AP1260" s="2">
        <v>14</v>
      </c>
      <c r="AQ1260" s="2">
        <v>8.6</v>
      </c>
      <c r="AR1260" s="2">
        <v>9</v>
      </c>
      <c r="AS1260" s="2">
        <v>1003.2</v>
      </c>
      <c r="AT1260" s="2">
        <v>0</v>
      </c>
      <c r="AU1260" s="2">
        <v>0</v>
      </c>
      <c r="AV1260" s="2">
        <v>0</v>
      </c>
      <c r="AW1260" s="2">
        <v>0.3</v>
      </c>
      <c r="AX1260" s="2">
        <v>0.6</v>
      </c>
      <c r="AY1260">
        <v>28.2</v>
      </c>
      <c r="AZ1260">
        <v>659.2</v>
      </c>
      <c r="BA1260">
        <v>13.2</v>
      </c>
      <c r="BB1260">
        <v>13.2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14</v>
      </c>
      <c r="AN1261" s="2">
        <v>78</v>
      </c>
      <c r="AO1261" s="2">
        <v>10.3</v>
      </c>
      <c r="AP1261" s="2">
        <v>14</v>
      </c>
      <c r="AQ1261" s="2">
        <v>6.1</v>
      </c>
      <c r="AR1261" s="2">
        <v>7.6</v>
      </c>
      <c r="AS1261" s="2">
        <v>1003.2</v>
      </c>
      <c r="AT1261" s="2">
        <v>0</v>
      </c>
      <c r="AU1261" s="2">
        <v>0</v>
      </c>
      <c r="AV1261" s="2">
        <v>0</v>
      </c>
      <c r="AW1261" s="2">
        <v>0.3</v>
      </c>
      <c r="AX1261" s="2">
        <v>0.6</v>
      </c>
      <c r="AY1261">
        <v>28.2</v>
      </c>
      <c r="AZ1261">
        <v>659.2</v>
      </c>
      <c r="BA1261">
        <v>13.2</v>
      </c>
      <c r="BB1261">
        <v>13.2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14</v>
      </c>
      <c r="AN1262" s="2">
        <v>78</v>
      </c>
      <c r="AO1262" s="2">
        <v>10.3</v>
      </c>
      <c r="AP1262" s="2">
        <v>14</v>
      </c>
      <c r="AQ1262" s="2">
        <v>8.6</v>
      </c>
      <c r="AR1262" s="2">
        <v>8.6</v>
      </c>
      <c r="AS1262" s="2">
        <v>1003.1</v>
      </c>
      <c r="AT1262" s="2">
        <v>0</v>
      </c>
      <c r="AU1262" s="2">
        <v>0</v>
      </c>
      <c r="AV1262" s="2">
        <v>0</v>
      </c>
      <c r="AW1262" s="2">
        <v>0.3</v>
      </c>
      <c r="AX1262" s="2">
        <v>0.6</v>
      </c>
      <c r="AY1262">
        <v>28.2</v>
      </c>
      <c r="AZ1262">
        <v>659.2</v>
      </c>
      <c r="BA1262">
        <v>13.2</v>
      </c>
      <c r="BB1262">
        <v>13.3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14</v>
      </c>
      <c r="AN1263" s="2">
        <v>78</v>
      </c>
      <c r="AO1263" s="2">
        <v>10.3</v>
      </c>
      <c r="AP1263" s="2">
        <v>14</v>
      </c>
      <c r="AQ1263" s="2">
        <v>9.4</v>
      </c>
      <c r="AR1263" s="2">
        <v>10.8</v>
      </c>
      <c r="AS1263" s="2">
        <v>1003.3</v>
      </c>
      <c r="AT1263" s="2">
        <v>0</v>
      </c>
      <c r="AU1263" s="2">
        <v>0</v>
      </c>
      <c r="AV1263" s="2">
        <v>0</v>
      </c>
      <c r="AW1263" s="2">
        <v>0.3</v>
      </c>
      <c r="AX1263" s="2">
        <v>0.6</v>
      </c>
      <c r="AY1263">
        <v>28.2</v>
      </c>
      <c r="AZ1263">
        <v>659.2</v>
      </c>
      <c r="BA1263">
        <v>13.3</v>
      </c>
      <c r="BB1263">
        <v>13.3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14</v>
      </c>
      <c r="AN1264" s="2">
        <v>77</v>
      </c>
      <c r="AO1264" s="2">
        <v>10</v>
      </c>
      <c r="AP1264" s="2">
        <v>14</v>
      </c>
      <c r="AQ1264" s="2">
        <v>7.2</v>
      </c>
      <c r="AR1264" s="2">
        <v>7.2</v>
      </c>
      <c r="AS1264" s="2">
        <v>1003.3</v>
      </c>
      <c r="AT1264" s="2">
        <v>0</v>
      </c>
      <c r="AU1264" s="2">
        <v>0</v>
      </c>
      <c r="AV1264" s="2">
        <v>0</v>
      </c>
      <c r="AW1264" s="2">
        <v>0.3</v>
      </c>
      <c r="AX1264" s="2">
        <v>0.6</v>
      </c>
      <c r="AY1264">
        <v>28.2</v>
      </c>
      <c r="AZ1264">
        <v>659.2</v>
      </c>
      <c r="BA1264">
        <v>13.3</v>
      </c>
      <c r="BB1264">
        <v>13.3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14</v>
      </c>
      <c r="AN1265" s="2">
        <v>77</v>
      </c>
      <c r="AO1265" s="2">
        <v>10</v>
      </c>
      <c r="AP1265" s="2">
        <v>14</v>
      </c>
      <c r="AQ1265" s="2">
        <v>5.4</v>
      </c>
      <c r="AR1265" s="2">
        <v>6.8</v>
      </c>
      <c r="AS1265" s="2">
        <v>1003</v>
      </c>
      <c r="AT1265" s="2">
        <v>0</v>
      </c>
      <c r="AU1265" s="2">
        <v>0</v>
      </c>
      <c r="AV1265" s="2">
        <v>0</v>
      </c>
      <c r="AW1265" s="2">
        <v>0.3</v>
      </c>
      <c r="AX1265" s="2">
        <v>0.6</v>
      </c>
      <c r="AY1265">
        <v>28.2</v>
      </c>
      <c r="AZ1265">
        <v>659.2</v>
      </c>
      <c r="BA1265">
        <v>13.3</v>
      </c>
      <c r="BB1265">
        <v>13.3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14</v>
      </c>
      <c r="AN1266" s="2">
        <v>77</v>
      </c>
      <c r="AO1266" s="2">
        <v>10</v>
      </c>
      <c r="AP1266" s="2">
        <v>14</v>
      </c>
      <c r="AQ1266" s="2">
        <v>4</v>
      </c>
      <c r="AR1266" s="2">
        <v>8.3000000000000007</v>
      </c>
      <c r="AS1266" s="2">
        <v>1003.3</v>
      </c>
      <c r="AT1266" s="2">
        <v>0</v>
      </c>
      <c r="AU1266" s="2">
        <v>0</v>
      </c>
      <c r="AV1266" s="2">
        <v>0</v>
      </c>
      <c r="AW1266" s="2">
        <v>0.3</v>
      </c>
      <c r="AX1266" s="2">
        <v>0.6</v>
      </c>
      <c r="AY1266">
        <v>28.2</v>
      </c>
      <c r="AZ1266">
        <v>659.2</v>
      </c>
      <c r="BA1266">
        <v>13.3</v>
      </c>
      <c r="BB1266">
        <v>13.4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14</v>
      </c>
      <c r="AN1267" s="2">
        <v>77</v>
      </c>
      <c r="AO1267" s="2">
        <v>10</v>
      </c>
      <c r="AP1267" s="2">
        <v>14</v>
      </c>
      <c r="AQ1267" s="2">
        <v>4.3</v>
      </c>
      <c r="AR1267" s="2">
        <v>6.8</v>
      </c>
      <c r="AS1267" s="2">
        <v>1003.2</v>
      </c>
      <c r="AT1267" s="2">
        <v>0</v>
      </c>
      <c r="AU1267" s="2">
        <v>0</v>
      </c>
      <c r="AV1267" s="2">
        <v>0</v>
      </c>
      <c r="AW1267" s="2">
        <v>0.3</v>
      </c>
      <c r="AX1267" s="2">
        <v>0.6</v>
      </c>
      <c r="AY1267">
        <v>28.2</v>
      </c>
      <c r="AZ1267">
        <v>659.2</v>
      </c>
      <c r="BA1267">
        <v>13.4</v>
      </c>
      <c r="BB1267">
        <v>13.4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14</v>
      </c>
      <c r="AN1268" s="2">
        <v>76</v>
      </c>
      <c r="AO1268" s="2">
        <v>9.8000000000000007</v>
      </c>
      <c r="AP1268" s="2">
        <v>14</v>
      </c>
      <c r="AQ1268" s="2">
        <v>3.6</v>
      </c>
      <c r="AR1268" s="2">
        <v>5</v>
      </c>
      <c r="AS1268" s="2">
        <v>1003.3</v>
      </c>
      <c r="AT1268" s="2">
        <v>0</v>
      </c>
      <c r="AU1268" s="2">
        <v>0</v>
      </c>
      <c r="AV1268" s="2">
        <v>0</v>
      </c>
      <c r="AW1268" s="2">
        <v>0.3</v>
      </c>
      <c r="AX1268" s="2">
        <v>0.6</v>
      </c>
      <c r="AY1268">
        <v>28.2</v>
      </c>
      <c r="AZ1268">
        <v>659.2</v>
      </c>
      <c r="BA1268">
        <v>13.4</v>
      </c>
      <c r="BB1268">
        <v>13.4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14</v>
      </c>
      <c r="AN1269" s="2">
        <v>76</v>
      </c>
      <c r="AO1269" s="2">
        <v>9.8000000000000007</v>
      </c>
      <c r="AP1269" s="2">
        <v>14</v>
      </c>
      <c r="AQ1269" s="2">
        <v>5</v>
      </c>
      <c r="AR1269" s="2">
        <v>6.1</v>
      </c>
      <c r="AS1269" s="2">
        <v>1003.2</v>
      </c>
      <c r="AT1269" s="2">
        <v>0</v>
      </c>
      <c r="AU1269" s="2">
        <v>0</v>
      </c>
      <c r="AV1269" s="2">
        <v>0</v>
      </c>
      <c r="AW1269" s="2">
        <v>0.3</v>
      </c>
      <c r="AX1269" s="2">
        <v>0.6</v>
      </c>
      <c r="AY1269">
        <v>28.2</v>
      </c>
      <c r="AZ1269">
        <v>659.2</v>
      </c>
      <c r="BA1269">
        <v>13.5</v>
      </c>
      <c r="BB1269">
        <v>13.4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14.1</v>
      </c>
      <c r="AN1270" s="2">
        <v>76</v>
      </c>
      <c r="AO1270" s="2">
        <v>9.9</v>
      </c>
      <c r="AP1270" s="2">
        <v>14.1</v>
      </c>
      <c r="AQ1270" s="2">
        <v>1.8</v>
      </c>
      <c r="AR1270" s="2">
        <v>3.6</v>
      </c>
      <c r="AS1270" s="2">
        <v>1003.2</v>
      </c>
      <c r="AT1270" s="2">
        <v>0</v>
      </c>
      <c r="AU1270" s="2">
        <v>0</v>
      </c>
      <c r="AV1270" s="2">
        <v>0</v>
      </c>
      <c r="AW1270" s="2">
        <v>0.3</v>
      </c>
      <c r="AX1270" s="2">
        <v>0.6</v>
      </c>
      <c r="AY1270">
        <v>28.2</v>
      </c>
      <c r="AZ1270">
        <v>659.2</v>
      </c>
      <c r="BA1270">
        <v>13.4</v>
      </c>
      <c r="BB1270">
        <v>13.4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14.1</v>
      </c>
      <c r="AN1271" s="2">
        <v>75</v>
      </c>
      <c r="AO1271" s="2">
        <v>9.6999999999999993</v>
      </c>
      <c r="AP1271" s="2">
        <v>14.1</v>
      </c>
      <c r="AQ1271" s="2">
        <v>6.8</v>
      </c>
      <c r="AR1271" s="2">
        <v>7.6</v>
      </c>
      <c r="AS1271" s="2">
        <v>1003.4</v>
      </c>
      <c r="AT1271" s="2">
        <v>0</v>
      </c>
      <c r="AU1271" s="2">
        <v>0</v>
      </c>
      <c r="AV1271" s="2">
        <v>0</v>
      </c>
      <c r="AW1271" s="2">
        <v>0.3</v>
      </c>
      <c r="AX1271" s="2">
        <v>0.6</v>
      </c>
      <c r="AY1271">
        <v>28.2</v>
      </c>
      <c r="AZ1271">
        <v>659.2</v>
      </c>
      <c r="BA1271">
        <v>13.5</v>
      </c>
      <c r="BB1271">
        <v>13.5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14.2</v>
      </c>
      <c r="AN1272" s="2">
        <v>75</v>
      </c>
      <c r="AO1272" s="2">
        <v>9.8000000000000007</v>
      </c>
      <c r="AP1272" s="2">
        <v>14.2</v>
      </c>
      <c r="AQ1272" s="2">
        <v>4.7</v>
      </c>
      <c r="AR1272" s="2">
        <v>5.8</v>
      </c>
      <c r="AS1272" s="2">
        <v>1003.1</v>
      </c>
      <c r="AT1272" s="2">
        <v>0</v>
      </c>
      <c r="AU1272" s="2">
        <v>0</v>
      </c>
      <c r="AV1272" s="2">
        <v>0</v>
      </c>
      <c r="AW1272" s="2">
        <v>0.3</v>
      </c>
      <c r="AX1272" s="2">
        <v>0.6</v>
      </c>
      <c r="AY1272">
        <v>28.2</v>
      </c>
      <c r="AZ1272">
        <v>659.2</v>
      </c>
      <c r="BA1272">
        <v>13.5</v>
      </c>
      <c r="BB1272">
        <v>13.5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14.2</v>
      </c>
      <c r="AN1273" s="2">
        <v>74</v>
      </c>
      <c r="AO1273" s="2">
        <v>9.6999999999999993</v>
      </c>
      <c r="AP1273" s="2">
        <v>14.2</v>
      </c>
      <c r="AQ1273" s="2">
        <v>5.8</v>
      </c>
      <c r="AR1273" s="2">
        <v>9</v>
      </c>
      <c r="AS1273" s="2">
        <v>1003.1</v>
      </c>
      <c r="AT1273" s="2">
        <v>0</v>
      </c>
      <c r="AU1273" s="2">
        <v>0</v>
      </c>
      <c r="AV1273" s="2">
        <v>0</v>
      </c>
      <c r="AW1273" s="2">
        <v>0.3</v>
      </c>
      <c r="AX1273" s="2">
        <v>0.6</v>
      </c>
      <c r="AY1273">
        <v>28.2</v>
      </c>
      <c r="AZ1273">
        <v>659.2</v>
      </c>
      <c r="BA1273">
        <v>13.5</v>
      </c>
      <c r="BB1273">
        <v>13.5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14.3</v>
      </c>
      <c r="AN1274" s="2">
        <v>74</v>
      </c>
      <c r="AO1274" s="2">
        <v>9.8000000000000007</v>
      </c>
      <c r="AP1274" s="2">
        <v>14.3</v>
      </c>
      <c r="AQ1274" s="2">
        <v>9.6999999999999993</v>
      </c>
      <c r="AR1274" s="2">
        <v>10.1</v>
      </c>
      <c r="AS1274" s="2">
        <v>1003.2</v>
      </c>
      <c r="AT1274" s="2">
        <v>0</v>
      </c>
      <c r="AU1274" s="2">
        <v>0</v>
      </c>
      <c r="AV1274" s="2">
        <v>0</v>
      </c>
      <c r="AW1274" s="2">
        <v>0.3</v>
      </c>
      <c r="AX1274" s="2">
        <v>0.6</v>
      </c>
      <c r="AY1274">
        <v>28.2</v>
      </c>
      <c r="AZ1274">
        <v>659.2</v>
      </c>
      <c r="BA1274">
        <v>13.5</v>
      </c>
      <c r="BB1274">
        <v>13.5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14.3</v>
      </c>
      <c r="AN1275" s="2">
        <v>74</v>
      </c>
      <c r="AO1275" s="2">
        <v>9.8000000000000007</v>
      </c>
      <c r="AP1275" s="2">
        <v>14.3</v>
      </c>
      <c r="AQ1275" s="2">
        <v>4</v>
      </c>
      <c r="AR1275" s="2">
        <v>4</v>
      </c>
      <c r="AS1275" s="2">
        <v>1003.3</v>
      </c>
      <c r="AT1275" s="2">
        <v>0</v>
      </c>
      <c r="AU1275" s="2">
        <v>0</v>
      </c>
      <c r="AV1275" s="2">
        <v>0</v>
      </c>
      <c r="AW1275" s="2">
        <v>0.3</v>
      </c>
      <c r="AX1275" s="2">
        <v>0.6</v>
      </c>
      <c r="AY1275">
        <v>28.2</v>
      </c>
      <c r="AZ1275">
        <v>659.2</v>
      </c>
      <c r="BA1275">
        <v>13.5</v>
      </c>
      <c r="BB1275">
        <v>13.5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14.1</v>
      </c>
      <c r="AN1276" s="2">
        <v>75</v>
      </c>
      <c r="AO1276" s="2">
        <v>9.6999999999999993</v>
      </c>
      <c r="AP1276" s="2">
        <v>14.1</v>
      </c>
      <c r="AQ1276" s="2">
        <v>1.8</v>
      </c>
      <c r="AR1276" s="2">
        <v>1.8</v>
      </c>
      <c r="AS1276" s="2">
        <v>1003.3</v>
      </c>
      <c r="AT1276" s="2">
        <v>0</v>
      </c>
      <c r="AU1276" s="2">
        <v>0</v>
      </c>
      <c r="AV1276" s="2">
        <v>0</v>
      </c>
      <c r="AW1276" s="2">
        <v>0.3</v>
      </c>
      <c r="AX1276" s="2">
        <v>0.6</v>
      </c>
      <c r="AY1276">
        <v>28.2</v>
      </c>
      <c r="AZ1276">
        <v>659.2</v>
      </c>
      <c r="BA1276">
        <v>13.6</v>
      </c>
      <c r="BB1276">
        <v>13.5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13.9</v>
      </c>
      <c r="AN1277" s="2">
        <v>75</v>
      </c>
      <c r="AO1277" s="2">
        <v>9.5</v>
      </c>
      <c r="AP1277" s="2">
        <v>13.9</v>
      </c>
      <c r="AQ1277" s="2">
        <v>2.9</v>
      </c>
      <c r="AR1277" s="2">
        <v>4</v>
      </c>
      <c r="AS1277" s="2">
        <v>1003.4</v>
      </c>
      <c r="AT1277" s="2">
        <v>0</v>
      </c>
      <c r="AU1277" s="2">
        <v>0</v>
      </c>
      <c r="AV1277" s="2">
        <v>0</v>
      </c>
      <c r="AW1277" s="2">
        <v>0.3</v>
      </c>
      <c r="AX1277" s="2">
        <v>0.6</v>
      </c>
      <c r="AY1277">
        <v>28.2</v>
      </c>
      <c r="AZ1277">
        <v>659.2</v>
      </c>
      <c r="BA1277">
        <v>13.6</v>
      </c>
      <c r="BB1277">
        <v>13.6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13.6</v>
      </c>
      <c r="AN1278" s="2">
        <v>76</v>
      </c>
      <c r="AO1278" s="2">
        <v>9.4</v>
      </c>
      <c r="AP1278" s="2">
        <v>13.6</v>
      </c>
      <c r="AQ1278" s="2">
        <v>4</v>
      </c>
      <c r="AR1278" s="2">
        <v>5.8</v>
      </c>
      <c r="AS1278" s="2">
        <v>1003.1</v>
      </c>
      <c r="AT1278" s="2">
        <v>0</v>
      </c>
      <c r="AU1278" s="2">
        <v>0</v>
      </c>
      <c r="AV1278" s="2">
        <v>0</v>
      </c>
      <c r="AW1278" s="2">
        <v>0.3</v>
      </c>
      <c r="AX1278" s="2">
        <v>0.6</v>
      </c>
      <c r="AY1278">
        <v>28.2</v>
      </c>
      <c r="AZ1278">
        <v>659.2</v>
      </c>
      <c r="BA1278">
        <v>13.6</v>
      </c>
      <c r="BB1278">
        <v>13.5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13.4</v>
      </c>
      <c r="AN1279" s="2">
        <v>77</v>
      </c>
      <c r="AO1279" s="2">
        <v>9.4</v>
      </c>
      <c r="AP1279" s="2">
        <v>13.4</v>
      </c>
      <c r="AQ1279" s="2">
        <v>0</v>
      </c>
      <c r="AR1279" s="2">
        <v>0</v>
      </c>
      <c r="AS1279" s="2">
        <v>1003.1</v>
      </c>
      <c r="AT1279" s="2">
        <v>0</v>
      </c>
      <c r="AU1279" s="2">
        <v>0</v>
      </c>
      <c r="AV1279" s="2">
        <v>0</v>
      </c>
      <c r="AW1279" s="2">
        <v>0.3</v>
      </c>
      <c r="AX1279" s="2">
        <v>0.6</v>
      </c>
      <c r="AY1279">
        <v>28.2</v>
      </c>
      <c r="AZ1279">
        <v>659.2</v>
      </c>
      <c r="BA1279">
        <v>13.6</v>
      </c>
      <c r="BB1279">
        <v>13.5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13.3</v>
      </c>
      <c r="AN1280" s="2">
        <v>78</v>
      </c>
      <c r="AO1280" s="2">
        <v>9.6</v>
      </c>
      <c r="AP1280" s="2">
        <v>13.3</v>
      </c>
      <c r="AQ1280" s="2">
        <v>2.2000000000000002</v>
      </c>
      <c r="AR1280" s="2">
        <v>2.2000000000000002</v>
      </c>
      <c r="AS1280" s="2">
        <v>1003</v>
      </c>
      <c r="AT1280" s="2">
        <v>0</v>
      </c>
      <c r="AU1280" s="2">
        <v>0</v>
      </c>
      <c r="AV1280" s="2">
        <v>0</v>
      </c>
      <c r="AW1280" s="2">
        <v>0.3</v>
      </c>
      <c r="AX1280" s="2">
        <v>0.6</v>
      </c>
      <c r="AY1280">
        <v>28.2</v>
      </c>
      <c r="AZ1280">
        <v>659.2</v>
      </c>
      <c r="BA1280">
        <v>13.6</v>
      </c>
      <c r="BB1280">
        <v>13.5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13.1</v>
      </c>
      <c r="AN1281" s="2">
        <v>79</v>
      </c>
      <c r="AO1281" s="2">
        <v>9.5</v>
      </c>
      <c r="AP1281" s="2">
        <v>13.1</v>
      </c>
      <c r="AQ1281" s="2">
        <v>0</v>
      </c>
      <c r="AR1281" s="2">
        <v>2.2000000000000002</v>
      </c>
      <c r="AS1281" s="2">
        <v>1003.2</v>
      </c>
      <c r="AT1281" s="2">
        <v>0</v>
      </c>
      <c r="AU1281" s="2">
        <v>0</v>
      </c>
      <c r="AV1281" s="2">
        <v>0</v>
      </c>
      <c r="AW1281" s="2">
        <v>0.3</v>
      </c>
      <c r="AX1281" s="2">
        <v>0.6</v>
      </c>
      <c r="AY1281">
        <v>28.2</v>
      </c>
      <c r="AZ1281">
        <v>659.2</v>
      </c>
      <c r="BA1281">
        <v>13.5</v>
      </c>
      <c r="BB1281">
        <v>13.5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13</v>
      </c>
      <c r="AN1282" s="2">
        <v>79</v>
      </c>
      <c r="AO1282" s="2">
        <v>9.5</v>
      </c>
      <c r="AP1282" s="2">
        <v>13</v>
      </c>
      <c r="AQ1282" s="2">
        <v>2.5</v>
      </c>
      <c r="AR1282" s="2">
        <v>2.9</v>
      </c>
      <c r="AS1282" s="2">
        <v>1003.1</v>
      </c>
      <c r="AT1282" s="2">
        <v>0</v>
      </c>
      <c r="AU1282" s="2">
        <v>0</v>
      </c>
      <c r="AV1282" s="2">
        <v>0</v>
      </c>
      <c r="AW1282" s="2">
        <v>0.3</v>
      </c>
      <c r="AX1282" s="2">
        <v>0.6</v>
      </c>
      <c r="AY1282">
        <v>28.2</v>
      </c>
      <c r="AZ1282">
        <v>659.2</v>
      </c>
      <c r="BA1282">
        <v>13.5</v>
      </c>
      <c r="BB1282">
        <v>13.4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13</v>
      </c>
      <c r="AN1283" s="2">
        <v>79</v>
      </c>
      <c r="AO1283" s="2">
        <v>9.5</v>
      </c>
      <c r="AP1283" s="2">
        <v>13</v>
      </c>
      <c r="AQ1283" s="2">
        <v>2.5</v>
      </c>
      <c r="AR1283" s="2">
        <v>2.5</v>
      </c>
      <c r="AS1283" s="2">
        <v>1003.1</v>
      </c>
      <c r="AT1283" s="2">
        <v>0</v>
      </c>
      <c r="AU1283" s="2">
        <v>0</v>
      </c>
      <c r="AV1283" s="2">
        <v>0</v>
      </c>
      <c r="AW1283" s="2">
        <v>0.3</v>
      </c>
      <c r="AX1283" s="2">
        <v>0.6</v>
      </c>
      <c r="AY1283">
        <v>28.2</v>
      </c>
      <c r="AZ1283">
        <v>659.2</v>
      </c>
      <c r="BA1283">
        <v>13.5</v>
      </c>
      <c r="BB1283">
        <v>13.4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12.9</v>
      </c>
      <c r="AN1284" s="2">
        <v>80</v>
      </c>
      <c r="AO1284" s="2">
        <v>9.5</v>
      </c>
      <c r="AP1284" s="2">
        <v>12.9</v>
      </c>
      <c r="AQ1284" s="2">
        <v>1.8</v>
      </c>
      <c r="AR1284" s="2">
        <v>2.9</v>
      </c>
      <c r="AS1284" s="2">
        <v>1003</v>
      </c>
      <c r="AT1284" s="2">
        <v>0</v>
      </c>
      <c r="AU1284" s="2">
        <v>0</v>
      </c>
      <c r="AV1284" s="2">
        <v>0</v>
      </c>
      <c r="AW1284" s="2">
        <v>0.3</v>
      </c>
      <c r="AX1284" s="2">
        <v>0.6</v>
      </c>
      <c r="AY1284">
        <v>28.2</v>
      </c>
      <c r="AZ1284">
        <v>659.2</v>
      </c>
      <c r="BA1284">
        <v>13.4</v>
      </c>
      <c r="BB1284">
        <v>13.4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12.8</v>
      </c>
      <c r="AN1285" s="2">
        <v>80</v>
      </c>
      <c r="AO1285" s="2">
        <v>9.4</v>
      </c>
      <c r="AP1285" s="2">
        <v>12.8</v>
      </c>
      <c r="AQ1285" s="2">
        <v>2.9</v>
      </c>
      <c r="AR1285" s="2">
        <v>2.9</v>
      </c>
      <c r="AS1285" s="2">
        <v>1003</v>
      </c>
      <c r="AT1285" s="2">
        <v>0</v>
      </c>
      <c r="AU1285" s="2">
        <v>0</v>
      </c>
      <c r="AV1285" s="2">
        <v>0</v>
      </c>
      <c r="AW1285" s="2">
        <v>0.3</v>
      </c>
      <c r="AX1285" s="2">
        <v>0.6</v>
      </c>
      <c r="AY1285">
        <v>28.2</v>
      </c>
      <c r="AZ1285">
        <v>659.2</v>
      </c>
      <c r="BA1285">
        <v>13.3</v>
      </c>
      <c r="BB1285">
        <v>13.3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12.8</v>
      </c>
      <c r="AN1286" s="2">
        <v>80</v>
      </c>
      <c r="AO1286" s="2">
        <v>9.4</v>
      </c>
      <c r="AP1286" s="2">
        <v>12.8</v>
      </c>
      <c r="AQ1286" s="2">
        <v>2.2000000000000002</v>
      </c>
      <c r="AR1286" s="2">
        <v>2.5</v>
      </c>
      <c r="AS1286" s="2">
        <v>1003.2</v>
      </c>
      <c r="AT1286" s="2">
        <v>0</v>
      </c>
      <c r="AU1286" s="2">
        <v>0</v>
      </c>
      <c r="AV1286" s="2">
        <v>0</v>
      </c>
      <c r="AW1286" s="2">
        <v>0.3</v>
      </c>
      <c r="AX1286" s="2">
        <v>0.6</v>
      </c>
      <c r="AY1286">
        <v>28.2</v>
      </c>
      <c r="AZ1286">
        <v>659.2</v>
      </c>
      <c r="BA1286">
        <v>13.3</v>
      </c>
      <c r="BB1286">
        <v>13.3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12.8</v>
      </c>
      <c r="AN1287" s="2">
        <v>80</v>
      </c>
      <c r="AO1287" s="2">
        <v>9.4</v>
      </c>
      <c r="AP1287" s="2">
        <v>12.8</v>
      </c>
      <c r="AQ1287" s="2">
        <v>1.8</v>
      </c>
      <c r="AR1287" s="2">
        <v>2.9</v>
      </c>
      <c r="AS1287" s="2">
        <v>1003.2</v>
      </c>
      <c r="AT1287" s="2">
        <v>0</v>
      </c>
      <c r="AU1287" s="2">
        <v>0</v>
      </c>
      <c r="AV1287" s="2">
        <v>0</v>
      </c>
      <c r="AW1287" s="2">
        <v>0.3</v>
      </c>
      <c r="AX1287" s="2">
        <v>0.6</v>
      </c>
      <c r="AY1287">
        <v>28.2</v>
      </c>
      <c r="AZ1287">
        <v>659.2</v>
      </c>
      <c r="BA1287">
        <v>13.2</v>
      </c>
      <c r="BB1287">
        <v>13.3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12.8</v>
      </c>
      <c r="AN1288" s="2">
        <v>80</v>
      </c>
      <c r="AO1288" s="2">
        <v>9.4</v>
      </c>
      <c r="AP1288" s="2">
        <v>12.8</v>
      </c>
      <c r="AQ1288" s="2">
        <v>0</v>
      </c>
      <c r="AR1288" s="2">
        <v>0</v>
      </c>
      <c r="AS1288" s="2">
        <v>1003.2</v>
      </c>
      <c r="AT1288" s="2">
        <v>0</v>
      </c>
      <c r="AU1288" s="2">
        <v>0</v>
      </c>
      <c r="AV1288" s="2">
        <v>0</v>
      </c>
      <c r="AW1288" s="2">
        <v>0.3</v>
      </c>
      <c r="AX1288" s="2">
        <v>0.6</v>
      </c>
      <c r="AY1288">
        <v>28.2</v>
      </c>
      <c r="AZ1288">
        <v>659.2</v>
      </c>
      <c r="BA1288">
        <v>13.2</v>
      </c>
      <c r="BB1288">
        <v>13.2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12.7</v>
      </c>
      <c r="AN1289" s="2">
        <v>80</v>
      </c>
      <c r="AO1289" s="2">
        <v>9.3000000000000007</v>
      </c>
      <c r="AP1289" s="2">
        <v>12.7</v>
      </c>
      <c r="AQ1289" s="2">
        <v>2.9</v>
      </c>
      <c r="AR1289" s="2">
        <v>3.2</v>
      </c>
      <c r="AS1289" s="2">
        <v>1003.1</v>
      </c>
      <c r="AT1289" s="2">
        <v>0</v>
      </c>
      <c r="AU1289" s="2">
        <v>0</v>
      </c>
      <c r="AV1289" s="2">
        <v>0</v>
      </c>
      <c r="AW1289" s="2">
        <v>0.3</v>
      </c>
      <c r="AX1289" s="2">
        <v>0.6</v>
      </c>
      <c r="AY1289">
        <v>28.2</v>
      </c>
      <c r="AZ1289">
        <v>659.2</v>
      </c>
      <c r="BA1289">
        <v>13.2</v>
      </c>
      <c r="BB1289">
        <v>13.2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12.7</v>
      </c>
      <c r="AN1290" s="2">
        <v>81</v>
      </c>
      <c r="AO1290" s="2">
        <v>9.5</v>
      </c>
      <c r="AP1290" s="2">
        <v>12.7</v>
      </c>
      <c r="AQ1290" s="2">
        <v>2.9</v>
      </c>
      <c r="AR1290" s="2">
        <v>4</v>
      </c>
      <c r="AS1290" s="2">
        <v>1003.1</v>
      </c>
      <c r="AT1290" s="2">
        <v>0</v>
      </c>
      <c r="AU1290" s="2">
        <v>0</v>
      </c>
      <c r="AV1290" s="2">
        <v>0</v>
      </c>
      <c r="AW1290" s="2">
        <v>0.3</v>
      </c>
      <c r="AX1290" s="2">
        <v>0.6</v>
      </c>
      <c r="AY1290">
        <v>28.2</v>
      </c>
      <c r="AZ1290">
        <v>659.2</v>
      </c>
      <c r="BA1290">
        <v>13.1</v>
      </c>
      <c r="BB1290">
        <v>13.2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12.6</v>
      </c>
      <c r="AN1291" s="2">
        <v>81</v>
      </c>
      <c r="AO1291" s="2">
        <v>9.4</v>
      </c>
      <c r="AP1291" s="2">
        <v>12.6</v>
      </c>
      <c r="AQ1291" s="2">
        <v>2.2000000000000002</v>
      </c>
      <c r="AR1291" s="2">
        <v>2.5</v>
      </c>
      <c r="AS1291" s="2">
        <v>1003.3</v>
      </c>
      <c r="AT1291" s="2">
        <v>0</v>
      </c>
      <c r="AU1291" s="2">
        <v>0</v>
      </c>
      <c r="AV1291" s="2">
        <v>0</v>
      </c>
      <c r="AW1291" s="2">
        <v>0.3</v>
      </c>
      <c r="AX1291" s="2">
        <v>0.6</v>
      </c>
      <c r="AY1291">
        <v>28.2</v>
      </c>
      <c r="AZ1291">
        <v>659.2</v>
      </c>
      <c r="BA1291">
        <v>13.1</v>
      </c>
      <c r="BB1291">
        <v>13.1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12.6</v>
      </c>
      <c r="AN1292" s="2">
        <v>81</v>
      </c>
      <c r="AO1292" s="2">
        <v>9.4</v>
      </c>
      <c r="AP1292" s="2">
        <v>12.6</v>
      </c>
      <c r="AQ1292" s="2">
        <v>2.5</v>
      </c>
      <c r="AR1292" s="2">
        <v>2.9</v>
      </c>
      <c r="AS1292" s="2">
        <v>1003.1</v>
      </c>
      <c r="AT1292" s="2">
        <v>0</v>
      </c>
      <c r="AU1292" s="2">
        <v>0</v>
      </c>
      <c r="AV1292" s="2">
        <v>0</v>
      </c>
      <c r="AW1292" s="2">
        <v>0.3</v>
      </c>
      <c r="AX1292" s="2">
        <v>0.6</v>
      </c>
      <c r="AY1292">
        <v>28.2</v>
      </c>
      <c r="AZ1292">
        <v>659.2</v>
      </c>
      <c r="BA1292">
        <v>13</v>
      </c>
      <c r="BB1292">
        <v>13.1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12.6</v>
      </c>
      <c r="AN1293" s="2">
        <v>81</v>
      </c>
      <c r="AO1293" s="2">
        <v>9.4</v>
      </c>
      <c r="AP1293" s="2">
        <v>12.6</v>
      </c>
      <c r="AQ1293" s="2">
        <v>3.6</v>
      </c>
      <c r="AR1293" s="2">
        <v>4</v>
      </c>
      <c r="AS1293" s="2">
        <v>1003.1</v>
      </c>
      <c r="AT1293" s="2">
        <v>0</v>
      </c>
      <c r="AU1293" s="2">
        <v>0</v>
      </c>
      <c r="AV1293" s="2">
        <v>0</v>
      </c>
      <c r="AW1293" s="2">
        <v>0.3</v>
      </c>
      <c r="AX1293" s="2">
        <v>0.6</v>
      </c>
      <c r="AY1293">
        <v>28.2</v>
      </c>
      <c r="AZ1293">
        <v>659.2</v>
      </c>
      <c r="BA1293">
        <v>13</v>
      </c>
      <c r="BB1293">
        <v>13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12.5</v>
      </c>
      <c r="AN1294" s="2">
        <v>81</v>
      </c>
      <c r="AO1294" s="2">
        <v>9.3000000000000007</v>
      </c>
      <c r="AP1294" s="2">
        <v>12.5</v>
      </c>
      <c r="AQ1294" s="2">
        <v>4.3</v>
      </c>
      <c r="AR1294" s="2">
        <v>4.7</v>
      </c>
      <c r="AS1294" s="2">
        <v>1003.2</v>
      </c>
      <c r="AT1294" s="2">
        <v>0</v>
      </c>
      <c r="AU1294" s="2">
        <v>0</v>
      </c>
      <c r="AV1294" s="2">
        <v>0</v>
      </c>
      <c r="AW1294" s="2">
        <v>0.3</v>
      </c>
      <c r="AX1294" s="2">
        <v>0.6</v>
      </c>
      <c r="AY1294">
        <v>28.2</v>
      </c>
      <c r="AZ1294">
        <v>659.2</v>
      </c>
      <c r="BA1294">
        <v>12.9</v>
      </c>
      <c r="BB1294">
        <v>13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12.5</v>
      </c>
      <c r="AN1295" s="2">
        <v>82</v>
      </c>
      <c r="AO1295" s="2">
        <v>9.5</v>
      </c>
      <c r="AP1295" s="2">
        <v>12.5</v>
      </c>
      <c r="AQ1295" s="2">
        <v>3.2</v>
      </c>
      <c r="AR1295" s="2">
        <v>4</v>
      </c>
      <c r="AS1295" s="2">
        <v>1003.1</v>
      </c>
      <c r="AT1295" s="2">
        <v>0</v>
      </c>
      <c r="AU1295" s="2">
        <v>0</v>
      </c>
      <c r="AV1295" s="2">
        <v>0</v>
      </c>
      <c r="AW1295" s="2">
        <v>0.3</v>
      </c>
      <c r="AX1295" s="2">
        <v>0.6</v>
      </c>
      <c r="AY1295">
        <v>28.2</v>
      </c>
      <c r="AZ1295">
        <v>659.2</v>
      </c>
      <c r="BA1295">
        <v>12.9</v>
      </c>
      <c r="BB1295">
        <v>13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12.5</v>
      </c>
      <c r="AN1296" s="2">
        <v>82</v>
      </c>
      <c r="AO1296" s="2">
        <v>9.5</v>
      </c>
      <c r="AP1296" s="2">
        <v>12.5</v>
      </c>
      <c r="AQ1296" s="2">
        <v>4</v>
      </c>
      <c r="AR1296" s="2">
        <v>4.7</v>
      </c>
      <c r="AS1296" s="2">
        <v>1003.1</v>
      </c>
      <c r="AT1296" s="2">
        <v>0</v>
      </c>
      <c r="AU1296" s="2">
        <v>0</v>
      </c>
      <c r="AV1296" s="2">
        <v>0</v>
      </c>
      <c r="AW1296" s="2">
        <v>0.3</v>
      </c>
      <c r="AX1296" s="2">
        <v>0.6</v>
      </c>
      <c r="AY1296">
        <v>28.2</v>
      </c>
      <c r="AZ1296">
        <v>659.2</v>
      </c>
      <c r="BA1296">
        <v>12.9</v>
      </c>
      <c r="BB1296">
        <v>12.9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12.5</v>
      </c>
      <c r="AN1297" s="2">
        <v>82</v>
      </c>
      <c r="AO1297" s="2">
        <v>9.5</v>
      </c>
      <c r="AP1297" s="2">
        <v>12.5</v>
      </c>
      <c r="AQ1297" s="2">
        <v>3.6</v>
      </c>
      <c r="AR1297" s="2">
        <v>4</v>
      </c>
      <c r="AS1297" s="2">
        <v>1003.2</v>
      </c>
      <c r="AT1297" s="2">
        <v>0</v>
      </c>
      <c r="AU1297" s="2">
        <v>0</v>
      </c>
      <c r="AV1297" s="2">
        <v>0</v>
      </c>
      <c r="AW1297" s="2">
        <v>0.3</v>
      </c>
      <c r="AX1297" s="2">
        <v>0.6</v>
      </c>
      <c r="AY1297">
        <v>28.2</v>
      </c>
      <c r="AZ1297">
        <v>659.2</v>
      </c>
      <c r="BA1297">
        <v>12.8</v>
      </c>
      <c r="BB1297">
        <v>12.9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12.5</v>
      </c>
      <c r="AN1298" s="2">
        <v>82</v>
      </c>
      <c r="AO1298" s="2">
        <v>9.5</v>
      </c>
      <c r="AP1298" s="2">
        <v>12.5</v>
      </c>
      <c r="AQ1298" s="2">
        <v>2.2000000000000002</v>
      </c>
      <c r="AR1298" s="2">
        <v>2.5</v>
      </c>
      <c r="AS1298" s="2">
        <v>1003</v>
      </c>
      <c r="AT1298" s="2">
        <v>0</v>
      </c>
      <c r="AU1298" s="2">
        <v>0</v>
      </c>
      <c r="AV1298" s="2">
        <v>0</v>
      </c>
      <c r="AW1298" s="2">
        <v>0.3</v>
      </c>
      <c r="AX1298" s="2">
        <v>0.6</v>
      </c>
      <c r="AY1298">
        <v>28.2</v>
      </c>
      <c r="AZ1298">
        <v>659.2</v>
      </c>
      <c r="BA1298">
        <v>12.8</v>
      </c>
      <c r="BB1298">
        <v>12.9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12.5</v>
      </c>
      <c r="AN1299" s="2">
        <v>82</v>
      </c>
      <c r="AO1299" s="2">
        <v>9.5</v>
      </c>
      <c r="AP1299" s="2">
        <v>12.5</v>
      </c>
      <c r="AQ1299" s="2">
        <v>2.5</v>
      </c>
      <c r="AR1299" s="2">
        <v>3.2</v>
      </c>
      <c r="AS1299" s="2">
        <v>1003.2</v>
      </c>
      <c r="AT1299" s="2">
        <v>0</v>
      </c>
      <c r="AU1299" s="2">
        <v>0</v>
      </c>
      <c r="AV1299" s="2">
        <v>0</v>
      </c>
      <c r="AW1299" s="2">
        <v>0.3</v>
      </c>
      <c r="AX1299" s="2">
        <v>0.6</v>
      </c>
      <c r="AY1299">
        <v>28.2</v>
      </c>
      <c r="AZ1299">
        <v>659.2</v>
      </c>
      <c r="BA1299">
        <v>12.8</v>
      </c>
      <c r="BB1299">
        <v>12.8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12.5</v>
      </c>
      <c r="AN1300" s="2">
        <v>82</v>
      </c>
      <c r="AO1300" s="2">
        <v>9.5</v>
      </c>
      <c r="AP1300" s="2">
        <v>12.5</v>
      </c>
      <c r="AQ1300" s="2">
        <v>4.7</v>
      </c>
      <c r="AR1300" s="2">
        <v>6.8</v>
      </c>
      <c r="AS1300" s="2">
        <v>1003.1</v>
      </c>
      <c r="AT1300" s="2">
        <v>0</v>
      </c>
      <c r="AU1300" s="2">
        <v>0</v>
      </c>
      <c r="AV1300" s="2">
        <v>0</v>
      </c>
      <c r="AW1300" s="2">
        <v>0.3</v>
      </c>
      <c r="AX1300" s="2">
        <v>0.6</v>
      </c>
      <c r="AY1300">
        <v>28.2</v>
      </c>
      <c r="AZ1300">
        <v>659.2</v>
      </c>
      <c r="BA1300">
        <v>12.8</v>
      </c>
      <c r="BB1300">
        <v>12.8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12.7</v>
      </c>
      <c r="AN1301" s="2">
        <v>81</v>
      </c>
      <c r="AO1301" s="2">
        <v>9.5</v>
      </c>
      <c r="AP1301" s="2">
        <v>12.7</v>
      </c>
      <c r="AQ1301" s="2">
        <v>12.2</v>
      </c>
      <c r="AR1301" s="2">
        <v>14.8</v>
      </c>
      <c r="AS1301" s="2">
        <v>1003.2</v>
      </c>
      <c r="AT1301" s="2">
        <v>0</v>
      </c>
      <c r="AU1301" s="2">
        <v>0</v>
      </c>
      <c r="AV1301" s="2">
        <v>0</v>
      </c>
      <c r="AW1301" s="2">
        <v>0.3</v>
      </c>
      <c r="AX1301" s="2">
        <v>0.6</v>
      </c>
      <c r="AY1301">
        <v>28.2</v>
      </c>
      <c r="AZ1301">
        <v>659.2</v>
      </c>
      <c r="BA1301">
        <v>12.7</v>
      </c>
      <c r="BB1301">
        <v>12.8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13</v>
      </c>
      <c r="AN1302" s="2">
        <v>79</v>
      </c>
      <c r="AO1302" s="2">
        <v>9.5</v>
      </c>
      <c r="AP1302" s="2">
        <v>13</v>
      </c>
      <c r="AQ1302" s="2">
        <v>15.5</v>
      </c>
      <c r="AR1302" s="2">
        <v>20.5</v>
      </c>
      <c r="AS1302" s="2">
        <v>1003.3</v>
      </c>
      <c r="AT1302" s="2">
        <v>0</v>
      </c>
      <c r="AU1302" s="2">
        <v>0</v>
      </c>
      <c r="AV1302" s="2">
        <v>0</v>
      </c>
      <c r="AW1302" s="2">
        <v>0.3</v>
      </c>
      <c r="AX1302" s="2">
        <v>0.6</v>
      </c>
      <c r="AY1302">
        <v>28.2</v>
      </c>
      <c r="AZ1302">
        <v>659.2</v>
      </c>
      <c r="BA1302">
        <v>12.7</v>
      </c>
      <c r="BB1302">
        <v>12.8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13.4</v>
      </c>
      <c r="AN1303" s="2">
        <v>77</v>
      </c>
      <c r="AO1303" s="2">
        <v>9.4</v>
      </c>
      <c r="AP1303" s="2">
        <v>13.4</v>
      </c>
      <c r="AQ1303" s="2">
        <v>9</v>
      </c>
      <c r="AR1303" s="2">
        <v>11.2</v>
      </c>
      <c r="AS1303" s="2">
        <v>1003.3</v>
      </c>
      <c r="AT1303" s="2">
        <v>0</v>
      </c>
      <c r="AU1303" s="2">
        <v>0</v>
      </c>
      <c r="AV1303" s="2">
        <v>0</v>
      </c>
      <c r="AW1303" s="2">
        <v>0.3</v>
      </c>
      <c r="AX1303" s="2">
        <v>0.6</v>
      </c>
      <c r="AY1303">
        <v>28.2</v>
      </c>
      <c r="AZ1303">
        <v>659.2</v>
      </c>
      <c r="BA1303">
        <v>12.7</v>
      </c>
      <c r="BB1303">
        <v>12.8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13.6</v>
      </c>
      <c r="AN1304" s="2">
        <v>76</v>
      </c>
      <c r="AO1304" s="2">
        <v>9.4</v>
      </c>
      <c r="AP1304" s="2">
        <v>13.6</v>
      </c>
      <c r="AQ1304" s="2">
        <v>5</v>
      </c>
      <c r="AR1304" s="2">
        <v>9.6999999999999993</v>
      </c>
      <c r="AS1304" s="2">
        <v>1003.4</v>
      </c>
      <c r="AT1304" s="2">
        <v>0</v>
      </c>
      <c r="AU1304" s="2">
        <v>0</v>
      </c>
      <c r="AV1304" s="2">
        <v>0</v>
      </c>
      <c r="AW1304" s="2">
        <v>0.3</v>
      </c>
      <c r="AX1304" s="2">
        <v>0.6</v>
      </c>
      <c r="AY1304">
        <v>28.2</v>
      </c>
      <c r="AZ1304">
        <v>659.2</v>
      </c>
      <c r="BA1304">
        <v>12.8</v>
      </c>
      <c r="BB1304">
        <v>12.8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13.7</v>
      </c>
      <c r="AN1305" s="2">
        <v>75</v>
      </c>
      <c r="AO1305" s="2">
        <v>9.4</v>
      </c>
      <c r="AP1305" s="2">
        <v>13.7</v>
      </c>
      <c r="AQ1305" s="2">
        <v>9.6999999999999993</v>
      </c>
      <c r="AR1305" s="2">
        <v>12.2</v>
      </c>
      <c r="AS1305" s="2">
        <v>1003.4</v>
      </c>
      <c r="AT1305" s="2">
        <v>0</v>
      </c>
      <c r="AU1305" s="2">
        <v>0</v>
      </c>
      <c r="AV1305" s="2">
        <v>0</v>
      </c>
      <c r="AW1305" s="2">
        <v>0.3</v>
      </c>
      <c r="AX1305" s="2">
        <v>0.6</v>
      </c>
      <c r="AY1305">
        <v>28.2</v>
      </c>
      <c r="AZ1305">
        <v>659.2</v>
      </c>
      <c r="BA1305">
        <v>12.8</v>
      </c>
      <c r="BB1305">
        <v>12.8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13.8</v>
      </c>
      <c r="AN1306" s="2">
        <v>75</v>
      </c>
      <c r="AO1306" s="2">
        <v>9.5</v>
      </c>
      <c r="AP1306" s="2">
        <v>13.8</v>
      </c>
      <c r="AQ1306" s="2">
        <v>6.1</v>
      </c>
      <c r="AR1306" s="2">
        <v>6.1</v>
      </c>
      <c r="AS1306" s="2">
        <v>1003.2</v>
      </c>
      <c r="AT1306" s="2">
        <v>0</v>
      </c>
      <c r="AU1306" s="2">
        <v>0</v>
      </c>
      <c r="AV1306" s="2">
        <v>0</v>
      </c>
      <c r="AW1306" s="2">
        <v>0.3</v>
      </c>
      <c r="AX1306" s="2">
        <v>0.6</v>
      </c>
      <c r="AY1306">
        <v>28.2</v>
      </c>
      <c r="AZ1306">
        <v>659.2</v>
      </c>
      <c r="BA1306">
        <v>12.8</v>
      </c>
      <c r="BB1306">
        <v>12.8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13.8</v>
      </c>
      <c r="AN1307" s="2">
        <v>75</v>
      </c>
      <c r="AO1307" s="2">
        <v>9.5</v>
      </c>
      <c r="AP1307" s="2">
        <v>13.8</v>
      </c>
      <c r="AQ1307" s="2">
        <v>12.2</v>
      </c>
      <c r="AR1307" s="2">
        <v>15.5</v>
      </c>
      <c r="AS1307" s="2">
        <v>1003.5</v>
      </c>
      <c r="AT1307" s="2">
        <v>0</v>
      </c>
      <c r="AU1307" s="2">
        <v>0</v>
      </c>
      <c r="AV1307" s="2">
        <v>0</v>
      </c>
      <c r="AW1307" s="2">
        <v>0.3</v>
      </c>
      <c r="AX1307" s="2">
        <v>0.6</v>
      </c>
      <c r="AY1307">
        <v>28.2</v>
      </c>
      <c r="AZ1307">
        <v>659.2</v>
      </c>
      <c r="BA1307">
        <v>12.9</v>
      </c>
      <c r="BB1307">
        <v>12.9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13.8</v>
      </c>
      <c r="AN1308" s="2">
        <v>75</v>
      </c>
      <c r="AO1308" s="2">
        <v>9.5</v>
      </c>
      <c r="AP1308" s="2">
        <v>13.8</v>
      </c>
      <c r="AQ1308" s="2">
        <v>11.2</v>
      </c>
      <c r="AR1308" s="2">
        <v>14</v>
      </c>
      <c r="AS1308" s="2">
        <v>1003.3</v>
      </c>
      <c r="AT1308" s="2">
        <v>0</v>
      </c>
      <c r="AU1308" s="2">
        <v>0</v>
      </c>
      <c r="AV1308" s="2">
        <v>0</v>
      </c>
      <c r="AW1308" s="2">
        <v>0.3</v>
      </c>
      <c r="AX1308" s="2">
        <v>0.6</v>
      </c>
      <c r="AY1308">
        <v>28.2</v>
      </c>
      <c r="AZ1308">
        <v>659.2</v>
      </c>
      <c r="BA1308">
        <v>12.9</v>
      </c>
      <c r="BB1308">
        <v>12.9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13.7</v>
      </c>
      <c r="AN1309" s="2">
        <v>75</v>
      </c>
      <c r="AO1309" s="2">
        <v>9.4</v>
      </c>
      <c r="AP1309" s="2">
        <v>13.7</v>
      </c>
      <c r="AQ1309" s="2">
        <v>10.1</v>
      </c>
      <c r="AR1309" s="2">
        <v>11.5</v>
      </c>
      <c r="AS1309" s="2">
        <v>1003.1</v>
      </c>
      <c r="AT1309" s="2">
        <v>0</v>
      </c>
      <c r="AU1309" s="2">
        <v>0</v>
      </c>
      <c r="AV1309" s="2">
        <v>0</v>
      </c>
      <c r="AW1309" s="2">
        <v>0.3</v>
      </c>
      <c r="AX1309" s="2">
        <v>0.6</v>
      </c>
      <c r="AY1309">
        <v>28.2</v>
      </c>
      <c r="AZ1309">
        <v>659.2</v>
      </c>
      <c r="BA1309">
        <v>13</v>
      </c>
      <c r="BB1309">
        <v>13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13.7</v>
      </c>
      <c r="AN1310" s="2">
        <v>76</v>
      </c>
      <c r="AO1310" s="2">
        <v>9.5</v>
      </c>
      <c r="AP1310" s="2">
        <v>13.7</v>
      </c>
      <c r="AQ1310" s="2">
        <v>14</v>
      </c>
      <c r="AR1310" s="2">
        <v>14</v>
      </c>
      <c r="AS1310" s="2">
        <v>1003.4</v>
      </c>
      <c r="AT1310" s="2">
        <v>0</v>
      </c>
      <c r="AU1310" s="2">
        <v>0</v>
      </c>
      <c r="AV1310" s="2">
        <v>0</v>
      </c>
      <c r="AW1310" s="2">
        <v>0.3</v>
      </c>
      <c r="AX1310" s="2">
        <v>0.6</v>
      </c>
      <c r="AY1310">
        <v>28.2</v>
      </c>
      <c r="AZ1310">
        <v>659.2</v>
      </c>
      <c r="BA1310">
        <v>13.1</v>
      </c>
      <c r="BB1310">
        <v>13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13.7</v>
      </c>
      <c r="AN1311" s="2">
        <v>76</v>
      </c>
      <c r="AO1311" s="2">
        <v>9.5</v>
      </c>
      <c r="AP1311" s="2">
        <v>13.7</v>
      </c>
      <c r="AQ1311" s="2">
        <v>11.9</v>
      </c>
      <c r="AR1311" s="2">
        <v>13</v>
      </c>
      <c r="AS1311" s="2">
        <v>1003.5</v>
      </c>
      <c r="AT1311" s="2">
        <v>0</v>
      </c>
      <c r="AU1311" s="2">
        <v>0</v>
      </c>
      <c r="AV1311" s="2">
        <v>0</v>
      </c>
      <c r="AW1311" s="2">
        <v>0.3</v>
      </c>
      <c r="AX1311" s="2">
        <v>0.6</v>
      </c>
      <c r="AY1311">
        <v>28.2</v>
      </c>
      <c r="AZ1311">
        <v>659.2</v>
      </c>
      <c r="BA1311">
        <v>13.1</v>
      </c>
      <c r="BB1311">
        <v>13.1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13.6</v>
      </c>
      <c r="AN1312" s="2">
        <v>77</v>
      </c>
      <c r="AO1312" s="2">
        <v>9.6</v>
      </c>
      <c r="AP1312" s="2">
        <v>13.6</v>
      </c>
      <c r="AQ1312" s="2">
        <v>11.2</v>
      </c>
      <c r="AR1312" s="2">
        <v>15.1</v>
      </c>
      <c r="AS1312" s="2">
        <v>1003.2</v>
      </c>
      <c r="AT1312" s="2">
        <v>0</v>
      </c>
      <c r="AU1312" s="2">
        <v>0</v>
      </c>
      <c r="AV1312" s="2">
        <v>0</v>
      </c>
      <c r="AW1312" s="2">
        <v>0.3</v>
      </c>
      <c r="AX1312" s="2">
        <v>0.6</v>
      </c>
      <c r="AY1312">
        <v>28.2</v>
      </c>
      <c r="AZ1312">
        <v>659.2</v>
      </c>
      <c r="BA1312">
        <v>13.2</v>
      </c>
      <c r="BB1312">
        <v>13.1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13.6</v>
      </c>
      <c r="AN1313" s="2">
        <v>78</v>
      </c>
      <c r="AO1313" s="2">
        <v>9.9</v>
      </c>
      <c r="AP1313" s="2">
        <v>13.6</v>
      </c>
      <c r="AQ1313" s="2">
        <v>4</v>
      </c>
      <c r="AR1313" s="2">
        <v>9.6999999999999993</v>
      </c>
      <c r="AS1313" s="2">
        <v>1003.5</v>
      </c>
      <c r="AT1313" s="2">
        <v>0</v>
      </c>
      <c r="AU1313" s="2">
        <v>0</v>
      </c>
      <c r="AV1313" s="2">
        <v>0</v>
      </c>
      <c r="AW1313" s="2">
        <v>0.3</v>
      </c>
      <c r="AX1313" s="2">
        <v>0.6</v>
      </c>
      <c r="AY1313">
        <v>28.2</v>
      </c>
      <c r="AZ1313">
        <v>659.2</v>
      </c>
      <c r="BA1313">
        <v>13.2</v>
      </c>
      <c r="BB1313">
        <v>13.2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13.5</v>
      </c>
      <c r="AN1314" s="2">
        <v>79</v>
      </c>
      <c r="AO1314" s="2">
        <v>9.9</v>
      </c>
      <c r="AP1314" s="2">
        <v>13.5</v>
      </c>
      <c r="AQ1314" s="2">
        <v>5.4</v>
      </c>
      <c r="AR1314" s="2">
        <v>9</v>
      </c>
      <c r="AS1314" s="2">
        <v>1003.4</v>
      </c>
      <c r="AT1314" s="2">
        <v>0</v>
      </c>
      <c r="AU1314" s="2">
        <v>0</v>
      </c>
      <c r="AV1314" s="2">
        <v>0</v>
      </c>
      <c r="AW1314" s="2">
        <v>0.3</v>
      </c>
      <c r="AX1314" s="2">
        <v>0.6</v>
      </c>
      <c r="AY1314">
        <v>28.2</v>
      </c>
      <c r="AZ1314">
        <v>659.2</v>
      </c>
      <c r="BA1314">
        <v>13.2</v>
      </c>
      <c r="BB1314">
        <v>13.2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13.5</v>
      </c>
      <c r="AN1315" s="2">
        <v>80</v>
      </c>
      <c r="AO1315" s="2">
        <v>10.1</v>
      </c>
      <c r="AP1315" s="2">
        <v>13.5</v>
      </c>
      <c r="AQ1315" s="2">
        <v>11.2</v>
      </c>
      <c r="AR1315" s="2">
        <v>17.600000000000001</v>
      </c>
      <c r="AS1315" s="2">
        <v>1003.4</v>
      </c>
      <c r="AT1315" s="2">
        <v>0</v>
      </c>
      <c r="AU1315" s="2">
        <v>0</v>
      </c>
      <c r="AV1315" s="2">
        <v>0</v>
      </c>
      <c r="AW1315" s="2">
        <v>0.3</v>
      </c>
      <c r="AX1315" s="2">
        <v>0.6</v>
      </c>
      <c r="AY1315">
        <v>28.2</v>
      </c>
      <c r="AZ1315">
        <v>659.2</v>
      </c>
      <c r="BA1315">
        <v>13.2</v>
      </c>
      <c r="BB1315">
        <v>13.2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13.5</v>
      </c>
      <c r="AN1316" s="2">
        <v>80</v>
      </c>
      <c r="AO1316" s="2">
        <v>10.1</v>
      </c>
      <c r="AP1316" s="2">
        <v>13.5</v>
      </c>
      <c r="AQ1316" s="2">
        <v>9</v>
      </c>
      <c r="AR1316" s="2">
        <v>15.8</v>
      </c>
      <c r="AS1316" s="2">
        <v>1003.3</v>
      </c>
      <c r="AT1316" s="2">
        <v>0</v>
      </c>
      <c r="AU1316" s="2">
        <v>0</v>
      </c>
      <c r="AV1316" s="2">
        <v>0</v>
      </c>
      <c r="AW1316" s="2">
        <v>0.3</v>
      </c>
      <c r="AX1316" s="2">
        <v>0.6</v>
      </c>
      <c r="AY1316">
        <v>28.2</v>
      </c>
      <c r="AZ1316">
        <v>659.2</v>
      </c>
      <c r="BA1316">
        <v>13.2</v>
      </c>
      <c r="BB1316">
        <v>13.2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13.5</v>
      </c>
      <c r="AN1317" s="2">
        <v>80</v>
      </c>
      <c r="AO1317" s="2">
        <v>10.1</v>
      </c>
      <c r="AP1317" s="2">
        <v>13.5</v>
      </c>
      <c r="AQ1317" s="2">
        <v>11.5</v>
      </c>
      <c r="AR1317" s="2">
        <v>14.8</v>
      </c>
      <c r="AS1317" s="2">
        <v>1003.1</v>
      </c>
      <c r="AT1317" s="2">
        <v>0</v>
      </c>
      <c r="AU1317" s="2">
        <v>0</v>
      </c>
      <c r="AV1317" s="2">
        <v>0</v>
      </c>
      <c r="AW1317" s="2">
        <v>0.3</v>
      </c>
      <c r="AX1317" s="2">
        <v>0.6</v>
      </c>
      <c r="AY1317">
        <v>28.2</v>
      </c>
      <c r="AZ1317">
        <v>659.2</v>
      </c>
      <c r="BA1317">
        <v>13.1</v>
      </c>
      <c r="BB1317">
        <v>13.1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13.5</v>
      </c>
      <c r="AN1318" s="2">
        <v>81</v>
      </c>
      <c r="AO1318" s="2">
        <v>10.3</v>
      </c>
      <c r="AP1318" s="2">
        <v>13.5</v>
      </c>
      <c r="AQ1318" s="2">
        <v>10.8</v>
      </c>
      <c r="AR1318" s="2">
        <v>20.2</v>
      </c>
      <c r="AS1318" s="2">
        <v>1003.5</v>
      </c>
      <c r="AT1318" s="2">
        <v>0</v>
      </c>
      <c r="AU1318" s="2">
        <v>0</v>
      </c>
      <c r="AV1318" s="2">
        <v>0</v>
      </c>
      <c r="AW1318" s="2">
        <v>0.3</v>
      </c>
      <c r="AX1318" s="2">
        <v>0.6</v>
      </c>
      <c r="AY1318">
        <v>28.2</v>
      </c>
      <c r="AZ1318">
        <v>659.2</v>
      </c>
      <c r="BA1318">
        <v>13.1</v>
      </c>
      <c r="BB1318">
        <v>13.1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13.5</v>
      </c>
      <c r="AN1319" s="2">
        <v>81</v>
      </c>
      <c r="AO1319" s="2">
        <v>10.3</v>
      </c>
      <c r="AP1319" s="2">
        <v>13.5</v>
      </c>
      <c r="AQ1319" s="2">
        <v>13.3</v>
      </c>
      <c r="AR1319" s="2">
        <v>13.3</v>
      </c>
      <c r="AS1319" s="2">
        <v>1003.3</v>
      </c>
      <c r="AT1319" s="2">
        <v>0</v>
      </c>
      <c r="AU1319" s="2">
        <v>0</v>
      </c>
      <c r="AV1319" s="2">
        <v>0</v>
      </c>
      <c r="AW1319" s="2">
        <v>0.3</v>
      </c>
      <c r="AX1319" s="2">
        <v>0.6</v>
      </c>
      <c r="AY1319">
        <v>28.2</v>
      </c>
      <c r="AZ1319">
        <v>659.2</v>
      </c>
      <c r="BA1319">
        <v>13</v>
      </c>
      <c r="BB1319">
        <v>13.1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13.5</v>
      </c>
      <c r="AN1320" s="2">
        <v>81</v>
      </c>
      <c r="AO1320" s="2">
        <v>10.3</v>
      </c>
      <c r="AP1320" s="2">
        <v>13.5</v>
      </c>
      <c r="AQ1320" s="2">
        <v>15.5</v>
      </c>
      <c r="AR1320" s="2">
        <v>20.2</v>
      </c>
      <c r="AS1320" s="2">
        <v>1003.4</v>
      </c>
      <c r="AT1320" s="2">
        <v>0</v>
      </c>
      <c r="AU1320" s="2">
        <v>0</v>
      </c>
      <c r="AV1320" s="2">
        <v>0</v>
      </c>
      <c r="AW1320" s="2">
        <v>0.3</v>
      </c>
      <c r="AX1320" s="2">
        <v>0.6</v>
      </c>
      <c r="AY1320">
        <v>28.2</v>
      </c>
      <c r="AZ1320">
        <v>659.2</v>
      </c>
      <c r="BA1320">
        <v>13</v>
      </c>
      <c r="BB1320">
        <v>13.1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13.5</v>
      </c>
      <c r="AN1321" s="2">
        <v>81</v>
      </c>
      <c r="AO1321" s="2">
        <v>10.3</v>
      </c>
      <c r="AP1321" s="2">
        <v>13.5</v>
      </c>
      <c r="AQ1321" s="2">
        <v>4.3</v>
      </c>
      <c r="AR1321" s="2">
        <v>10.1</v>
      </c>
      <c r="AS1321" s="2">
        <v>1003.4</v>
      </c>
      <c r="AT1321" s="2">
        <v>0</v>
      </c>
      <c r="AU1321" s="2">
        <v>0</v>
      </c>
      <c r="AV1321" s="2">
        <v>0</v>
      </c>
      <c r="AW1321" s="2">
        <v>0.3</v>
      </c>
      <c r="AX1321" s="2">
        <v>0.6</v>
      </c>
      <c r="AY1321">
        <v>28.2</v>
      </c>
      <c r="AZ1321">
        <v>659.2</v>
      </c>
      <c r="BA1321">
        <v>12.9</v>
      </c>
      <c r="BB1321">
        <v>13.1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13.5</v>
      </c>
      <c r="AN1322" s="2">
        <v>81</v>
      </c>
      <c r="AO1322" s="2">
        <v>10.3</v>
      </c>
      <c r="AP1322" s="2">
        <v>13.5</v>
      </c>
      <c r="AQ1322" s="2">
        <v>11.2</v>
      </c>
      <c r="AR1322" s="2">
        <v>13.3</v>
      </c>
      <c r="AS1322" s="2">
        <v>1003.3</v>
      </c>
      <c r="AT1322" s="2">
        <v>0</v>
      </c>
      <c r="AU1322" s="2">
        <v>0</v>
      </c>
      <c r="AV1322" s="2">
        <v>0</v>
      </c>
      <c r="AW1322" s="2">
        <v>0.3</v>
      </c>
      <c r="AX1322" s="2">
        <v>0.6</v>
      </c>
      <c r="AY1322">
        <v>28.2</v>
      </c>
      <c r="AZ1322">
        <v>659.2</v>
      </c>
      <c r="BA1322">
        <v>12.9</v>
      </c>
      <c r="BB1322">
        <v>13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13.5</v>
      </c>
      <c r="AN1323" s="2">
        <v>81</v>
      </c>
      <c r="AO1323" s="2">
        <v>10.3</v>
      </c>
      <c r="AP1323" s="2">
        <v>13.5</v>
      </c>
      <c r="AQ1323" s="2">
        <v>7.9</v>
      </c>
      <c r="AR1323" s="2">
        <v>9.6999999999999993</v>
      </c>
      <c r="AS1323" s="2">
        <v>1003.3</v>
      </c>
      <c r="AT1323" s="2">
        <v>0</v>
      </c>
      <c r="AU1323" s="2">
        <v>0</v>
      </c>
      <c r="AV1323" s="2">
        <v>0</v>
      </c>
      <c r="AW1323" s="2">
        <v>0.3</v>
      </c>
      <c r="AX1323" s="2">
        <v>0.6</v>
      </c>
      <c r="AY1323">
        <v>28.2</v>
      </c>
      <c r="AZ1323">
        <v>659.2</v>
      </c>
      <c r="BA1323">
        <v>12.9</v>
      </c>
      <c r="BB1323">
        <v>13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13.5</v>
      </c>
      <c r="AN1324" s="2">
        <v>81</v>
      </c>
      <c r="AO1324" s="2">
        <v>10.3</v>
      </c>
      <c r="AP1324" s="2">
        <v>13.5</v>
      </c>
      <c r="AQ1324" s="2">
        <v>6.5</v>
      </c>
      <c r="AR1324" s="2">
        <v>9.6999999999999993</v>
      </c>
      <c r="AS1324" s="2">
        <v>1003.3</v>
      </c>
      <c r="AT1324" s="2">
        <v>0</v>
      </c>
      <c r="AU1324" s="2">
        <v>0</v>
      </c>
      <c r="AV1324" s="2">
        <v>0</v>
      </c>
      <c r="AW1324" s="2">
        <v>0.3</v>
      </c>
      <c r="AX1324" s="2">
        <v>0.6</v>
      </c>
      <c r="AY1324">
        <v>28.2</v>
      </c>
      <c r="AZ1324">
        <v>659.2</v>
      </c>
      <c r="BA1324">
        <v>12.9</v>
      </c>
      <c r="BB1324">
        <v>13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13.5</v>
      </c>
      <c r="AN1325" s="2">
        <v>81</v>
      </c>
      <c r="AO1325" s="2">
        <v>10.3</v>
      </c>
      <c r="AP1325" s="2">
        <v>13.5</v>
      </c>
      <c r="AQ1325" s="2">
        <v>5.8</v>
      </c>
      <c r="AR1325" s="2">
        <v>6.5</v>
      </c>
      <c r="AS1325" s="2">
        <v>1003.3</v>
      </c>
      <c r="AT1325" s="2">
        <v>0</v>
      </c>
      <c r="AU1325" s="2">
        <v>0</v>
      </c>
      <c r="AV1325" s="2">
        <v>0</v>
      </c>
      <c r="AW1325" s="2">
        <v>0.3</v>
      </c>
      <c r="AX1325" s="2">
        <v>0.6</v>
      </c>
      <c r="AY1325">
        <v>28.2</v>
      </c>
      <c r="AZ1325">
        <v>659.2</v>
      </c>
      <c r="BA1325">
        <v>12.8</v>
      </c>
      <c r="BB1325">
        <v>13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13.5</v>
      </c>
      <c r="AN1326" s="2">
        <v>81</v>
      </c>
      <c r="AO1326" s="2">
        <v>10.3</v>
      </c>
      <c r="AP1326" s="2">
        <v>13.5</v>
      </c>
      <c r="AQ1326" s="2">
        <v>11.5</v>
      </c>
      <c r="AR1326" s="2">
        <v>15.1</v>
      </c>
      <c r="AS1326" s="2">
        <v>1003.3</v>
      </c>
      <c r="AT1326" s="2">
        <v>0</v>
      </c>
      <c r="AU1326" s="2">
        <v>0</v>
      </c>
      <c r="AV1326" s="2">
        <v>0</v>
      </c>
      <c r="AW1326" s="2">
        <v>0.3</v>
      </c>
      <c r="AX1326" s="2">
        <v>0.6</v>
      </c>
      <c r="AY1326">
        <v>28.2</v>
      </c>
      <c r="AZ1326">
        <v>659.2</v>
      </c>
      <c r="BA1326">
        <v>12.8</v>
      </c>
      <c r="BB1326">
        <v>13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13.6</v>
      </c>
      <c r="AN1327" s="2">
        <v>81</v>
      </c>
      <c r="AO1327" s="2">
        <v>10.4</v>
      </c>
      <c r="AP1327" s="2">
        <v>13.6</v>
      </c>
      <c r="AQ1327" s="2">
        <v>7.2</v>
      </c>
      <c r="AR1327" s="2">
        <v>11.9</v>
      </c>
      <c r="AS1327" s="2">
        <v>1003.1</v>
      </c>
      <c r="AT1327" s="2">
        <v>0</v>
      </c>
      <c r="AU1327" s="2">
        <v>0</v>
      </c>
      <c r="AV1327" s="2">
        <v>0</v>
      </c>
      <c r="AW1327" s="2">
        <v>0.3</v>
      </c>
      <c r="AX1327" s="2">
        <v>0.6</v>
      </c>
      <c r="AY1327">
        <v>28.2</v>
      </c>
      <c r="AZ1327">
        <v>659.2</v>
      </c>
      <c r="BA1327">
        <v>12.8</v>
      </c>
      <c r="BB1327">
        <v>13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13.6</v>
      </c>
      <c r="AN1328" s="2">
        <v>81</v>
      </c>
      <c r="AO1328" s="2">
        <v>10.4</v>
      </c>
      <c r="AP1328" s="2">
        <v>13.6</v>
      </c>
      <c r="AQ1328" s="2">
        <v>14</v>
      </c>
      <c r="AR1328" s="2">
        <v>16.899999999999999</v>
      </c>
      <c r="AS1328" s="2">
        <v>1003.3</v>
      </c>
      <c r="AT1328" s="2">
        <v>0</v>
      </c>
      <c r="AU1328" s="2">
        <v>0</v>
      </c>
      <c r="AV1328" s="2">
        <v>0</v>
      </c>
      <c r="AW1328" s="2">
        <v>0.3</v>
      </c>
      <c r="AX1328" s="2">
        <v>0.6</v>
      </c>
      <c r="AY1328">
        <v>28.2</v>
      </c>
      <c r="AZ1328">
        <v>659.2</v>
      </c>
      <c r="BA1328">
        <v>12.8</v>
      </c>
      <c r="BB1328">
        <v>12.9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13.6</v>
      </c>
      <c r="AN1329" s="2">
        <v>81</v>
      </c>
      <c r="AO1329" s="2">
        <v>10.4</v>
      </c>
      <c r="AP1329" s="2">
        <v>13.6</v>
      </c>
      <c r="AQ1329" s="2">
        <v>13</v>
      </c>
      <c r="AR1329" s="2">
        <v>15.1</v>
      </c>
      <c r="AS1329" s="2">
        <v>1003.6</v>
      </c>
      <c r="AT1329" s="2">
        <v>0</v>
      </c>
      <c r="AU1329" s="2">
        <v>0</v>
      </c>
      <c r="AV1329" s="2">
        <v>0</v>
      </c>
      <c r="AW1329" s="2">
        <v>0.3</v>
      </c>
      <c r="AX1329" s="2">
        <v>0.6</v>
      </c>
      <c r="AY1329">
        <v>28.2</v>
      </c>
      <c r="AZ1329">
        <v>659.2</v>
      </c>
      <c r="BA1329">
        <v>12.8</v>
      </c>
      <c r="BB1329">
        <v>12.9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13.7</v>
      </c>
      <c r="AN1330" s="2">
        <v>81</v>
      </c>
      <c r="AO1330" s="2">
        <v>10.5</v>
      </c>
      <c r="AP1330" s="2">
        <v>13.7</v>
      </c>
      <c r="AQ1330" s="2">
        <v>11.5</v>
      </c>
      <c r="AR1330" s="2">
        <v>14.8</v>
      </c>
      <c r="AS1330" s="2">
        <v>1003.4</v>
      </c>
      <c r="AT1330" s="2">
        <v>0</v>
      </c>
      <c r="AU1330" s="2">
        <v>0</v>
      </c>
      <c r="AV1330" s="2">
        <v>0</v>
      </c>
      <c r="AW1330" s="2">
        <v>0.3</v>
      </c>
      <c r="AX1330" s="2">
        <v>0.6</v>
      </c>
      <c r="AY1330">
        <v>28.2</v>
      </c>
      <c r="AZ1330">
        <v>659.2</v>
      </c>
      <c r="BA1330">
        <v>12.7</v>
      </c>
      <c r="BB1330">
        <v>12.9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13.7</v>
      </c>
      <c r="AN1331" s="2">
        <v>81</v>
      </c>
      <c r="AO1331" s="2">
        <v>10.5</v>
      </c>
      <c r="AP1331" s="2">
        <v>13.7</v>
      </c>
      <c r="AQ1331" s="2">
        <v>11.2</v>
      </c>
      <c r="AR1331" s="2">
        <v>18.399999999999999</v>
      </c>
      <c r="AS1331" s="2">
        <v>1003.4</v>
      </c>
      <c r="AT1331" s="2">
        <v>0</v>
      </c>
      <c r="AU1331" s="2">
        <v>0</v>
      </c>
      <c r="AV1331" s="2">
        <v>0</v>
      </c>
      <c r="AW1331" s="2">
        <v>0.3</v>
      </c>
      <c r="AX1331" s="2">
        <v>0.6</v>
      </c>
      <c r="AY1331">
        <v>28.2</v>
      </c>
      <c r="AZ1331">
        <v>659.2</v>
      </c>
      <c r="BA1331">
        <v>12.8</v>
      </c>
      <c r="BB1331">
        <v>12.9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13.7</v>
      </c>
      <c r="AN1332" s="2">
        <v>81</v>
      </c>
      <c r="AO1332" s="2">
        <v>10.5</v>
      </c>
      <c r="AP1332" s="2">
        <v>13.7</v>
      </c>
      <c r="AQ1332" s="2">
        <v>7.2</v>
      </c>
      <c r="AR1332" s="2">
        <v>10.1</v>
      </c>
      <c r="AS1332" s="2">
        <v>1003.3</v>
      </c>
      <c r="AT1332" s="2">
        <v>0</v>
      </c>
      <c r="AU1332" s="2">
        <v>0</v>
      </c>
      <c r="AV1332" s="2">
        <v>0</v>
      </c>
      <c r="AW1332" s="2">
        <v>0.3</v>
      </c>
      <c r="AX1332" s="2">
        <v>0.6</v>
      </c>
      <c r="AY1332">
        <v>28.2</v>
      </c>
      <c r="AZ1332">
        <v>659.2</v>
      </c>
      <c r="BA1332">
        <v>12.7</v>
      </c>
      <c r="BB1332">
        <v>12.9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13.7</v>
      </c>
      <c r="AN1333" s="2">
        <v>81</v>
      </c>
      <c r="AO1333" s="2">
        <v>10.5</v>
      </c>
      <c r="AP1333" s="2">
        <v>13.7</v>
      </c>
      <c r="AQ1333" s="2">
        <v>7.9</v>
      </c>
      <c r="AR1333" s="2">
        <v>7.9</v>
      </c>
      <c r="AS1333" s="2">
        <v>1003.5</v>
      </c>
      <c r="AT1333" s="2">
        <v>0</v>
      </c>
      <c r="AU1333" s="2">
        <v>0</v>
      </c>
      <c r="AV1333" s="2">
        <v>0</v>
      </c>
      <c r="AW1333" s="2">
        <v>0.3</v>
      </c>
      <c r="AX1333" s="2">
        <v>0.6</v>
      </c>
      <c r="AY1333">
        <v>28.2</v>
      </c>
      <c r="AZ1333">
        <v>659.2</v>
      </c>
      <c r="BA1333">
        <v>12.8</v>
      </c>
      <c r="BB1333">
        <v>12.9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13.6</v>
      </c>
      <c r="AN1334" s="2">
        <v>81</v>
      </c>
      <c r="AO1334" s="2">
        <v>10.4</v>
      </c>
      <c r="AP1334" s="2">
        <v>13.6</v>
      </c>
      <c r="AQ1334" s="2">
        <v>12.2</v>
      </c>
      <c r="AR1334" s="2">
        <v>13</v>
      </c>
      <c r="AS1334" s="2">
        <v>1003.6</v>
      </c>
      <c r="AT1334" s="2">
        <v>0</v>
      </c>
      <c r="AU1334" s="2">
        <v>0</v>
      </c>
      <c r="AV1334" s="2">
        <v>0</v>
      </c>
      <c r="AW1334" s="2">
        <v>0.3</v>
      </c>
      <c r="AX1334" s="2">
        <v>0.6</v>
      </c>
      <c r="AY1334">
        <v>28.2</v>
      </c>
      <c r="AZ1334">
        <v>659.2</v>
      </c>
      <c r="BA1334">
        <v>12.8</v>
      </c>
      <c r="BB1334">
        <v>12.9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13.7</v>
      </c>
      <c r="AN1335" s="2">
        <v>81</v>
      </c>
      <c r="AO1335" s="2">
        <v>10.5</v>
      </c>
      <c r="AP1335" s="2">
        <v>13.7</v>
      </c>
      <c r="AQ1335" s="2">
        <v>6.5</v>
      </c>
      <c r="AR1335" s="2">
        <v>11.2</v>
      </c>
      <c r="AS1335" s="2">
        <v>1003.5</v>
      </c>
      <c r="AT1335" s="2">
        <v>0</v>
      </c>
      <c r="AU1335" s="2">
        <v>0</v>
      </c>
      <c r="AV1335" s="2">
        <v>0</v>
      </c>
      <c r="AW1335" s="2">
        <v>0.3</v>
      </c>
      <c r="AX1335" s="2">
        <v>0.6</v>
      </c>
      <c r="AY1335">
        <v>28.2</v>
      </c>
      <c r="AZ1335">
        <v>659.2</v>
      </c>
      <c r="BA1335">
        <v>12.7</v>
      </c>
      <c r="BB1335">
        <v>12.9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13.7</v>
      </c>
      <c r="AN1336" s="2">
        <v>81</v>
      </c>
      <c r="AO1336" s="2">
        <v>10.5</v>
      </c>
      <c r="AP1336" s="2">
        <v>13.7</v>
      </c>
      <c r="AQ1336" s="2">
        <v>8.3000000000000007</v>
      </c>
      <c r="AR1336" s="2">
        <v>10.1</v>
      </c>
      <c r="AS1336" s="2">
        <v>1003.3</v>
      </c>
      <c r="AT1336" s="2">
        <v>0</v>
      </c>
      <c r="AU1336" s="2">
        <v>0</v>
      </c>
      <c r="AV1336" s="2">
        <v>0</v>
      </c>
      <c r="AW1336" s="2">
        <v>0.3</v>
      </c>
      <c r="AX1336" s="2">
        <v>0.6</v>
      </c>
      <c r="AY1336">
        <v>28.2</v>
      </c>
      <c r="AZ1336">
        <v>659.2</v>
      </c>
      <c r="BA1336">
        <v>12.8</v>
      </c>
      <c r="BB1336">
        <v>12.9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13.8</v>
      </c>
      <c r="AN1337" s="2">
        <v>81</v>
      </c>
      <c r="AO1337" s="2">
        <v>10.6</v>
      </c>
      <c r="AP1337" s="2">
        <v>13.8</v>
      </c>
      <c r="AQ1337" s="2">
        <v>4.7</v>
      </c>
      <c r="AR1337" s="2">
        <v>5</v>
      </c>
      <c r="AS1337" s="2">
        <v>1003.3</v>
      </c>
      <c r="AT1337" s="2">
        <v>0</v>
      </c>
      <c r="AU1337" s="2">
        <v>0</v>
      </c>
      <c r="AV1337" s="2">
        <v>0</v>
      </c>
      <c r="AW1337" s="2">
        <v>0.3</v>
      </c>
      <c r="AX1337" s="2">
        <v>0.6</v>
      </c>
      <c r="AY1337">
        <v>28.2</v>
      </c>
      <c r="AZ1337">
        <v>659.2</v>
      </c>
      <c r="BA1337">
        <v>12.8</v>
      </c>
      <c r="BB1337">
        <v>12.9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13.8</v>
      </c>
      <c r="AN1338" s="2">
        <v>80</v>
      </c>
      <c r="AO1338" s="2">
        <v>10.4</v>
      </c>
      <c r="AP1338" s="2">
        <v>13.8</v>
      </c>
      <c r="AQ1338" s="2">
        <v>5</v>
      </c>
      <c r="AR1338" s="2">
        <v>12.2</v>
      </c>
      <c r="AS1338" s="2">
        <v>1003.4</v>
      </c>
      <c r="AT1338" s="2">
        <v>0</v>
      </c>
      <c r="AU1338" s="2">
        <v>0</v>
      </c>
      <c r="AV1338" s="2">
        <v>0</v>
      </c>
      <c r="AW1338" s="2">
        <v>0.3</v>
      </c>
      <c r="AX1338" s="2">
        <v>0.6</v>
      </c>
      <c r="AY1338">
        <v>28.2</v>
      </c>
      <c r="AZ1338">
        <v>659.2</v>
      </c>
      <c r="BA1338">
        <v>12.8</v>
      </c>
      <c r="BB1338">
        <v>12.9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13.9</v>
      </c>
      <c r="AN1339" s="2">
        <v>80</v>
      </c>
      <c r="AO1339" s="2">
        <v>10.5</v>
      </c>
      <c r="AP1339" s="2">
        <v>13.9</v>
      </c>
      <c r="AQ1339" s="2">
        <v>10.4</v>
      </c>
      <c r="AR1339" s="2">
        <v>15.5</v>
      </c>
      <c r="AS1339" s="2">
        <v>1003.7</v>
      </c>
      <c r="AT1339" s="2">
        <v>0</v>
      </c>
      <c r="AU1339" s="2">
        <v>0</v>
      </c>
      <c r="AV1339" s="2">
        <v>0</v>
      </c>
      <c r="AW1339" s="2">
        <v>0.3</v>
      </c>
      <c r="AX1339" s="2">
        <v>0.6</v>
      </c>
      <c r="AY1339">
        <v>28.2</v>
      </c>
      <c r="AZ1339">
        <v>659.2</v>
      </c>
      <c r="BA1339">
        <v>12.8</v>
      </c>
      <c r="BB1339">
        <v>12.9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13.9</v>
      </c>
      <c r="AN1340" s="2">
        <v>80</v>
      </c>
      <c r="AO1340" s="2">
        <v>10.5</v>
      </c>
      <c r="AP1340" s="2">
        <v>13.9</v>
      </c>
      <c r="AQ1340" s="2">
        <v>10.4</v>
      </c>
      <c r="AR1340" s="2">
        <v>13.3</v>
      </c>
      <c r="AS1340" s="2">
        <v>1003.5</v>
      </c>
      <c r="AT1340" s="2">
        <v>0</v>
      </c>
      <c r="AU1340" s="2">
        <v>0</v>
      </c>
      <c r="AV1340" s="2">
        <v>0</v>
      </c>
      <c r="AW1340" s="2">
        <v>0.3</v>
      </c>
      <c r="AX1340" s="2">
        <v>0.6</v>
      </c>
      <c r="AY1340">
        <v>28.2</v>
      </c>
      <c r="AZ1340">
        <v>659.2</v>
      </c>
      <c r="BA1340">
        <v>12.8</v>
      </c>
      <c r="BB1340">
        <v>12.9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13.9</v>
      </c>
      <c r="AN1341" s="2">
        <v>80</v>
      </c>
      <c r="AO1341" s="2">
        <v>10.5</v>
      </c>
      <c r="AP1341" s="2">
        <v>13.9</v>
      </c>
      <c r="AQ1341" s="2">
        <v>4.7</v>
      </c>
      <c r="AR1341" s="2">
        <v>8.3000000000000007</v>
      </c>
      <c r="AS1341" s="2">
        <v>1003.5</v>
      </c>
      <c r="AT1341" s="2">
        <v>0</v>
      </c>
      <c r="AU1341" s="2">
        <v>0</v>
      </c>
      <c r="AV1341" s="2">
        <v>0</v>
      </c>
      <c r="AW1341" s="2">
        <v>0.3</v>
      </c>
      <c r="AX1341" s="2">
        <v>0.6</v>
      </c>
      <c r="AY1341">
        <v>28.2</v>
      </c>
      <c r="AZ1341">
        <v>659.2</v>
      </c>
      <c r="BA1341">
        <v>12.8</v>
      </c>
      <c r="BB1341">
        <v>13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13.9</v>
      </c>
      <c r="AN1342" s="2">
        <v>80</v>
      </c>
      <c r="AO1342" s="2">
        <v>10.5</v>
      </c>
      <c r="AP1342" s="2">
        <v>13.9</v>
      </c>
      <c r="AQ1342" s="2">
        <v>4.7</v>
      </c>
      <c r="AR1342" s="2">
        <v>6.5</v>
      </c>
      <c r="AS1342" s="2">
        <v>1003.4</v>
      </c>
      <c r="AT1342" s="2">
        <v>0</v>
      </c>
      <c r="AU1342" s="2">
        <v>0</v>
      </c>
      <c r="AV1342" s="2">
        <v>0</v>
      </c>
      <c r="AW1342" s="2">
        <v>0.3</v>
      </c>
      <c r="AX1342" s="2">
        <v>0.6</v>
      </c>
      <c r="AY1342">
        <v>28.2</v>
      </c>
      <c r="AZ1342">
        <v>659.2</v>
      </c>
      <c r="BA1342">
        <v>12.9</v>
      </c>
      <c r="BB1342">
        <v>13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14</v>
      </c>
      <c r="AN1343" s="2">
        <v>80</v>
      </c>
      <c r="AO1343" s="2">
        <v>10.6</v>
      </c>
      <c r="AP1343" s="2">
        <v>14</v>
      </c>
      <c r="AQ1343" s="2">
        <v>6.8</v>
      </c>
      <c r="AR1343" s="2">
        <v>10.1</v>
      </c>
      <c r="AS1343" s="2">
        <v>1003.2</v>
      </c>
      <c r="AT1343" s="2">
        <v>0</v>
      </c>
      <c r="AU1343" s="2">
        <v>0</v>
      </c>
      <c r="AV1343" s="2">
        <v>0</v>
      </c>
      <c r="AW1343" s="2">
        <v>0.3</v>
      </c>
      <c r="AX1343" s="2">
        <v>0.6</v>
      </c>
      <c r="AY1343">
        <v>28.2</v>
      </c>
      <c r="AZ1343">
        <v>659.2</v>
      </c>
      <c r="BA1343">
        <v>12.9</v>
      </c>
      <c r="BB1343">
        <v>13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14</v>
      </c>
      <c r="AN1344" s="2">
        <v>80</v>
      </c>
      <c r="AO1344" s="2">
        <v>10.6</v>
      </c>
      <c r="AP1344" s="2">
        <v>14</v>
      </c>
      <c r="AQ1344" s="2">
        <v>5.8</v>
      </c>
      <c r="AR1344" s="2">
        <v>8.3000000000000007</v>
      </c>
      <c r="AS1344" s="2">
        <v>1003.3</v>
      </c>
      <c r="AT1344" s="2">
        <v>0</v>
      </c>
      <c r="AU1344" s="2">
        <v>0</v>
      </c>
      <c r="AV1344" s="2">
        <v>0</v>
      </c>
      <c r="AW1344" s="2">
        <v>0.3</v>
      </c>
      <c r="AX1344" s="2">
        <v>0.6</v>
      </c>
      <c r="AY1344">
        <v>28.2</v>
      </c>
      <c r="AZ1344">
        <v>659.2</v>
      </c>
      <c r="BA1344">
        <v>12.9</v>
      </c>
      <c r="BB1344">
        <v>13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14</v>
      </c>
      <c r="AN1345" s="2">
        <v>80</v>
      </c>
      <c r="AO1345" s="2">
        <v>10.6</v>
      </c>
      <c r="AP1345" s="2">
        <v>14</v>
      </c>
      <c r="AQ1345" s="2">
        <v>9.6999999999999993</v>
      </c>
      <c r="AR1345" s="2">
        <v>11.2</v>
      </c>
      <c r="AS1345" s="2">
        <v>1003.5</v>
      </c>
      <c r="AT1345" s="2">
        <v>0</v>
      </c>
      <c r="AU1345" s="2">
        <v>0</v>
      </c>
      <c r="AV1345" s="2">
        <v>0</v>
      </c>
      <c r="AW1345" s="2">
        <v>0.3</v>
      </c>
      <c r="AX1345" s="2">
        <v>0.6</v>
      </c>
      <c r="AY1345">
        <v>28.2</v>
      </c>
      <c r="AZ1345">
        <v>659.2</v>
      </c>
      <c r="BA1345">
        <v>12.9</v>
      </c>
      <c r="BB1345">
        <v>13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14</v>
      </c>
      <c r="AN1346" s="2">
        <v>80</v>
      </c>
      <c r="AO1346" s="2">
        <v>10.6</v>
      </c>
      <c r="AP1346" s="2">
        <v>14</v>
      </c>
      <c r="AQ1346" s="2">
        <v>4.7</v>
      </c>
      <c r="AR1346" s="2">
        <v>5.8</v>
      </c>
      <c r="AS1346" s="2">
        <v>1003.5</v>
      </c>
      <c r="AT1346" s="2">
        <v>0</v>
      </c>
      <c r="AU1346" s="2">
        <v>0</v>
      </c>
      <c r="AV1346" s="2">
        <v>0</v>
      </c>
      <c r="AW1346" s="2">
        <v>0.3</v>
      </c>
      <c r="AX1346" s="2">
        <v>0.6</v>
      </c>
      <c r="AY1346">
        <v>28.2</v>
      </c>
      <c r="AZ1346">
        <v>659.2</v>
      </c>
      <c r="BA1346">
        <v>13</v>
      </c>
      <c r="BB1346">
        <v>13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14.1</v>
      </c>
      <c r="AN1347" s="2">
        <v>80</v>
      </c>
      <c r="AO1347" s="2">
        <v>10.7</v>
      </c>
      <c r="AP1347" s="2">
        <v>14.1</v>
      </c>
      <c r="AQ1347" s="2">
        <v>4.7</v>
      </c>
      <c r="AR1347" s="2">
        <v>9.4</v>
      </c>
      <c r="AS1347" s="2">
        <v>1003.3</v>
      </c>
      <c r="AT1347" s="2">
        <v>0</v>
      </c>
      <c r="AU1347" s="2">
        <v>0</v>
      </c>
      <c r="AV1347" s="2">
        <v>0</v>
      </c>
      <c r="AW1347" s="2">
        <v>0.3</v>
      </c>
      <c r="AX1347" s="2">
        <v>0.6</v>
      </c>
      <c r="AY1347">
        <v>28.2</v>
      </c>
      <c r="AZ1347">
        <v>659.2</v>
      </c>
      <c r="BA1347">
        <v>13</v>
      </c>
      <c r="BB1347">
        <v>13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14.1</v>
      </c>
      <c r="AN1348" s="2">
        <v>80</v>
      </c>
      <c r="AO1348" s="2">
        <v>10.7</v>
      </c>
      <c r="AP1348" s="2">
        <v>14.1</v>
      </c>
      <c r="AQ1348" s="2">
        <v>4.7</v>
      </c>
      <c r="AR1348" s="2">
        <v>6.5</v>
      </c>
      <c r="AS1348" s="2">
        <v>1003.2</v>
      </c>
      <c r="AT1348" s="2">
        <v>0</v>
      </c>
      <c r="AU1348" s="2">
        <v>0</v>
      </c>
      <c r="AV1348" s="2">
        <v>0</v>
      </c>
      <c r="AW1348" s="2">
        <v>0.3</v>
      </c>
      <c r="AX1348" s="2">
        <v>0.6</v>
      </c>
      <c r="AY1348">
        <v>28.2</v>
      </c>
      <c r="AZ1348">
        <v>659.2</v>
      </c>
      <c r="BA1348">
        <v>13</v>
      </c>
      <c r="BB1348">
        <v>13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14.1</v>
      </c>
      <c r="AN1349" s="2">
        <v>80</v>
      </c>
      <c r="AO1349" s="2">
        <v>10.7</v>
      </c>
      <c r="AP1349" s="2">
        <v>14.1</v>
      </c>
      <c r="AQ1349" s="2">
        <v>3.6</v>
      </c>
      <c r="AR1349" s="2">
        <v>3.6</v>
      </c>
      <c r="AS1349" s="2">
        <v>1003.3</v>
      </c>
      <c r="AT1349" s="2">
        <v>0</v>
      </c>
      <c r="AU1349" s="2">
        <v>0</v>
      </c>
      <c r="AV1349" s="2">
        <v>0</v>
      </c>
      <c r="AW1349" s="2">
        <v>0.3</v>
      </c>
      <c r="AX1349" s="2">
        <v>0.6</v>
      </c>
      <c r="AY1349">
        <v>28.2</v>
      </c>
      <c r="AZ1349">
        <v>659.2</v>
      </c>
      <c r="BA1349">
        <v>13.1</v>
      </c>
      <c r="BB1349">
        <v>13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14.1</v>
      </c>
      <c r="AN1350" s="2">
        <v>80</v>
      </c>
      <c r="AO1350" s="2">
        <v>10.7</v>
      </c>
      <c r="AP1350" s="2">
        <v>14.1</v>
      </c>
      <c r="AQ1350" s="2">
        <v>6.5</v>
      </c>
      <c r="AR1350" s="2">
        <v>6.8</v>
      </c>
      <c r="AS1350" s="2">
        <v>1003.1</v>
      </c>
      <c r="AT1350" s="2">
        <v>0</v>
      </c>
      <c r="AU1350" s="2">
        <v>0</v>
      </c>
      <c r="AV1350" s="2">
        <v>0</v>
      </c>
      <c r="AW1350" s="2">
        <v>0.3</v>
      </c>
      <c r="AX1350" s="2">
        <v>0.6</v>
      </c>
      <c r="AY1350">
        <v>28.2</v>
      </c>
      <c r="AZ1350">
        <v>659.2</v>
      </c>
      <c r="BA1350">
        <v>13.1</v>
      </c>
      <c r="BB1350">
        <v>13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14.1</v>
      </c>
      <c r="AN1351" s="2">
        <v>80</v>
      </c>
      <c r="AO1351" s="2">
        <v>10.7</v>
      </c>
      <c r="AP1351" s="2">
        <v>14.1</v>
      </c>
      <c r="AQ1351" s="2">
        <v>6.8</v>
      </c>
      <c r="AR1351" s="2">
        <v>9</v>
      </c>
      <c r="AS1351" s="2">
        <v>1003.2</v>
      </c>
      <c r="AT1351" s="2">
        <v>0</v>
      </c>
      <c r="AU1351" s="2">
        <v>0</v>
      </c>
      <c r="AV1351" s="2">
        <v>0</v>
      </c>
      <c r="AW1351" s="2">
        <v>0.3</v>
      </c>
      <c r="AX1351" s="2">
        <v>0.6</v>
      </c>
      <c r="AY1351">
        <v>28.2</v>
      </c>
      <c r="AZ1351">
        <v>659.2</v>
      </c>
      <c r="BA1351">
        <v>13.1</v>
      </c>
      <c r="BB1351">
        <v>13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14.2</v>
      </c>
      <c r="AN1352" s="2">
        <v>80</v>
      </c>
      <c r="AO1352" s="2">
        <v>10.8</v>
      </c>
      <c r="AP1352" s="2">
        <v>14.2</v>
      </c>
      <c r="AQ1352" s="2">
        <v>7.2</v>
      </c>
      <c r="AR1352" s="2">
        <v>8.3000000000000007</v>
      </c>
      <c r="AS1352" s="2">
        <v>1003.3</v>
      </c>
      <c r="AT1352" s="2">
        <v>0</v>
      </c>
      <c r="AU1352" s="2">
        <v>0</v>
      </c>
      <c r="AV1352" s="2">
        <v>0</v>
      </c>
      <c r="AW1352" s="2">
        <v>0.3</v>
      </c>
      <c r="AX1352" s="2">
        <v>0.6</v>
      </c>
      <c r="AY1352">
        <v>28.2</v>
      </c>
      <c r="AZ1352">
        <v>659.2</v>
      </c>
      <c r="BA1352">
        <v>13.1</v>
      </c>
      <c r="BB1352">
        <v>13.1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14.2</v>
      </c>
      <c r="AN1353" s="2">
        <v>79</v>
      </c>
      <c r="AO1353" s="2">
        <v>10.6</v>
      </c>
      <c r="AP1353" s="2">
        <v>14.2</v>
      </c>
      <c r="AQ1353" s="2">
        <v>7.2</v>
      </c>
      <c r="AR1353" s="2">
        <v>8.6</v>
      </c>
      <c r="AS1353" s="2">
        <v>1003.3</v>
      </c>
      <c r="AT1353" s="2">
        <v>0</v>
      </c>
      <c r="AU1353" s="2">
        <v>0</v>
      </c>
      <c r="AV1353" s="2">
        <v>0</v>
      </c>
      <c r="AW1353" s="2">
        <v>0.3</v>
      </c>
      <c r="AX1353" s="2">
        <v>0.6</v>
      </c>
      <c r="AY1353">
        <v>28.2</v>
      </c>
      <c r="AZ1353">
        <v>659.2</v>
      </c>
      <c r="BA1353">
        <v>13.1</v>
      </c>
      <c r="BB1353">
        <v>13.1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14.3</v>
      </c>
      <c r="AN1354" s="2">
        <v>79</v>
      </c>
      <c r="AO1354" s="2">
        <v>10.7</v>
      </c>
      <c r="AP1354" s="2">
        <v>14.3</v>
      </c>
      <c r="AQ1354" s="2">
        <v>4.7</v>
      </c>
      <c r="AR1354" s="2">
        <v>6.8</v>
      </c>
      <c r="AS1354" s="2">
        <v>1003.2</v>
      </c>
      <c r="AT1354" s="2">
        <v>0</v>
      </c>
      <c r="AU1354" s="2">
        <v>0</v>
      </c>
      <c r="AV1354" s="2">
        <v>0</v>
      </c>
      <c r="AW1354" s="2">
        <v>0.3</v>
      </c>
      <c r="AX1354" s="2">
        <v>0.6</v>
      </c>
      <c r="AY1354">
        <v>28.2</v>
      </c>
      <c r="AZ1354">
        <v>659.2</v>
      </c>
      <c r="BA1354">
        <v>13.2</v>
      </c>
      <c r="BB1354">
        <v>13.1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14.4</v>
      </c>
      <c r="AN1355" s="2">
        <v>78</v>
      </c>
      <c r="AO1355" s="2">
        <v>10.6</v>
      </c>
      <c r="AP1355" s="2">
        <v>14.4</v>
      </c>
      <c r="AQ1355" s="2">
        <v>4</v>
      </c>
      <c r="AR1355" s="2">
        <v>6.8</v>
      </c>
      <c r="AS1355" s="2">
        <v>1003.1</v>
      </c>
      <c r="AT1355" s="2">
        <v>0</v>
      </c>
      <c r="AU1355" s="2">
        <v>0</v>
      </c>
      <c r="AV1355" s="2">
        <v>0</v>
      </c>
      <c r="AW1355" s="2">
        <v>0.3</v>
      </c>
      <c r="AX1355" s="2">
        <v>0.6</v>
      </c>
      <c r="AY1355">
        <v>28.2</v>
      </c>
      <c r="AZ1355">
        <v>659.2</v>
      </c>
      <c r="BA1355">
        <v>13.2</v>
      </c>
      <c r="BB1355">
        <v>13.1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14.4</v>
      </c>
      <c r="AN1356" s="2">
        <v>78</v>
      </c>
      <c r="AO1356" s="2">
        <v>10.6</v>
      </c>
      <c r="AP1356" s="2">
        <v>14.4</v>
      </c>
      <c r="AQ1356" s="2">
        <v>4</v>
      </c>
      <c r="AR1356" s="2">
        <v>4</v>
      </c>
      <c r="AS1356" s="2">
        <v>1003.2</v>
      </c>
      <c r="AT1356" s="2">
        <v>0</v>
      </c>
      <c r="AU1356" s="2">
        <v>0</v>
      </c>
      <c r="AV1356" s="2">
        <v>0</v>
      </c>
      <c r="AW1356" s="2">
        <v>0.3</v>
      </c>
      <c r="AX1356" s="2">
        <v>0.6</v>
      </c>
      <c r="AY1356">
        <v>28.2</v>
      </c>
      <c r="AZ1356">
        <v>659.2</v>
      </c>
      <c r="BA1356">
        <v>13.3</v>
      </c>
      <c r="BB1356">
        <v>13.2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14.5</v>
      </c>
      <c r="AN1357" s="2">
        <v>78</v>
      </c>
      <c r="AO1357" s="2">
        <v>10.7</v>
      </c>
      <c r="AP1357" s="2">
        <v>14.5</v>
      </c>
      <c r="AQ1357" s="2">
        <v>3.2</v>
      </c>
      <c r="AR1357" s="2">
        <v>6.8</v>
      </c>
      <c r="AS1357" s="2">
        <v>1003.2</v>
      </c>
      <c r="AT1357" s="2">
        <v>0</v>
      </c>
      <c r="AU1357" s="2">
        <v>0</v>
      </c>
      <c r="AV1357" s="2">
        <v>0</v>
      </c>
      <c r="AW1357" s="2">
        <v>0.3</v>
      </c>
      <c r="AX1357" s="2">
        <v>0.6</v>
      </c>
      <c r="AY1357">
        <v>28.2</v>
      </c>
      <c r="AZ1357">
        <v>659.2</v>
      </c>
      <c r="BA1357">
        <v>13.3</v>
      </c>
      <c r="BB1357">
        <v>13.2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14.5</v>
      </c>
      <c r="AN1358" s="2">
        <v>78</v>
      </c>
      <c r="AO1358" s="2">
        <v>10.7</v>
      </c>
      <c r="AP1358" s="2">
        <v>14.5</v>
      </c>
      <c r="AQ1358" s="2">
        <v>8.3000000000000007</v>
      </c>
      <c r="AR1358" s="2">
        <v>8.3000000000000007</v>
      </c>
      <c r="AS1358" s="2">
        <v>1003.2</v>
      </c>
      <c r="AT1358" s="2">
        <v>0</v>
      </c>
      <c r="AU1358" s="2">
        <v>0</v>
      </c>
      <c r="AV1358" s="2">
        <v>0</v>
      </c>
      <c r="AW1358" s="2">
        <v>0.3</v>
      </c>
      <c r="AX1358" s="2">
        <v>0.6</v>
      </c>
      <c r="AY1358">
        <v>28.2</v>
      </c>
      <c r="AZ1358">
        <v>659.2</v>
      </c>
      <c r="BA1358">
        <v>13.4</v>
      </c>
      <c r="BB1358">
        <v>13.2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14.5</v>
      </c>
      <c r="AN1359" s="2">
        <v>77</v>
      </c>
      <c r="AO1359" s="2">
        <v>10.5</v>
      </c>
      <c r="AP1359" s="2">
        <v>14.5</v>
      </c>
      <c r="AQ1359" s="2">
        <v>2.2000000000000002</v>
      </c>
      <c r="AR1359" s="2">
        <v>4.7</v>
      </c>
      <c r="AS1359" s="2">
        <v>1003.1</v>
      </c>
      <c r="AT1359" s="2">
        <v>0</v>
      </c>
      <c r="AU1359" s="2">
        <v>0</v>
      </c>
      <c r="AV1359" s="2">
        <v>0</v>
      </c>
      <c r="AW1359" s="2">
        <v>0.3</v>
      </c>
      <c r="AX1359" s="2">
        <v>0.6</v>
      </c>
      <c r="AY1359">
        <v>28.2</v>
      </c>
      <c r="AZ1359">
        <v>659.2</v>
      </c>
      <c r="BA1359">
        <v>13.4</v>
      </c>
      <c r="BB1359">
        <v>13.2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14.6</v>
      </c>
      <c r="AN1360" s="2">
        <v>77</v>
      </c>
      <c r="AO1360" s="2">
        <v>10.6</v>
      </c>
      <c r="AP1360" s="2">
        <v>14.6</v>
      </c>
      <c r="AQ1360" s="2">
        <v>1.8</v>
      </c>
      <c r="AR1360" s="2">
        <v>5.4</v>
      </c>
      <c r="AS1360" s="2">
        <v>1003.2</v>
      </c>
      <c r="AT1360" s="2">
        <v>0</v>
      </c>
      <c r="AU1360" s="2">
        <v>0</v>
      </c>
      <c r="AV1360" s="2">
        <v>0</v>
      </c>
      <c r="AW1360" s="2">
        <v>0.3</v>
      </c>
      <c r="AX1360" s="2">
        <v>0.6</v>
      </c>
      <c r="AY1360">
        <v>28.2</v>
      </c>
      <c r="AZ1360">
        <v>659.2</v>
      </c>
      <c r="BA1360">
        <v>13.4</v>
      </c>
      <c r="BB1360">
        <v>13.3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14.6</v>
      </c>
      <c r="AN1361" s="2">
        <v>77</v>
      </c>
      <c r="AO1361" s="2">
        <v>10.6</v>
      </c>
      <c r="AP1361" s="2">
        <v>14.6</v>
      </c>
      <c r="AQ1361" s="2">
        <v>7.2</v>
      </c>
      <c r="AR1361" s="2">
        <v>7.2</v>
      </c>
      <c r="AS1361" s="2">
        <v>1003.4</v>
      </c>
      <c r="AT1361" s="2">
        <v>0</v>
      </c>
      <c r="AU1361" s="2">
        <v>0</v>
      </c>
      <c r="AV1361" s="2">
        <v>0</v>
      </c>
      <c r="AW1361" s="2">
        <v>0.3</v>
      </c>
      <c r="AX1361" s="2">
        <v>0.6</v>
      </c>
      <c r="AY1361">
        <v>28.2</v>
      </c>
      <c r="AZ1361">
        <v>659.2</v>
      </c>
      <c r="BA1361">
        <v>13.5</v>
      </c>
      <c r="BB1361">
        <v>13.3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14.7</v>
      </c>
      <c r="AN1362" s="2">
        <v>76</v>
      </c>
      <c r="AO1362" s="2">
        <v>10.5</v>
      </c>
      <c r="AP1362" s="2">
        <v>14.7</v>
      </c>
      <c r="AQ1362" s="2">
        <v>6.5</v>
      </c>
      <c r="AR1362" s="2">
        <v>8.3000000000000007</v>
      </c>
      <c r="AS1362" s="2">
        <v>1003.2</v>
      </c>
      <c r="AT1362" s="2">
        <v>0</v>
      </c>
      <c r="AU1362" s="2">
        <v>0</v>
      </c>
      <c r="AV1362" s="2">
        <v>0</v>
      </c>
      <c r="AW1362" s="2">
        <v>0.3</v>
      </c>
      <c r="AX1362" s="2">
        <v>0.6</v>
      </c>
      <c r="AY1362">
        <v>28.2</v>
      </c>
      <c r="AZ1362">
        <v>659.2</v>
      </c>
      <c r="BA1362">
        <v>13.5</v>
      </c>
      <c r="BB1362">
        <v>13.3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14.7</v>
      </c>
      <c r="AN1363" s="2">
        <v>76</v>
      </c>
      <c r="AO1363" s="2">
        <v>10.5</v>
      </c>
      <c r="AP1363" s="2">
        <v>14.7</v>
      </c>
      <c r="AQ1363" s="2">
        <v>7.6</v>
      </c>
      <c r="AR1363" s="2">
        <v>7.6</v>
      </c>
      <c r="AS1363" s="2">
        <v>1003.2</v>
      </c>
      <c r="AT1363" s="2">
        <v>0</v>
      </c>
      <c r="AU1363" s="2">
        <v>0</v>
      </c>
      <c r="AV1363" s="2">
        <v>0</v>
      </c>
      <c r="AW1363" s="2">
        <v>0.3</v>
      </c>
      <c r="AX1363" s="2">
        <v>0.6</v>
      </c>
      <c r="AY1363">
        <v>28.2</v>
      </c>
      <c r="AZ1363">
        <v>659.2</v>
      </c>
      <c r="BA1363">
        <v>13.6</v>
      </c>
      <c r="BB1363">
        <v>13.4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14.7</v>
      </c>
      <c r="AN1364" s="2">
        <v>76</v>
      </c>
      <c r="AO1364" s="2">
        <v>10.5</v>
      </c>
      <c r="AP1364" s="2">
        <v>14.7</v>
      </c>
      <c r="AQ1364" s="2">
        <v>2.9</v>
      </c>
      <c r="AR1364" s="2">
        <v>5</v>
      </c>
      <c r="AS1364" s="2">
        <v>1003.2</v>
      </c>
      <c r="AT1364" s="2">
        <v>0</v>
      </c>
      <c r="AU1364" s="2">
        <v>0</v>
      </c>
      <c r="AV1364" s="2">
        <v>0</v>
      </c>
      <c r="AW1364" s="2">
        <v>0.3</v>
      </c>
      <c r="AX1364" s="2">
        <v>0.6</v>
      </c>
      <c r="AY1364">
        <v>28.2</v>
      </c>
      <c r="AZ1364">
        <v>659.2</v>
      </c>
      <c r="BA1364">
        <v>13.6</v>
      </c>
      <c r="BB1364">
        <v>13.4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14.7</v>
      </c>
      <c r="AN1365" s="2">
        <v>76</v>
      </c>
      <c r="AO1365" s="2">
        <v>10.5</v>
      </c>
      <c r="AP1365" s="2">
        <v>14.7</v>
      </c>
      <c r="AQ1365" s="2">
        <v>5.4</v>
      </c>
      <c r="AR1365" s="2">
        <v>8.6</v>
      </c>
      <c r="AS1365" s="2">
        <v>1003.1</v>
      </c>
      <c r="AT1365" s="2">
        <v>0</v>
      </c>
      <c r="AU1365" s="2">
        <v>0</v>
      </c>
      <c r="AV1365" s="2">
        <v>0</v>
      </c>
      <c r="AW1365" s="2">
        <v>0.3</v>
      </c>
      <c r="AX1365" s="2">
        <v>0.6</v>
      </c>
      <c r="AY1365">
        <v>28.2</v>
      </c>
      <c r="AZ1365">
        <v>659.2</v>
      </c>
      <c r="BA1365">
        <v>13.6</v>
      </c>
      <c r="BB1365">
        <v>13.4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14.8</v>
      </c>
      <c r="AN1366" s="2">
        <v>76</v>
      </c>
      <c r="AO1366" s="2">
        <v>10.6</v>
      </c>
      <c r="AP1366" s="2">
        <v>14.8</v>
      </c>
      <c r="AQ1366" s="2">
        <v>5.4</v>
      </c>
      <c r="AR1366" s="2">
        <v>6.5</v>
      </c>
      <c r="AS1366" s="2">
        <v>1003.4</v>
      </c>
      <c r="AT1366" s="2">
        <v>0</v>
      </c>
      <c r="AU1366" s="2">
        <v>0</v>
      </c>
      <c r="AV1366" s="2">
        <v>0</v>
      </c>
      <c r="AW1366" s="2">
        <v>0.3</v>
      </c>
      <c r="AX1366" s="2">
        <v>0.6</v>
      </c>
      <c r="AY1366">
        <v>28.2</v>
      </c>
      <c r="AZ1366">
        <v>659.2</v>
      </c>
      <c r="BA1366">
        <v>13.6</v>
      </c>
      <c r="BB1366">
        <v>13.5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14.8</v>
      </c>
      <c r="AN1367" s="2">
        <v>76</v>
      </c>
      <c r="AO1367" s="2">
        <v>10.6</v>
      </c>
      <c r="AP1367" s="2">
        <v>14.8</v>
      </c>
      <c r="AQ1367" s="2">
        <v>8.3000000000000007</v>
      </c>
      <c r="AR1367" s="2">
        <v>12.6</v>
      </c>
      <c r="AS1367" s="2">
        <v>1003.3</v>
      </c>
      <c r="AT1367" s="2">
        <v>0</v>
      </c>
      <c r="AU1367" s="2">
        <v>0</v>
      </c>
      <c r="AV1367" s="2">
        <v>0</v>
      </c>
      <c r="AW1367" s="2">
        <v>0.3</v>
      </c>
      <c r="AX1367" s="2">
        <v>0.6</v>
      </c>
      <c r="AY1367">
        <v>28.2</v>
      </c>
      <c r="AZ1367">
        <v>659.2</v>
      </c>
      <c r="BA1367">
        <v>13.6</v>
      </c>
      <c r="BB1367">
        <v>13.5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14.8</v>
      </c>
      <c r="AN1368" s="2">
        <v>76</v>
      </c>
      <c r="AO1368" s="2">
        <v>10.6</v>
      </c>
      <c r="AP1368" s="2">
        <v>14.8</v>
      </c>
      <c r="AQ1368" s="2">
        <v>4</v>
      </c>
      <c r="AR1368" s="2">
        <v>5.8</v>
      </c>
      <c r="AS1368" s="2">
        <v>1003</v>
      </c>
      <c r="AT1368" s="2">
        <v>0</v>
      </c>
      <c r="AU1368" s="2">
        <v>0</v>
      </c>
      <c r="AV1368" s="2">
        <v>0</v>
      </c>
      <c r="AW1368" s="2">
        <v>0.3</v>
      </c>
      <c r="AX1368" s="2">
        <v>0.6</v>
      </c>
      <c r="AY1368">
        <v>28.2</v>
      </c>
      <c r="AZ1368">
        <v>659.2</v>
      </c>
      <c r="BA1368">
        <v>13.7</v>
      </c>
      <c r="BB1368">
        <v>13.5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14.9</v>
      </c>
      <c r="AN1369" s="2">
        <v>76</v>
      </c>
      <c r="AO1369" s="2">
        <v>10.7</v>
      </c>
      <c r="AP1369" s="2">
        <v>14.9</v>
      </c>
      <c r="AQ1369" s="2">
        <v>6.8</v>
      </c>
      <c r="AR1369" s="2">
        <v>7.6</v>
      </c>
      <c r="AS1369" s="2">
        <v>1003.1</v>
      </c>
      <c r="AT1369" s="2">
        <v>0</v>
      </c>
      <c r="AU1369" s="2">
        <v>0</v>
      </c>
      <c r="AV1369" s="2">
        <v>0</v>
      </c>
      <c r="AW1369" s="2">
        <v>0.3</v>
      </c>
      <c r="AX1369" s="2">
        <v>0.6</v>
      </c>
      <c r="AY1369">
        <v>28.2</v>
      </c>
      <c r="AZ1369">
        <v>659.2</v>
      </c>
      <c r="BA1369">
        <v>13.7</v>
      </c>
      <c r="BB1369">
        <v>13.6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14.9</v>
      </c>
      <c r="AN1370" s="2">
        <v>76</v>
      </c>
      <c r="AO1370" s="2">
        <v>10.7</v>
      </c>
      <c r="AP1370" s="2">
        <v>14.9</v>
      </c>
      <c r="AQ1370" s="2">
        <v>6.5</v>
      </c>
      <c r="AR1370" s="2">
        <v>7.2</v>
      </c>
      <c r="AS1370" s="2">
        <v>1003.3</v>
      </c>
      <c r="AT1370" s="2">
        <v>0</v>
      </c>
      <c r="AU1370" s="2">
        <v>0</v>
      </c>
      <c r="AV1370" s="2">
        <v>0</v>
      </c>
      <c r="AW1370" s="2">
        <v>0.3</v>
      </c>
      <c r="AX1370" s="2">
        <v>0.6</v>
      </c>
      <c r="AY1370">
        <v>28.2</v>
      </c>
      <c r="AZ1370">
        <v>659.2</v>
      </c>
      <c r="BA1370">
        <v>13.8</v>
      </c>
      <c r="BB1370">
        <v>13.6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14.9</v>
      </c>
      <c r="AN1371" s="2">
        <v>76</v>
      </c>
      <c r="AO1371" s="2">
        <v>10.7</v>
      </c>
      <c r="AP1371" s="2">
        <v>14.9</v>
      </c>
      <c r="AQ1371" s="2">
        <v>7.6</v>
      </c>
      <c r="AR1371" s="2">
        <v>11.2</v>
      </c>
      <c r="AS1371" s="2">
        <v>1002.9</v>
      </c>
      <c r="AT1371" s="2">
        <v>0</v>
      </c>
      <c r="AU1371" s="2">
        <v>0</v>
      </c>
      <c r="AV1371" s="2">
        <v>0</v>
      </c>
      <c r="AW1371" s="2">
        <v>0.3</v>
      </c>
      <c r="AX1371" s="2">
        <v>0.6</v>
      </c>
      <c r="AY1371">
        <v>28.2</v>
      </c>
      <c r="AZ1371">
        <v>659.2</v>
      </c>
      <c r="BA1371">
        <v>13.8</v>
      </c>
      <c r="BB1371">
        <v>13.6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14.9</v>
      </c>
      <c r="AN1372" s="2">
        <v>76</v>
      </c>
      <c r="AO1372" s="2">
        <v>10.7</v>
      </c>
      <c r="AP1372" s="2">
        <v>14.9</v>
      </c>
      <c r="AQ1372" s="2">
        <v>5</v>
      </c>
      <c r="AR1372" s="2">
        <v>6.5</v>
      </c>
      <c r="AS1372" s="2">
        <v>1003</v>
      </c>
      <c r="AT1372" s="2">
        <v>0</v>
      </c>
      <c r="AU1372" s="2">
        <v>0</v>
      </c>
      <c r="AV1372" s="2">
        <v>0</v>
      </c>
      <c r="AW1372" s="2">
        <v>0.3</v>
      </c>
      <c r="AX1372" s="2">
        <v>0.6</v>
      </c>
      <c r="AY1372">
        <v>28.2</v>
      </c>
      <c r="AZ1372">
        <v>659.2</v>
      </c>
      <c r="BA1372">
        <v>13.8</v>
      </c>
      <c r="BB1372">
        <v>13.6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14.9</v>
      </c>
      <c r="AN1373" s="2">
        <v>76</v>
      </c>
      <c r="AO1373" s="2">
        <v>10.7</v>
      </c>
      <c r="AP1373" s="2">
        <v>14.9</v>
      </c>
      <c r="AQ1373" s="2">
        <v>7.9</v>
      </c>
      <c r="AR1373" s="2">
        <v>7.9</v>
      </c>
      <c r="AS1373" s="2">
        <v>1003.2</v>
      </c>
      <c r="AT1373" s="2">
        <v>0</v>
      </c>
      <c r="AU1373" s="2">
        <v>0</v>
      </c>
      <c r="AV1373" s="2">
        <v>0</v>
      </c>
      <c r="AW1373" s="2">
        <v>0.3</v>
      </c>
      <c r="AX1373" s="2">
        <v>0.6</v>
      </c>
      <c r="AY1373">
        <v>28.2</v>
      </c>
      <c r="AZ1373">
        <v>659.2</v>
      </c>
      <c r="BA1373">
        <v>13.8</v>
      </c>
      <c r="BB1373">
        <v>13.7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14.8</v>
      </c>
      <c r="AN1374" s="2">
        <v>76</v>
      </c>
      <c r="AO1374" s="2">
        <v>10.6</v>
      </c>
      <c r="AP1374" s="2">
        <v>14.8</v>
      </c>
      <c r="AQ1374" s="2">
        <v>7.9</v>
      </c>
      <c r="AR1374" s="2">
        <v>12.6</v>
      </c>
      <c r="AS1374" s="2">
        <v>1003.2</v>
      </c>
      <c r="AT1374" s="2">
        <v>0</v>
      </c>
      <c r="AU1374" s="2">
        <v>0</v>
      </c>
      <c r="AV1374" s="2">
        <v>0</v>
      </c>
      <c r="AW1374" s="2">
        <v>0.3</v>
      </c>
      <c r="AX1374" s="2">
        <v>0.6</v>
      </c>
      <c r="AY1374">
        <v>28.2</v>
      </c>
      <c r="AZ1374">
        <v>659.2</v>
      </c>
      <c r="BA1374">
        <v>13.8</v>
      </c>
      <c r="BB1374">
        <v>13.7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14.9</v>
      </c>
      <c r="AN1375" s="2">
        <v>77</v>
      </c>
      <c r="AO1375" s="2">
        <v>10.9</v>
      </c>
      <c r="AP1375" s="2">
        <v>14.9</v>
      </c>
      <c r="AQ1375" s="2">
        <v>7.2</v>
      </c>
      <c r="AR1375" s="2">
        <v>11.5</v>
      </c>
      <c r="AS1375" s="2">
        <v>1003.1</v>
      </c>
      <c r="AT1375" s="2">
        <v>0</v>
      </c>
      <c r="AU1375" s="2">
        <v>0</v>
      </c>
      <c r="AV1375" s="2">
        <v>0</v>
      </c>
      <c r="AW1375" s="2">
        <v>0.3</v>
      </c>
      <c r="AX1375" s="2">
        <v>0.6</v>
      </c>
      <c r="AY1375">
        <v>28.2</v>
      </c>
      <c r="AZ1375">
        <v>659.2</v>
      </c>
      <c r="BA1375">
        <v>13.9</v>
      </c>
      <c r="BB1375">
        <v>13.7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14.9</v>
      </c>
      <c r="AN1376" s="2">
        <v>77</v>
      </c>
      <c r="AO1376" s="2">
        <v>10.9</v>
      </c>
      <c r="AP1376" s="2">
        <v>14.9</v>
      </c>
      <c r="AQ1376" s="2">
        <v>6.5</v>
      </c>
      <c r="AR1376" s="2">
        <v>6.8</v>
      </c>
      <c r="AS1376" s="2">
        <v>1003.3</v>
      </c>
      <c r="AT1376" s="2">
        <v>0</v>
      </c>
      <c r="AU1376" s="2">
        <v>0</v>
      </c>
      <c r="AV1376" s="2">
        <v>0</v>
      </c>
      <c r="AW1376" s="2">
        <v>0.3</v>
      </c>
      <c r="AX1376" s="2">
        <v>0.6</v>
      </c>
      <c r="AY1376">
        <v>28.2</v>
      </c>
      <c r="AZ1376">
        <v>659.2</v>
      </c>
      <c r="BA1376">
        <v>13.8</v>
      </c>
      <c r="BB1376">
        <v>13.7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14.8</v>
      </c>
      <c r="AN1377" s="2">
        <v>77</v>
      </c>
      <c r="AO1377" s="2">
        <v>10.8</v>
      </c>
      <c r="AP1377" s="2">
        <v>14.8</v>
      </c>
      <c r="AQ1377" s="2">
        <v>5</v>
      </c>
      <c r="AR1377" s="2">
        <v>6.5</v>
      </c>
      <c r="AS1377" s="2">
        <v>1003.3</v>
      </c>
      <c r="AT1377" s="2">
        <v>0</v>
      </c>
      <c r="AU1377" s="2">
        <v>0</v>
      </c>
      <c r="AV1377" s="2">
        <v>0</v>
      </c>
      <c r="AW1377" s="2">
        <v>0.3</v>
      </c>
      <c r="AX1377" s="2">
        <v>0.6</v>
      </c>
      <c r="AY1377">
        <v>28.2</v>
      </c>
      <c r="AZ1377">
        <v>659.2</v>
      </c>
      <c r="BA1377">
        <v>13.9</v>
      </c>
      <c r="BB1377">
        <v>13.7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14.8</v>
      </c>
      <c r="AN1378" s="2">
        <v>77</v>
      </c>
      <c r="AO1378" s="2">
        <v>10.8</v>
      </c>
      <c r="AP1378" s="2">
        <v>14.8</v>
      </c>
      <c r="AQ1378" s="2">
        <v>7.6</v>
      </c>
      <c r="AR1378" s="2">
        <v>8.6</v>
      </c>
      <c r="AS1378" s="2">
        <v>1003.2</v>
      </c>
      <c r="AT1378" s="2">
        <v>0</v>
      </c>
      <c r="AU1378" s="2">
        <v>0</v>
      </c>
      <c r="AV1378" s="2">
        <v>0</v>
      </c>
      <c r="AW1378" s="2">
        <v>0.3</v>
      </c>
      <c r="AX1378" s="2">
        <v>0.6</v>
      </c>
      <c r="AY1378">
        <v>28.2</v>
      </c>
      <c r="AZ1378">
        <v>659.2</v>
      </c>
      <c r="BA1378">
        <v>13.9</v>
      </c>
      <c r="BB1378">
        <v>13.8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14.8</v>
      </c>
      <c r="AN1379" s="2">
        <v>77</v>
      </c>
      <c r="AO1379" s="2">
        <v>10.8</v>
      </c>
      <c r="AP1379" s="2">
        <v>14.8</v>
      </c>
      <c r="AQ1379" s="2">
        <v>7.2</v>
      </c>
      <c r="AR1379" s="2">
        <v>8.3000000000000007</v>
      </c>
      <c r="AS1379" s="2">
        <v>1003.2</v>
      </c>
      <c r="AT1379" s="2">
        <v>0</v>
      </c>
      <c r="AU1379" s="2">
        <v>0</v>
      </c>
      <c r="AV1379" s="2">
        <v>0</v>
      </c>
      <c r="AW1379" s="2">
        <v>0.3</v>
      </c>
      <c r="AX1379" s="2">
        <v>0.6</v>
      </c>
      <c r="AY1379">
        <v>28.2</v>
      </c>
      <c r="AZ1379">
        <v>659.2</v>
      </c>
      <c r="BA1379">
        <v>13.9</v>
      </c>
      <c r="BB1379">
        <v>13.8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14.8</v>
      </c>
      <c r="AN1380" s="2">
        <v>77</v>
      </c>
      <c r="AO1380" s="2">
        <v>10.8</v>
      </c>
      <c r="AP1380" s="2">
        <v>14.8</v>
      </c>
      <c r="AQ1380" s="2">
        <v>4</v>
      </c>
      <c r="AR1380" s="2">
        <v>5.4</v>
      </c>
      <c r="AS1380" s="2">
        <v>1003.2</v>
      </c>
      <c r="AT1380" s="2">
        <v>0</v>
      </c>
      <c r="AU1380" s="2">
        <v>0</v>
      </c>
      <c r="AV1380" s="2">
        <v>0</v>
      </c>
      <c r="AW1380" s="2">
        <v>0.3</v>
      </c>
      <c r="AX1380" s="2">
        <v>0.6</v>
      </c>
      <c r="AY1380">
        <v>28.2</v>
      </c>
      <c r="AZ1380">
        <v>659.2</v>
      </c>
      <c r="BA1380">
        <v>13.9</v>
      </c>
      <c r="BB1380">
        <v>13.8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14.8</v>
      </c>
      <c r="AN1381" s="2">
        <v>77</v>
      </c>
      <c r="AO1381" s="2">
        <v>10.8</v>
      </c>
      <c r="AP1381" s="2">
        <v>14.8</v>
      </c>
      <c r="AQ1381" s="2">
        <v>3.6</v>
      </c>
      <c r="AR1381" s="2">
        <v>3.6</v>
      </c>
      <c r="AS1381" s="2">
        <v>1003.3</v>
      </c>
      <c r="AT1381" s="2">
        <v>0</v>
      </c>
      <c r="AU1381" s="2">
        <v>0</v>
      </c>
      <c r="AV1381" s="2">
        <v>0</v>
      </c>
      <c r="AW1381" s="2">
        <v>0.3</v>
      </c>
      <c r="AX1381" s="2">
        <v>0.6</v>
      </c>
      <c r="AY1381">
        <v>28.2</v>
      </c>
      <c r="AZ1381">
        <v>659.2</v>
      </c>
      <c r="BA1381">
        <v>13.9</v>
      </c>
      <c r="BB1381">
        <v>13.8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14.8</v>
      </c>
      <c r="AN1382" s="2">
        <v>77</v>
      </c>
      <c r="AO1382" s="2">
        <v>10.8</v>
      </c>
      <c r="AP1382" s="2">
        <v>14.8</v>
      </c>
      <c r="AQ1382" s="2">
        <v>4</v>
      </c>
      <c r="AR1382" s="2">
        <v>5.4</v>
      </c>
      <c r="AS1382" s="2">
        <v>1003</v>
      </c>
      <c r="AT1382" s="2">
        <v>0</v>
      </c>
      <c r="AU1382" s="2">
        <v>0</v>
      </c>
      <c r="AV1382" s="2">
        <v>0</v>
      </c>
      <c r="AW1382" s="2">
        <v>0.3</v>
      </c>
      <c r="AX1382" s="2">
        <v>0.6</v>
      </c>
      <c r="AY1382">
        <v>28.2</v>
      </c>
      <c r="AZ1382">
        <v>659.2</v>
      </c>
      <c r="BA1382">
        <v>14</v>
      </c>
      <c r="BB1382">
        <v>13.8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14.8</v>
      </c>
      <c r="AN1383" s="2">
        <v>77</v>
      </c>
      <c r="AO1383" s="2">
        <v>10.8</v>
      </c>
      <c r="AP1383" s="2">
        <v>14.8</v>
      </c>
      <c r="AQ1383" s="2">
        <v>9.4</v>
      </c>
      <c r="AR1383" s="2">
        <v>10.8</v>
      </c>
      <c r="AS1383" s="2">
        <v>1003.1</v>
      </c>
      <c r="AT1383" s="2">
        <v>0</v>
      </c>
      <c r="AU1383" s="2">
        <v>0</v>
      </c>
      <c r="AV1383" s="2">
        <v>0</v>
      </c>
      <c r="AW1383" s="2">
        <v>0.3</v>
      </c>
      <c r="AX1383" s="2">
        <v>0.6</v>
      </c>
      <c r="AY1383">
        <v>28.2</v>
      </c>
      <c r="AZ1383">
        <v>659.2</v>
      </c>
      <c r="BA1383">
        <v>14</v>
      </c>
      <c r="BB1383">
        <v>13.8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14.8</v>
      </c>
      <c r="AN1384" s="2">
        <v>77</v>
      </c>
      <c r="AO1384" s="2">
        <v>10.8</v>
      </c>
      <c r="AP1384" s="2">
        <v>14.8</v>
      </c>
      <c r="AQ1384" s="2">
        <v>9</v>
      </c>
      <c r="AR1384" s="2">
        <v>11.2</v>
      </c>
      <c r="AS1384" s="2">
        <v>1003</v>
      </c>
      <c r="AT1384" s="2">
        <v>0</v>
      </c>
      <c r="AU1384" s="2">
        <v>0</v>
      </c>
      <c r="AV1384" s="2">
        <v>0</v>
      </c>
      <c r="AW1384" s="2">
        <v>0.3</v>
      </c>
      <c r="AX1384" s="2">
        <v>0.6</v>
      </c>
      <c r="AY1384">
        <v>28.2</v>
      </c>
      <c r="AZ1384">
        <v>659.2</v>
      </c>
      <c r="BA1384">
        <v>14</v>
      </c>
      <c r="BB1384">
        <v>13.8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14.8</v>
      </c>
      <c r="AN1385" s="2">
        <v>77</v>
      </c>
      <c r="AO1385" s="2">
        <v>10.8</v>
      </c>
      <c r="AP1385" s="2">
        <v>14.8</v>
      </c>
      <c r="AQ1385" s="2">
        <v>2.9</v>
      </c>
      <c r="AR1385" s="2">
        <v>6.1</v>
      </c>
      <c r="AS1385" s="2">
        <v>1003</v>
      </c>
      <c r="AT1385" s="2">
        <v>0</v>
      </c>
      <c r="AU1385" s="2">
        <v>0</v>
      </c>
      <c r="AV1385" s="2">
        <v>0</v>
      </c>
      <c r="AW1385" s="2">
        <v>0.3</v>
      </c>
      <c r="AX1385" s="2">
        <v>0.6</v>
      </c>
      <c r="AY1385">
        <v>28.2</v>
      </c>
      <c r="AZ1385">
        <v>659.2</v>
      </c>
      <c r="BA1385">
        <v>14</v>
      </c>
      <c r="BB1385">
        <v>13.9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14.8</v>
      </c>
      <c r="AN1386" s="2">
        <v>77</v>
      </c>
      <c r="AO1386" s="2">
        <v>10.8</v>
      </c>
      <c r="AP1386" s="2">
        <v>14.8</v>
      </c>
      <c r="AQ1386" s="2">
        <v>6.8</v>
      </c>
      <c r="AR1386" s="2">
        <v>7.2</v>
      </c>
      <c r="AS1386" s="2">
        <v>1003.2</v>
      </c>
      <c r="AT1386" s="2">
        <v>0</v>
      </c>
      <c r="AU1386" s="2">
        <v>0</v>
      </c>
      <c r="AV1386" s="2">
        <v>0</v>
      </c>
      <c r="AW1386" s="2">
        <v>0.3</v>
      </c>
      <c r="AX1386" s="2">
        <v>0.6</v>
      </c>
      <c r="AY1386">
        <v>28.2</v>
      </c>
      <c r="AZ1386">
        <v>659.2</v>
      </c>
      <c r="BA1386">
        <v>14</v>
      </c>
      <c r="BB1386">
        <v>13.9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14.8</v>
      </c>
      <c r="AN1387" s="2">
        <v>77</v>
      </c>
      <c r="AO1387" s="2">
        <v>10.8</v>
      </c>
      <c r="AP1387" s="2">
        <v>14.8</v>
      </c>
      <c r="AQ1387" s="2">
        <v>6.5</v>
      </c>
      <c r="AR1387" s="2">
        <v>7.2</v>
      </c>
      <c r="AS1387" s="2">
        <v>1003.1</v>
      </c>
      <c r="AT1387" s="2">
        <v>0</v>
      </c>
      <c r="AU1387" s="2">
        <v>0</v>
      </c>
      <c r="AV1387" s="2">
        <v>0</v>
      </c>
      <c r="AW1387" s="2">
        <v>0.3</v>
      </c>
      <c r="AX1387" s="2">
        <v>0.6</v>
      </c>
      <c r="AY1387">
        <v>28.2</v>
      </c>
      <c r="AZ1387">
        <v>659.2</v>
      </c>
      <c r="BA1387">
        <v>14</v>
      </c>
      <c r="BB1387">
        <v>13.9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14.8</v>
      </c>
      <c r="AN1388" s="2">
        <v>77</v>
      </c>
      <c r="AO1388" s="2">
        <v>10.8</v>
      </c>
      <c r="AP1388" s="2">
        <v>14.8</v>
      </c>
      <c r="AQ1388" s="2">
        <v>7.6</v>
      </c>
      <c r="AR1388" s="2">
        <v>11.5</v>
      </c>
      <c r="AS1388" s="2">
        <v>1003.1</v>
      </c>
      <c r="AT1388" s="2">
        <v>0</v>
      </c>
      <c r="AU1388" s="2">
        <v>0</v>
      </c>
      <c r="AV1388" s="2">
        <v>0</v>
      </c>
      <c r="AW1388" s="2">
        <v>0.3</v>
      </c>
      <c r="AX1388" s="2">
        <v>0.6</v>
      </c>
      <c r="AY1388">
        <v>28.2</v>
      </c>
      <c r="AZ1388">
        <v>659.2</v>
      </c>
      <c r="BA1388">
        <v>14</v>
      </c>
      <c r="BB1388">
        <v>13.9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14.8</v>
      </c>
      <c r="AN1389" s="2">
        <v>78</v>
      </c>
      <c r="AO1389" s="2">
        <v>11</v>
      </c>
      <c r="AP1389" s="2">
        <v>14.8</v>
      </c>
      <c r="AQ1389" s="2">
        <v>8.3000000000000007</v>
      </c>
      <c r="AR1389" s="2">
        <v>10.1</v>
      </c>
      <c r="AS1389" s="2">
        <v>1003.1</v>
      </c>
      <c r="AT1389" s="2">
        <v>0</v>
      </c>
      <c r="AU1389" s="2">
        <v>0</v>
      </c>
      <c r="AV1389" s="2">
        <v>0</v>
      </c>
      <c r="AW1389" s="2">
        <v>0.3</v>
      </c>
      <c r="AX1389" s="2">
        <v>0.6</v>
      </c>
      <c r="AY1389">
        <v>28.2</v>
      </c>
      <c r="AZ1389">
        <v>659.2</v>
      </c>
      <c r="BA1389">
        <v>14</v>
      </c>
      <c r="BB1389">
        <v>13.9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14.8</v>
      </c>
      <c r="AN1390" s="2">
        <v>78</v>
      </c>
      <c r="AO1390" s="2">
        <v>11</v>
      </c>
      <c r="AP1390" s="2">
        <v>14.8</v>
      </c>
      <c r="AQ1390" s="2">
        <v>5.8</v>
      </c>
      <c r="AR1390" s="2">
        <v>6.1</v>
      </c>
      <c r="AS1390" s="2">
        <v>1003</v>
      </c>
      <c r="AT1390" s="2">
        <v>0</v>
      </c>
      <c r="AU1390" s="2">
        <v>0</v>
      </c>
      <c r="AV1390" s="2">
        <v>0</v>
      </c>
      <c r="AW1390" s="2">
        <v>0.3</v>
      </c>
      <c r="AX1390" s="2">
        <v>0.6</v>
      </c>
      <c r="AY1390">
        <v>28.2</v>
      </c>
      <c r="AZ1390">
        <v>659.2</v>
      </c>
      <c r="BA1390">
        <v>14</v>
      </c>
      <c r="BB1390">
        <v>13.9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14.8</v>
      </c>
      <c r="AN1391" s="2">
        <v>78</v>
      </c>
      <c r="AO1391" s="2">
        <v>11</v>
      </c>
      <c r="AP1391" s="2">
        <v>14.8</v>
      </c>
      <c r="AQ1391" s="2">
        <v>4</v>
      </c>
      <c r="AR1391" s="2">
        <v>5</v>
      </c>
      <c r="AS1391" s="2">
        <v>1003</v>
      </c>
      <c r="AT1391" s="2">
        <v>0</v>
      </c>
      <c r="AU1391" s="2">
        <v>0</v>
      </c>
      <c r="AV1391" s="2">
        <v>0</v>
      </c>
      <c r="AW1391" s="2">
        <v>0.3</v>
      </c>
      <c r="AX1391" s="2">
        <v>0.6</v>
      </c>
      <c r="AY1391">
        <v>28.2</v>
      </c>
      <c r="AZ1391">
        <v>659.2</v>
      </c>
      <c r="BA1391">
        <v>14.1</v>
      </c>
      <c r="BB1391">
        <v>14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14.8</v>
      </c>
      <c r="AN1392" s="2">
        <v>78</v>
      </c>
      <c r="AO1392" s="2">
        <v>11</v>
      </c>
      <c r="AP1392" s="2">
        <v>14.8</v>
      </c>
      <c r="AQ1392" s="2">
        <v>4</v>
      </c>
      <c r="AR1392" s="2">
        <v>5</v>
      </c>
      <c r="AS1392" s="2">
        <v>1003.3</v>
      </c>
      <c r="AT1392" s="2">
        <v>0</v>
      </c>
      <c r="AU1392" s="2">
        <v>0</v>
      </c>
      <c r="AV1392" s="2">
        <v>0</v>
      </c>
      <c r="AW1392" s="2">
        <v>0.3</v>
      </c>
      <c r="AX1392" s="2">
        <v>0.6</v>
      </c>
      <c r="AY1392">
        <v>28.2</v>
      </c>
      <c r="AZ1392">
        <v>659.2</v>
      </c>
      <c r="BA1392">
        <v>14.1</v>
      </c>
      <c r="BB1392">
        <v>14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14.8</v>
      </c>
      <c r="AN1393" s="2">
        <v>78</v>
      </c>
      <c r="AO1393" s="2">
        <v>11</v>
      </c>
      <c r="AP1393" s="2">
        <v>14.8</v>
      </c>
      <c r="AQ1393" s="2">
        <v>4</v>
      </c>
      <c r="AR1393" s="2">
        <v>7.2</v>
      </c>
      <c r="AS1393" s="2">
        <v>1003.1</v>
      </c>
      <c r="AT1393" s="2">
        <v>0</v>
      </c>
      <c r="AU1393" s="2">
        <v>0</v>
      </c>
      <c r="AV1393" s="2">
        <v>0</v>
      </c>
      <c r="AW1393" s="2">
        <v>0.3</v>
      </c>
      <c r="AX1393" s="2">
        <v>0.6</v>
      </c>
      <c r="AY1393">
        <v>28.2</v>
      </c>
      <c r="AZ1393">
        <v>659.2</v>
      </c>
      <c r="BA1393">
        <v>14.1</v>
      </c>
      <c r="BB1393">
        <v>14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14.8</v>
      </c>
      <c r="AN1394" s="2">
        <v>78</v>
      </c>
      <c r="AO1394" s="2">
        <v>11</v>
      </c>
      <c r="AP1394" s="2">
        <v>14.8</v>
      </c>
      <c r="AQ1394" s="2">
        <v>4</v>
      </c>
      <c r="AR1394" s="2">
        <v>5.4</v>
      </c>
      <c r="AS1394" s="2">
        <v>1003.2</v>
      </c>
      <c r="AT1394" s="2">
        <v>0</v>
      </c>
      <c r="AU1394" s="2">
        <v>0</v>
      </c>
      <c r="AV1394" s="2">
        <v>0</v>
      </c>
      <c r="AW1394" s="2">
        <v>0.3</v>
      </c>
      <c r="AX1394" s="2">
        <v>0.6</v>
      </c>
      <c r="AY1394">
        <v>28.2</v>
      </c>
      <c r="AZ1394">
        <v>659.2</v>
      </c>
      <c r="BA1394">
        <v>14.1</v>
      </c>
      <c r="BB1394">
        <v>14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14.7</v>
      </c>
      <c r="AN1395" s="2">
        <v>78</v>
      </c>
      <c r="AO1395" s="2">
        <v>10.9</v>
      </c>
      <c r="AP1395" s="2">
        <v>14.7</v>
      </c>
      <c r="AQ1395" s="2">
        <v>4.7</v>
      </c>
      <c r="AR1395" s="2">
        <v>5.4</v>
      </c>
      <c r="AS1395" s="2">
        <v>1003</v>
      </c>
      <c r="AT1395" s="2">
        <v>0</v>
      </c>
      <c r="AU1395" s="2">
        <v>0</v>
      </c>
      <c r="AV1395" s="2">
        <v>0</v>
      </c>
      <c r="AW1395" s="2">
        <v>0.3</v>
      </c>
      <c r="AX1395" s="2">
        <v>0.6</v>
      </c>
      <c r="AY1395">
        <v>28.2</v>
      </c>
      <c r="AZ1395">
        <v>659.2</v>
      </c>
      <c r="BA1395">
        <v>14.1</v>
      </c>
      <c r="BB1395">
        <v>14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14.8</v>
      </c>
      <c r="AN1396" s="2">
        <v>79</v>
      </c>
      <c r="AO1396" s="2">
        <v>11.2</v>
      </c>
      <c r="AP1396" s="2">
        <v>14.8</v>
      </c>
      <c r="AQ1396" s="2">
        <v>7.2</v>
      </c>
      <c r="AR1396" s="2">
        <v>7.9</v>
      </c>
      <c r="AS1396" s="2">
        <v>1003.2</v>
      </c>
      <c r="AT1396" s="2">
        <v>0</v>
      </c>
      <c r="AU1396" s="2">
        <v>0</v>
      </c>
      <c r="AV1396" s="2">
        <v>0</v>
      </c>
      <c r="AW1396" s="2">
        <v>0.3</v>
      </c>
      <c r="AX1396" s="2">
        <v>0.6</v>
      </c>
      <c r="AY1396">
        <v>28.2</v>
      </c>
      <c r="AZ1396">
        <v>659.2</v>
      </c>
      <c r="BA1396">
        <v>14.1</v>
      </c>
      <c r="BB1396">
        <v>14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14.7</v>
      </c>
      <c r="AN1397" s="2">
        <v>79</v>
      </c>
      <c r="AO1397" s="2">
        <v>11.1</v>
      </c>
      <c r="AP1397" s="2">
        <v>14.7</v>
      </c>
      <c r="AQ1397" s="2">
        <v>4.7</v>
      </c>
      <c r="AR1397" s="2">
        <v>6.8</v>
      </c>
      <c r="AS1397" s="2">
        <v>1003.3</v>
      </c>
      <c r="AT1397" s="2">
        <v>0</v>
      </c>
      <c r="AU1397" s="2">
        <v>0</v>
      </c>
      <c r="AV1397" s="2">
        <v>0</v>
      </c>
      <c r="AW1397" s="2">
        <v>0.3</v>
      </c>
      <c r="AX1397" s="2">
        <v>0.6</v>
      </c>
      <c r="AY1397">
        <v>28.2</v>
      </c>
      <c r="AZ1397">
        <v>659.2</v>
      </c>
      <c r="BA1397">
        <v>14.1</v>
      </c>
      <c r="BB1397">
        <v>14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14.7</v>
      </c>
      <c r="AN1398" s="2">
        <v>79</v>
      </c>
      <c r="AO1398" s="2">
        <v>11.1</v>
      </c>
      <c r="AP1398" s="2">
        <v>14.7</v>
      </c>
      <c r="AQ1398" s="2">
        <v>2.5</v>
      </c>
      <c r="AR1398" s="2">
        <v>6.8</v>
      </c>
      <c r="AS1398" s="2">
        <v>1003.3</v>
      </c>
      <c r="AT1398" s="2">
        <v>0</v>
      </c>
      <c r="AU1398" s="2">
        <v>0</v>
      </c>
      <c r="AV1398" s="2">
        <v>0</v>
      </c>
      <c r="AW1398" s="2">
        <v>0.3</v>
      </c>
      <c r="AX1398" s="2">
        <v>0.6</v>
      </c>
      <c r="AY1398">
        <v>28.2</v>
      </c>
      <c r="AZ1398">
        <v>659.2</v>
      </c>
      <c r="BA1398">
        <v>14.1</v>
      </c>
      <c r="BB1398">
        <v>14.1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14.7</v>
      </c>
      <c r="AN1399" s="2">
        <v>79</v>
      </c>
      <c r="AO1399" s="2">
        <v>11.1</v>
      </c>
      <c r="AP1399" s="2">
        <v>14.7</v>
      </c>
      <c r="AQ1399" s="2">
        <v>5</v>
      </c>
      <c r="AR1399" s="2">
        <v>6.1</v>
      </c>
      <c r="AS1399" s="2">
        <v>1003.1</v>
      </c>
      <c r="AT1399" s="2">
        <v>0</v>
      </c>
      <c r="AU1399" s="2">
        <v>0</v>
      </c>
      <c r="AV1399" s="2">
        <v>0</v>
      </c>
      <c r="AW1399" s="2">
        <v>0.3</v>
      </c>
      <c r="AX1399" s="2">
        <v>0.6</v>
      </c>
      <c r="AY1399">
        <v>28.2</v>
      </c>
      <c r="AZ1399">
        <v>659.2</v>
      </c>
      <c r="BA1399">
        <v>14.1</v>
      </c>
      <c r="BB1399">
        <v>14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14.7</v>
      </c>
      <c r="AN1400" s="2">
        <v>79</v>
      </c>
      <c r="AO1400" s="2">
        <v>11.1</v>
      </c>
      <c r="AP1400" s="2">
        <v>14.7</v>
      </c>
      <c r="AQ1400" s="2">
        <v>5.4</v>
      </c>
      <c r="AR1400" s="2">
        <v>6.1</v>
      </c>
      <c r="AS1400" s="2">
        <v>1003.1</v>
      </c>
      <c r="AT1400" s="2">
        <v>0</v>
      </c>
      <c r="AU1400" s="2">
        <v>0</v>
      </c>
      <c r="AV1400" s="2">
        <v>0</v>
      </c>
      <c r="AW1400" s="2">
        <v>0.3</v>
      </c>
      <c r="AX1400" s="2">
        <v>0.6</v>
      </c>
      <c r="AY1400">
        <v>28.2</v>
      </c>
      <c r="AZ1400">
        <v>659.2</v>
      </c>
      <c r="BA1400">
        <v>14.1</v>
      </c>
      <c r="BB1400">
        <v>14.1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14.7</v>
      </c>
      <c r="AN1401" s="2">
        <v>79</v>
      </c>
      <c r="AO1401" s="2">
        <v>11.1</v>
      </c>
      <c r="AP1401" s="2">
        <v>14.7</v>
      </c>
      <c r="AQ1401" s="2">
        <v>3.6</v>
      </c>
      <c r="AR1401" s="2">
        <v>4.3</v>
      </c>
      <c r="AS1401" s="2">
        <v>1003.3</v>
      </c>
      <c r="AT1401" s="2">
        <v>0</v>
      </c>
      <c r="AU1401" s="2">
        <v>0</v>
      </c>
      <c r="AV1401" s="2">
        <v>0</v>
      </c>
      <c r="AW1401" s="2">
        <v>0.3</v>
      </c>
      <c r="AX1401" s="2">
        <v>0.6</v>
      </c>
      <c r="AY1401">
        <v>28.2</v>
      </c>
      <c r="AZ1401">
        <v>659.2</v>
      </c>
      <c r="BA1401">
        <v>14.1</v>
      </c>
      <c r="BB1401">
        <v>14.1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14.7</v>
      </c>
      <c r="AN1402" s="2">
        <v>79</v>
      </c>
      <c r="AO1402" s="2">
        <v>11.1</v>
      </c>
      <c r="AP1402" s="2">
        <v>14.7</v>
      </c>
      <c r="AQ1402" s="2">
        <v>2.9</v>
      </c>
      <c r="AR1402" s="2">
        <v>4.3</v>
      </c>
      <c r="AS1402" s="2">
        <v>1003.1</v>
      </c>
      <c r="AT1402" s="2">
        <v>0</v>
      </c>
      <c r="AU1402" s="2">
        <v>0</v>
      </c>
      <c r="AV1402" s="2">
        <v>0</v>
      </c>
      <c r="AW1402" s="2">
        <v>0.3</v>
      </c>
      <c r="AX1402" s="2">
        <v>0.6</v>
      </c>
      <c r="AY1402">
        <v>28.2</v>
      </c>
      <c r="AZ1402">
        <v>659.2</v>
      </c>
      <c r="BA1402">
        <v>14.1</v>
      </c>
      <c r="BB1402">
        <v>14.1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14.7</v>
      </c>
      <c r="AN1403" s="2">
        <v>79</v>
      </c>
      <c r="AO1403" s="2">
        <v>11.1</v>
      </c>
      <c r="AP1403" s="2">
        <v>14.7</v>
      </c>
      <c r="AQ1403" s="2">
        <v>3.2</v>
      </c>
      <c r="AR1403" s="2">
        <v>5</v>
      </c>
      <c r="AS1403" s="2">
        <v>1003.2</v>
      </c>
      <c r="AT1403" s="2">
        <v>0</v>
      </c>
      <c r="AU1403" s="2">
        <v>0</v>
      </c>
      <c r="AV1403" s="2">
        <v>0</v>
      </c>
      <c r="AW1403" s="2">
        <v>0.3</v>
      </c>
      <c r="AX1403" s="2">
        <v>0.6</v>
      </c>
      <c r="AY1403">
        <v>28.2</v>
      </c>
      <c r="AZ1403">
        <v>659.2</v>
      </c>
      <c r="BA1403">
        <v>14.1</v>
      </c>
      <c r="BB1403">
        <v>14.1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14.7</v>
      </c>
      <c r="AN1404" s="2">
        <v>79</v>
      </c>
      <c r="AO1404" s="2">
        <v>11.1</v>
      </c>
      <c r="AP1404" s="2">
        <v>14.7</v>
      </c>
      <c r="AQ1404" s="2">
        <v>2.5</v>
      </c>
      <c r="AR1404" s="2">
        <v>2.9</v>
      </c>
      <c r="AS1404" s="2">
        <v>1003.1</v>
      </c>
      <c r="AT1404" s="2">
        <v>0</v>
      </c>
      <c r="AU1404" s="2">
        <v>0</v>
      </c>
      <c r="AV1404" s="2">
        <v>0</v>
      </c>
      <c r="AW1404" s="2">
        <v>0.3</v>
      </c>
      <c r="AX1404" s="2">
        <v>0.6</v>
      </c>
      <c r="AY1404">
        <v>28.2</v>
      </c>
      <c r="AZ1404">
        <v>659.2</v>
      </c>
      <c r="BA1404">
        <v>14.2</v>
      </c>
      <c r="BB1404">
        <v>14.1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14.7</v>
      </c>
      <c r="AN1405" s="2">
        <v>79</v>
      </c>
      <c r="AO1405" s="2">
        <v>11.1</v>
      </c>
      <c r="AP1405" s="2">
        <v>14.7</v>
      </c>
      <c r="AQ1405" s="2">
        <v>2.2000000000000002</v>
      </c>
      <c r="AR1405" s="2">
        <v>4</v>
      </c>
      <c r="AS1405" s="2">
        <v>1003.3</v>
      </c>
      <c r="AT1405" s="2">
        <v>0</v>
      </c>
      <c r="AU1405" s="2">
        <v>0</v>
      </c>
      <c r="AV1405" s="2">
        <v>0</v>
      </c>
      <c r="AW1405" s="2">
        <v>0.3</v>
      </c>
      <c r="AX1405" s="2">
        <v>0.6</v>
      </c>
      <c r="AY1405">
        <v>28.2</v>
      </c>
      <c r="AZ1405">
        <v>659.2</v>
      </c>
      <c r="BA1405">
        <v>14.2</v>
      </c>
      <c r="BB1405">
        <v>14.1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14.7</v>
      </c>
      <c r="AN1406" s="2">
        <v>78</v>
      </c>
      <c r="AO1406" s="2">
        <v>10.9</v>
      </c>
      <c r="AP1406" s="2">
        <v>14.7</v>
      </c>
      <c r="AQ1406" s="2">
        <v>1.8</v>
      </c>
      <c r="AR1406" s="2">
        <v>2.9</v>
      </c>
      <c r="AS1406" s="2">
        <v>1003.3</v>
      </c>
      <c r="AT1406" s="2">
        <v>0</v>
      </c>
      <c r="AU1406" s="2">
        <v>0</v>
      </c>
      <c r="AV1406" s="2">
        <v>0</v>
      </c>
      <c r="AW1406" s="2">
        <v>0.3</v>
      </c>
      <c r="AX1406" s="2">
        <v>0.6</v>
      </c>
      <c r="AY1406">
        <v>28.2</v>
      </c>
      <c r="AZ1406">
        <v>659.2</v>
      </c>
      <c r="BA1406">
        <v>14.2</v>
      </c>
      <c r="BB1406">
        <v>14.1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14.7</v>
      </c>
      <c r="AN1407" s="2">
        <v>78</v>
      </c>
      <c r="AO1407" s="2">
        <v>10.9</v>
      </c>
      <c r="AP1407" s="2">
        <v>14.7</v>
      </c>
      <c r="AQ1407" s="2">
        <v>4</v>
      </c>
      <c r="AR1407" s="2">
        <v>4</v>
      </c>
      <c r="AS1407" s="2">
        <v>1003.1</v>
      </c>
      <c r="AT1407" s="2">
        <v>0</v>
      </c>
      <c r="AU1407" s="2">
        <v>0</v>
      </c>
      <c r="AV1407" s="2">
        <v>0</v>
      </c>
      <c r="AW1407" s="2">
        <v>0.3</v>
      </c>
      <c r="AX1407" s="2">
        <v>0.6</v>
      </c>
      <c r="AY1407">
        <v>28.2</v>
      </c>
      <c r="AZ1407">
        <v>659.2</v>
      </c>
      <c r="BA1407">
        <v>14.1</v>
      </c>
      <c r="BB1407">
        <v>14.1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14.7</v>
      </c>
      <c r="AN1408" s="2">
        <v>78</v>
      </c>
      <c r="AO1408" s="2">
        <v>10.9</v>
      </c>
      <c r="AP1408" s="2">
        <v>14.7</v>
      </c>
      <c r="AQ1408" s="2">
        <v>4.7</v>
      </c>
      <c r="AR1408" s="2">
        <v>6.8</v>
      </c>
      <c r="AS1408" s="2">
        <v>1003.1</v>
      </c>
      <c r="AT1408" s="2">
        <v>0</v>
      </c>
      <c r="AU1408" s="2">
        <v>0</v>
      </c>
      <c r="AV1408" s="2">
        <v>0</v>
      </c>
      <c r="AW1408" s="2">
        <v>0.3</v>
      </c>
      <c r="AX1408" s="2">
        <v>0.6</v>
      </c>
      <c r="AY1408">
        <v>28.2</v>
      </c>
      <c r="AZ1408">
        <v>659.2</v>
      </c>
      <c r="BA1408">
        <v>14.2</v>
      </c>
      <c r="BB1408">
        <v>14.1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14.8</v>
      </c>
      <c r="AN1409" s="2">
        <v>78</v>
      </c>
      <c r="AO1409" s="2">
        <v>11</v>
      </c>
      <c r="AP1409" s="2">
        <v>14.8</v>
      </c>
      <c r="AQ1409" s="2">
        <v>5.4</v>
      </c>
      <c r="AR1409" s="2">
        <v>5.8</v>
      </c>
      <c r="AS1409" s="2">
        <v>1003.3</v>
      </c>
      <c r="AT1409" s="2">
        <v>0</v>
      </c>
      <c r="AU1409" s="2">
        <v>0</v>
      </c>
      <c r="AV1409" s="2">
        <v>0</v>
      </c>
      <c r="AW1409" s="2">
        <v>0.3</v>
      </c>
      <c r="AX1409" s="2">
        <v>0.6</v>
      </c>
      <c r="AY1409">
        <v>28.2</v>
      </c>
      <c r="AZ1409">
        <v>659.2</v>
      </c>
      <c r="BA1409">
        <v>14.2</v>
      </c>
      <c r="BB1409">
        <v>14.1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14.8</v>
      </c>
      <c r="AN1410" s="2">
        <v>78</v>
      </c>
      <c r="AO1410" s="2">
        <v>11</v>
      </c>
      <c r="AP1410" s="2">
        <v>14.8</v>
      </c>
      <c r="AQ1410" s="2">
        <v>2.9</v>
      </c>
      <c r="AR1410" s="2">
        <v>6.5</v>
      </c>
      <c r="AS1410" s="2">
        <v>1003.2</v>
      </c>
      <c r="AT1410" s="2">
        <v>0</v>
      </c>
      <c r="AU1410" s="2">
        <v>0</v>
      </c>
      <c r="AV1410" s="2">
        <v>0</v>
      </c>
      <c r="AW1410" s="2">
        <v>0.3</v>
      </c>
      <c r="AX1410" s="2">
        <v>0.6</v>
      </c>
      <c r="AY1410">
        <v>28.2</v>
      </c>
      <c r="AZ1410">
        <v>659.2</v>
      </c>
      <c r="BA1410">
        <v>14.2</v>
      </c>
      <c r="BB1410">
        <v>14.1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14.8</v>
      </c>
      <c r="AN1411" s="2">
        <v>78</v>
      </c>
      <c r="AO1411" s="2">
        <v>11</v>
      </c>
      <c r="AP1411" s="2">
        <v>14.8</v>
      </c>
      <c r="AQ1411" s="2">
        <v>4.7</v>
      </c>
      <c r="AR1411" s="2">
        <v>7.6</v>
      </c>
      <c r="AS1411" s="2">
        <v>1003.1</v>
      </c>
      <c r="AT1411" s="2">
        <v>0</v>
      </c>
      <c r="AU1411" s="2">
        <v>0</v>
      </c>
      <c r="AV1411" s="2">
        <v>0</v>
      </c>
      <c r="AW1411" s="2">
        <v>0.3</v>
      </c>
      <c r="AX1411" s="2">
        <v>0.6</v>
      </c>
      <c r="AY1411">
        <v>28.2</v>
      </c>
      <c r="AZ1411">
        <v>659.2</v>
      </c>
      <c r="BA1411">
        <v>14.2</v>
      </c>
      <c r="BB1411">
        <v>14.1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14.8</v>
      </c>
      <c r="AN1412" s="2">
        <v>78</v>
      </c>
      <c r="AO1412" s="2">
        <v>11</v>
      </c>
      <c r="AP1412" s="2">
        <v>14.8</v>
      </c>
      <c r="AQ1412" s="2">
        <v>1.8</v>
      </c>
      <c r="AR1412" s="2">
        <v>5.4</v>
      </c>
      <c r="AS1412" s="2">
        <v>1003.3</v>
      </c>
      <c r="AT1412" s="2">
        <v>0</v>
      </c>
      <c r="AU1412" s="2">
        <v>0</v>
      </c>
      <c r="AV1412" s="2">
        <v>0</v>
      </c>
      <c r="AW1412" s="2">
        <v>0.3</v>
      </c>
      <c r="AX1412" s="2">
        <v>0.6</v>
      </c>
      <c r="AY1412">
        <v>28.2</v>
      </c>
      <c r="AZ1412">
        <v>659.2</v>
      </c>
      <c r="BA1412">
        <v>14.2</v>
      </c>
      <c r="BB1412">
        <v>14.1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14.8</v>
      </c>
      <c r="AN1413" s="2">
        <v>78</v>
      </c>
      <c r="AO1413" s="2">
        <v>11</v>
      </c>
      <c r="AP1413" s="2">
        <v>14.8</v>
      </c>
      <c r="AQ1413" s="2">
        <v>3.2</v>
      </c>
      <c r="AR1413" s="2">
        <v>4</v>
      </c>
      <c r="AS1413" s="2">
        <v>1003.3</v>
      </c>
      <c r="AT1413" s="2">
        <v>0</v>
      </c>
      <c r="AU1413" s="2">
        <v>0</v>
      </c>
      <c r="AV1413" s="2">
        <v>0</v>
      </c>
      <c r="AW1413" s="2">
        <v>0.3</v>
      </c>
      <c r="AX1413" s="2">
        <v>0.6</v>
      </c>
      <c r="AY1413">
        <v>28.2</v>
      </c>
      <c r="AZ1413">
        <v>659.2</v>
      </c>
      <c r="BA1413">
        <v>14.1</v>
      </c>
      <c r="BB1413">
        <v>14.1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14.8</v>
      </c>
      <c r="AN1414" s="2">
        <v>78</v>
      </c>
      <c r="AO1414" s="2">
        <v>11</v>
      </c>
      <c r="AP1414" s="2">
        <v>14.8</v>
      </c>
      <c r="AQ1414" s="2">
        <v>1.8</v>
      </c>
      <c r="AR1414" s="2">
        <v>2.9</v>
      </c>
      <c r="AS1414" s="2">
        <v>1003.2</v>
      </c>
      <c r="AT1414" s="2">
        <v>0</v>
      </c>
      <c r="AU1414" s="2">
        <v>0</v>
      </c>
      <c r="AV1414" s="2">
        <v>0</v>
      </c>
      <c r="AW1414" s="2">
        <v>0.3</v>
      </c>
      <c r="AX1414" s="2">
        <v>0.6</v>
      </c>
      <c r="AY1414">
        <v>28.2</v>
      </c>
      <c r="AZ1414">
        <v>659.2</v>
      </c>
      <c r="BA1414">
        <v>14.1</v>
      </c>
      <c r="BB1414">
        <v>14.1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14.8</v>
      </c>
      <c r="AN1415" s="2">
        <v>78</v>
      </c>
      <c r="AO1415" s="2">
        <v>11</v>
      </c>
      <c r="AP1415" s="2">
        <v>14.8</v>
      </c>
      <c r="AQ1415" s="2">
        <v>2.2000000000000002</v>
      </c>
      <c r="AR1415" s="2">
        <v>3.6</v>
      </c>
      <c r="AS1415" s="2">
        <v>1003.2</v>
      </c>
      <c r="AT1415" s="2">
        <v>0</v>
      </c>
      <c r="AU1415" s="2">
        <v>0</v>
      </c>
      <c r="AV1415" s="2">
        <v>0</v>
      </c>
      <c r="AW1415" s="2">
        <v>0.3</v>
      </c>
      <c r="AX1415" s="2">
        <v>0.6</v>
      </c>
      <c r="AY1415">
        <v>28.2</v>
      </c>
      <c r="AZ1415">
        <v>659.2</v>
      </c>
      <c r="BA1415">
        <v>14.1</v>
      </c>
      <c r="BB1415">
        <v>14.2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14.8</v>
      </c>
      <c r="AN1416" s="2">
        <v>79</v>
      </c>
      <c r="AO1416" s="2">
        <v>11.2</v>
      </c>
      <c r="AP1416" s="2">
        <v>14.8</v>
      </c>
      <c r="AQ1416" s="2">
        <v>1.8</v>
      </c>
      <c r="AR1416" s="2">
        <v>4.7</v>
      </c>
      <c r="AS1416" s="2">
        <v>1003</v>
      </c>
      <c r="AT1416" s="2">
        <v>0</v>
      </c>
      <c r="AU1416" s="2">
        <v>0</v>
      </c>
      <c r="AV1416" s="2">
        <v>0</v>
      </c>
      <c r="AW1416" s="2">
        <v>0.3</v>
      </c>
      <c r="AX1416" s="2">
        <v>0.6</v>
      </c>
      <c r="AY1416">
        <v>28.2</v>
      </c>
      <c r="AZ1416">
        <v>659.2</v>
      </c>
      <c r="BA1416">
        <v>14.1</v>
      </c>
      <c r="BB1416">
        <v>14.1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14.8</v>
      </c>
      <c r="AN1417" s="2">
        <v>79</v>
      </c>
      <c r="AO1417" s="2">
        <v>11.2</v>
      </c>
      <c r="AP1417" s="2">
        <v>14.8</v>
      </c>
      <c r="AQ1417" s="2">
        <v>4.3</v>
      </c>
      <c r="AR1417" s="2">
        <v>4.7</v>
      </c>
      <c r="AS1417" s="2">
        <v>1003.1</v>
      </c>
      <c r="AT1417" s="2">
        <v>0</v>
      </c>
      <c r="AU1417" s="2">
        <v>0</v>
      </c>
      <c r="AV1417" s="2">
        <v>0</v>
      </c>
      <c r="AW1417" s="2">
        <v>0.3</v>
      </c>
      <c r="AX1417" s="2">
        <v>0.6</v>
      </c>
      <c r="AY1417">
        <v>28.2</v>
      </c>
      <c r="AZ1417">
        <v>659.2</v>
      </c>
      <c r="BA1417">
        <v>14.1</v>
      </c>
      <c r="BB1417">
        <v>14.2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14.8</v>
      </c>
      <c r="AN1418" s="2">
        <v>79</v>
      </c>
      <c r="AO1418" s="2">
        <v>11.2</v>
      </c>
      <c r="AP1418" s="2">
        <v>14.8</v>
      </c>
      <c r="AQ1418" s="2">
        <v>4</v>
      </c>
      <c r="AR1418" s="2">
        <v>5.8</v>
      </c>
      <c r="AS1418" s="2">
        <v>1003.3</v>
      </c>
      <c r="AT1418" s="2">
        <v>0</v>
      </c>
      <c r="AU1418" s="2">
        <v>0</v>
      </c>
      <c r="AV1418" s="2">
        <v>0</v>
      </c>
      <c r="AW1418" s="2">
        <v>0.3</v>
      </c>
      <c r="AX1418" s="2">
        <v>0.6</v>
      </c>
      <c r="AY1418">
        <v>28.2</v>
      </c>
      <c r="AZ1418">
        <v>659.2</v>
      </c>
      <c r="BA1418">
        <v>14</v>
      </c>
      <c r="BB1418">
        <v>14.1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14.8</v>
      </c>
      <c r="AN1419" s="2">
        <v>79</v>
      </c>
      <c r="AO1419" s="2">
        <v>11.2</v>
      </c>
      <c r="AP1419" s="2">
        <v>14.8</v>
      </c>
      <c r="AQ1419" s="2">
        <v>3.2</v>
      </c>
      <c r="AR1419" s="2">
        <v>4</v>
      </c>
      <c r="AS1419" s="2">
        <v>1003</v>
      </c>
      <c r="AT1419" s="2">
        <v>0</v>
      </c>
      <c r="AU1419" s="2">
        <v>0</v>
      </c>
      <c r="AV1419" s="2">
        <v>0</v>
      </c>
      <c r="AW1419" s="2">
        <v>0.3</v>
      </c>
      <c r="AX1419" s="2">
        <v>0.6</v>
      </c>
      <c r="AY1419">
        <v>28.2</v>
      </c>
      <c r="AZ1419">
        <v>659.2</v>
      </c>
      <c r="BA1419">
        <v>14</v>
      </c>
      <c r="BB1419">
        <v>14.1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14.8</v>
      </c>
      <c r="AN1420" s="2">
        <v>79</v>
      </c>
      <c r="AO1420" s="2">
        <v>11.2</v>
      </c>
      <c r="AP1420" s="2">
        <v>14.8</v>
      </c>
      <c r="AQ1420" s="2">
        <v>2.2000000000000002</v>
      </c>
      <c r="AR1420" s="2">
        <v>2.5</v>
      </c>
      <c r="AS1420" s="2">
        <v>1003.1</v>
      </c>
      <c r="AT1420" s="2">
        <v>0</v>
      </c>
      <c r="AU1420" s="2">
        <v>0</v>
      </c>
      <c r="AV1420" s="2">
        <v>0</v>
      </c>
      <c r="AW1420" s="2">
        <v>0.3</v>
      </c>
      <c r="AX1420" s="2">
        <v>0.6</v>
      </c>
      <c r="AY1420">
        <v>28.2</v>
      </c>
      <c r="AZ1420">
        <v>659.2</v>
      </c>
      <c r="BA1420">
        <v>14</v>
      </c>
      <c r="BB1420">
        <v>14.1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14.7</v>
      </c>
      <c r="AN1421" s="2">
        <v>79</v>
      </c>
      <c r="AO1421" s="2">
        <v>11.1</v>
      </c>
      <c r="AP1421" s="2">
        <v>14.7</v>
      </c>
      <c r="AQ1421" s="2">
        <v>2.2000000000000002</v>
      </c>
      <c r="AR1421" s="2">
        <v>3.2</v>
      </c>
      <c r="AS1421" s="2">
        <v>1003.2</v>
      </c>
      <c r="AT1421" s="2">
        <v>0</v>
      </c>
      <c r="AU1421" s="2">
        <v>0</v>
      </c>
      <c r="AV1421" s="2">
        <v>0</v>
      </c>
      <c r="AW1421" s="2">
        <v>0.3</v>
      </c>
      <c r="AX1421" s="2">
        <v>0.6</v>
      </c>
      <c r="AY1421">
        <v>28.2</v>
      </c>
      <c r="AZ1421">
        <v>659.2</v>
      </c>
      <c r="BA1421">
        <v>14</v>
      </c>
      <c r="BB1421">
        <v>14.1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14.7</v>
      </c>
      <c r="AN1422" s="2">
        <v>79</v>
      </c>
      <c r="AO1422" s="2">
        <v>11.1</v>
      </c>
      <c r="AP1422" s="2">
        <v>14.7</v>
      </c>
      <c r="AQ1422" s="2">
        <v>6.1</v>
      </c>
      <c r="AR1422" s="2">
        <v>7.2</v>
      </c>
      <c r="AS1422" s="2">
        <v>1003.2</v>
      </c>
      <c r="AT1422" s="2">
        <v>0</v>
      </c>
      <c r="AU1422" s="2">
        <v>0</v>
      </c>
      <c r="AV1422" s="2">
        <v>0</v>
      </c>
      <c r="AW1422" s="2">
        <v>0.3</v>
      </c>
      <c r="AX1422" s="2">
        <v>0.6</v>
      </c>
      <c r="AY1422">
        <v>28.2</v>
      </c>
      <c r="AZ1422">
        <v>659.2</v>
      </c>
      <c r="BA1422">
        <v>14</v>
      </c>
      <c r="BB1422">
        <v>14.1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14.7</v>
      </c>
      <c r="AN1423" s="2">
        <v>79</v>
      </c>
      <c r="AO1423" s="2">
        <v>11.1</v>
      </c>
      <c r="AP1423" s="2">
        <v>14.7</v>
      </c>
      <c r="AQ1423" s="2">
        <v>2.9</v>
      </c>
      <c r="AR1423" s="2">
        <v>3.6</v>
      </c>
      <c r="AS1423" s="2">
        <v>1003.3</v>
      </c>
      <c r="AT1423" s="2">
        <v>0</v>
      </c>
      <c r="AU1423" s="2">
        <v>0</v>
      </c>
      <c r="AV1423" s="2">
        <v>0</v>
      </c>
      <c r="AW1423" s="2">
        <v>0.3</v>
      </c>
      <c r="AX1423" s="2">
        <v>0.6</v>
      </c>
      <c r="AY1423">
        <v>28.2</v>
      </c>
      <c r="AZ1423">
        <v>659.2</v>
      </c>
      <c r="BA1423">
        <v>14</v>
      </c>
      <c r="BB1423">
        <v>14.1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14.7</v>
      </c>
      <c r="AN1424" s="2">
        <v>79</v>
      </c>
      <c r="AO1424" s="2">
        <v>11.1</v>
      </c>
      <c r="AP1424" s="2">
        <v>14.7</v>
      </c>
      <c r="AQ1424" s="2">
        <v>2.9</v>
      </c>
      <c r="AR1424" s="2">
        <v>3.6</v>
      </c>
      <c r="AS1424" s="2">
        <v>1002.9</v>
      </c>
      <c r="AT1424" s="2">
        <v>0</v>
      </c>
      <c r="AU1424" s="2">
        <v>0</v>
      </c>
      <c r="AV1424" s="2">
        <v>0</v>
      </c>
      <c r="AW1424" s="2">
        <v>0.3</v>
      </c>
      <c r="AX1424" s="2">
        <v>0.6</v>
      </c>
      <c r="AY1424">
        <v>28.2</v>
      </c>
      <c r="AZ1424">
        <v>659.2</v>
      </c>
      <c r="BA1424">
        <v>13.9</v>
      </c>
      <c r="BB1424">
        <v>14.1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14.7</v>
      </c>
      <c r="AN1425" s="2">
        <v>79</v>
      </c>
      <c r="AO1425" s="2">
        <v>11.1</v>
      </c>
      <c r="AP1425" s="2">
        <v>14.7</v>
      </c>
      <c r="AQ1425" s="2">
        <v>3.6</v>
      </c>
      <c r="AR1425" s="2">
        <v>4.7</v>
      </c>
      <c r="AS1425" s="2">
        <v>1003.1</v>
      </c>
      <c r="AT1425" s="2">
        <v>0</v>
      </c>
      <c r="AU1425" s="2">
        <v>0</v>
      </c>
      <c r="AV1425" s="2">
        <v>0</v>
      </c>
      <c r="AW1425" s="2">
        <v>0.3</v>
      </c>
      <c r="AX1425" s="2">
        <v>0.6</v>
      </c>
      <c r="AY1425">
        <v>28.2</v>
      </c>
      <c r="AZ1425">
        <v>659.2</v>
      </c>
      <c r="BA1425">
        <v>13.9</v>
      </c>
      <c r="BB1425">
        <v>14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14.7</v>
      </c>
      <c r="AN1426" s="2">
        <v>79</v>
      </c>
      <c r="AO1426" s="2">
        <v>11.1</v>
      </c>
      <c r="AP1426" s="2">
        <v>14.7</v>
      </c>
      <c r="AQ1426" s="2">
        <v>2.2000000000000002</v>
      </c>
      <c r="AR1426" s="2">
        <v>4.3</v>
      </c>
      <c r="AS1426" s="2">
        <v>1003.1</v>
      </c>
      <c r="AT1426" s="2">
        <v>0</v>
      </c>
      <c r="AU1426" s="2">
        <v>0</v>
      </c>
      <c r="AV1426" s="2">
        <v>0</v>
      </c>
      <c r="AW1426" s="2">
        <v>0.3</v>
      </c>
      <c r="AX1426" s="2">
        <v>0.6</v>
      </c>
      <c r="AY1426">
        <v>28.2</v>
      </c>
      <c r="AZ1426">
        <v>659.2</v>
      </c>
      <c r="BA1426">
        <v>13.9</v>
      </c>
      <c r="BB1426">
        <v>14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14.7</v>
      </c>
      <c r="AN1427" s="2">
        <v>79</v>
      </c>
      <c r="AO1427" s="2">
        <v>11.1</v>
      </c>
      <c r="AP1427" s="2">
        <v>14.7</v>
      </c>
      <c r="AQ1427" s="2">
        <v>2.2000000000000002</v>
      </c>
      <c r="AR1427" s="2">
        <v>2.5</v>
      </c>
      <c r="AS1427" s="2">
        <v>1003.1</v>
      </c>
      <c r="AT1427" s="2">
        <v>0</v>
      </c>
      <c r="AU1427" s="2">
        <v>0</v>
      </c>
      <c r="AV1427" s="2">
        <v>0</v>
      </c>
      <c r="AW1427" s="2">
        <v>0.3</v>
      </c>
      <c r="AX1427" s="2">
        <v>0.6</v>
      </c>
      <c r="AY1427">
        <v>28.2</v>
      </c>
      <c r="AZ1427">
        <v>659.2</v>
      </c>
      <c r="BA1427">
        <v>13.9</v>
      </c>
      <c r="BB1427">
        <v>14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14.7</v>
      </c>
      <c r="AN1428" s="2">
        <v>79</v>
      </c>
      <c r="AO1428" s="2">
        <v>11.1</v>
      </c>
      <c r="AP1428" s="2">
        <v>14.7</v>
      </c>
      <c r="AQ1428" s="2">
        <v>1.8</v>
      </c>
      <c r="AR1428" s="2">
        <v>2.2000000000000002</v>
      </c>
      <c r="AS1428" s="2">
        <v>1002.9</v>
      </c>
      <c r="AT1428" s="2">
        <v>0</v>
      </c>
      <c r="AU1428" s="2">
        <v>0</v>
      </c>
      <c r="AV1428" s="2">
        <v>0</v>
      </c>
      <c r="AW1428" s="2">
        <v>0.3</v>
      </c>
      <c r="AX1428" s="2">
        <v>0.6</v>
      </c>
      <c r="AY1428">
        <v>28.2</v>
      </c>
      <c r="AZ1428">
        <v>659.2</v>
      </c>
      <c r="BA1428">
        <v>13.9</v>
      </c>
      <c r="BB1428">
        <v>14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14.7</v>
      </c>
      <c r="AN1429" s="2">
        <v>79</v>
      </c>
      <c r="AO1429" s="2">
        <v>11.1</v>
      </c>
      <c r="AP1429" s="2">
        <v>14.7</v>
      </c>
      <c r="AQ1429" s="2">
        <v>2.9</v>
      </c>
      <c r="AR1429" s="2">
        <v>3.2</v>
      </c>
      <c r="AS1429" s="2">
        <v>1003</v>
      </c>
      <c r="AT1429" s="2">
        <v>0</v>
      </c>
      <c r="AU1429" s="2">
        <v>0</v>
      </c>
      <c r="AV1429" s="2">
        <v>0</v>
      </c>
      <c r="AW1429" s="2">
        <v>0.3</v>
      </c>
      <c r="AX1429" s="2">
        <v>0.6</v>
      </c>
      <c r="AY1429">
        <v>28.2</v>
      </c>
      <c r="AZ1429">
        <v>659.2</v>
      </c>
      <c r="BA1429">
        <v>13.9</v>
      </c>
      <c r="BB1429">
        <v>14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14.7</v>
      </c>
      <c r="AN1430" s="2">
        <v>79</v>
      </c>
      <c r="AO1430" s="2">
        <v>11.1</v>
      </c>
      <c r="AP1430" s="2">
        <v>14.7</v>
      </c>
      <c r="AQ1430" s="2">
        <v>0</v>
      </c>
      <c r="AR1430" s="2">
        <v>2.2000000000000002</v>
      </c>
      <c r="AS1430" s="2">
        <v>1003.1</v>
      </c>
      <c r="AT1430" s="2">
        <v>0</v>
      </c>
      <c r="AU1430" s="2">
        <v>0</v>
      </c>
      <c r="AV1430" s="2">
        <v>0</v>
      </c>
      <c r="AW1430" s="2">
        <v>0.3</v>
      </c>
      <c r="AX1430" s="2">
        <v>0.6</v>
      </c>
      <c r="AY1430">
        <v>28.2</v>
      </c>
      <c r="AZ1430">
        <v>659.2</v>
      </c>
      <c r="BA1430">
        <v>13.9</v>
      </c>
      <c r="BB1430">
        <v>14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14.7</v>
      </c>
      <c r="AN1431" s="2">
        <v>79</v>
      </c>
      <c r="AO1431" s="2">
        <v>11.1</v>
      </c>
      <c r="AP1431" s="2">
        <v>14.7</v>
      </c>
      <c r="AQ1431" s="2">
        <v>3.2</v>
      </c>
      <c r="AR1431" s="2">
        <v>4.7</v>
      </c>
      <c r="AS1431" s="2">
        <v>1003</v>
      </c>
      <c r="AT1431" s="2">
        <v>0</v>
      </c>
      <c r="AU1431" s="2">
        <v>0</v>
      </c>
      <c r="AV1431" s="2">
        <v>0</v>
      </c>
      <c r="AW1431" s="2">
        <v>0.3</v>
      </c>
      <c r="AX1431" s="2">
        <v>0.6</v>
      </c>
      <c r="AY1431">
        <v>28.2</v>
      </c>
      <c r="AZ1431">
        <v>659.2</v>
      </c>
      <c r="BA1431">
        <v>13.9</v>
      </c>
      <c r="BB1431">
        <v>13.9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14.7</v>
      </c>
      <c r="AN1432" s="2">
        <v>80</v>
      </c>
      <c r="AO1432" s="2">
        <v>11.3</v>
      </c>
      <c r="AP1432" s="2">
        <v>14.7</v>
      </c>
      <c r="AQ1432" s="2">
        <v>2.5</v>
      </c>
      <c r="AR1432" s="2">
        <v>3.6</v>
      </c>
      <c r="AS1432" s="2">
        <v>1003.2</v>
      </c>
      <c r="AT1432" s="2">
        <v>0</v>
      </c>
      <c r="AU1432" s="2">
        <v>0</v>
      </c>
      <c r="AV1432" s="2">
        <v>0</v>
      </c>
      <c r="AW1432" s="2">
        <v>0.3</v>
      </c>
      <c r="AX1432" s="2">
        <v>0.6</v>
      </c>
      <c r="AY1432">
        <v>28.2</v>
      </c>
      <c r="AZ1432">
        <v>659.2</v>
      </c>
      <c r="BA1432">
        <v>13.9</v>
      </c>
      <c r="BB1432">
        <v>13.9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14.7</v>
      </c>
      <c r="AN1433" s="2">
        <v>80</v>
      </c>
      <c r="AO1433" s="2">
        <v>11.3</v>
      </c>
      <c r="AP1433" s="2">
        <v>14.7</v>
      </c>
      <c r="AQ1433" s="2">
        <v>3.2</v>
      </c>
      <c r="AR1433" s="2">
        <v>5</v>
      </c>
      <c r="AS1433" s="2">
        <v>1003.1</v>
      </c>
      <c r="AT1433" s="2">
        <v>0</v>
      </c>
      <c r="AU1433" s="2">
        <v>0</v>
      </c>
      <c r="AV1433" s="2">
        <v>0</v>
      </c>
      <c r="AW1433" s="2">
        <v>0.3</v>
      </c>
      <c r="AX1433" s="2">
        <v>0.6</v>
      </c>
      <c r="AY1433">
        <v>28.2</v>
      </c>
      <c r="AZ1433">
        <v>659.2</v>
      </c>
      <c r="BA1433">
        <v>13.9</v>
      </c>
      <c r="BB1433">
        <v>13.9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80</v>
      </c>
      <c r="AO1434" s="2">
        <v>11.3</v>
      </c>
      <c r="AP1434" s="2">
        <v>14.7</v>
      </c>
      <c r="AQ1434" s="2">
        <v>4</v>
      </c>
      <c r="AR1434" s="2">
        <v>4.7</v>
      </c>
      <c r="AS1434" s="2">
        <v>1003</v>
      </c>
      <c r="AT1434" s="2">
        <v>0</v>
      </c>
      <c r="AU1434" s="2">
        <v>0</v>
      </c>
      <c r="AV1434" s="2">
        <v>0</v>
      </c>
      <c r="AW1434" s="2">
        <v>0.3</v>
      </c>
      <c r="AX1434" s="2">
        <v>0.6</v>
      </c>
      <c r="AY1434">
        <v>28.2</v>
      </c>
      <c r="AZ1434">
        <v>659.2</v>
      </c>
      <c r="BA1434">
        <v>13.8</v>
      </c>
      <c r="BB1434">
        <v>13.9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80</v>
      </c>
      <c r="AO1435" s="2">
        <v>11.3</v>
      </c>
      <c r="AP1435" s="2">
        <v>14.7</v>
      </c>
      <c r="AQ1435" s="2">
        <v>4.3</v>
      </c>
      <c r="AR1435" s="2">
        <v>4.3</v>
      </c>
      <c r="AS1435" s="2">
        <v>1003</v>
      </c>
      <c r="AT1435" s="2">
        <v>0</v>
      </c>
      <c r="AU1435" s="2">
        <v>0</v>
      </c>
      <c r="AV1435" s="2">
        <v>0</v>
      </c>
      <c r="AW1435" s="2">
        <v>0.3</v>
      </c>
      <c r="AX1435" s="2">
        <v>0.6</v>
      </c>
      <c r="AY1435">
        <v>28.2</v>
      </c>
      <c r="AZ1435">
        <v>659.2</v>
      </c>
      <c r="BA1435">
        <v>13.8</v>
      </c>
      <c r="BB1435">
        <v>13.9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80</v>
      </c>
      <c r="AO1436" s="2">
        <v>11.3</v>
      </c>
      <c r="AP1436" s="2">
        <v>14.7</v>
      </c>
      <c r="AQ1436" s="2">
        <v>3.2</v>
      </c>
      <c r="AR1436" s="2">
        <v>4.3</v>
      </c>
      <c r="AS1436" s="2">
        <v>1003.2</v>
      </c>
      <c r="AT1436" s="2">
        <v>0</v>
      </c>
      <c r="AU1436" s="2">
        <v>0</v>
      </c>
      <c r="AV1436" s="2">
        <v>0</v>
      </c>
      <c r="AW1436" s="2">
        <v>0.3</v>
      </c>
      <c r="AX1436" s="2">
        <v>0.6</v>
      </c>
      <c r="AY1436">
        <v>28.2</v>
      </c>
      <c r="AZ1436">
        <v>659.2</v>
      </c>
      <c r="BA1436">
        <v>13.8</v>
      </c>
      <c r="BB1436">
        <v>13.9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14.7</v>
      </c>
      <c r="AN1437" s="2">
        <v>80</v>
      </c>
      <c r="AO1437" s="2">
        <v>11.3</v>
      </c>
      <c r="AP1437" s="2">
        <v>14.7</v>
      </c>
      <c r="AQ1437" s="2">
        <v>2.5</v>
      </c>
      <c r="AR1437" s="2">
        <v>6.5</v>
      </c>
      <c r="AS1437" s="2">
        <v>1003</v>
      </c>
      <c r="AT1437" s="2">
        <v>0</v>
      </c>
      <c r="AU1437" s="2">
        <v>0</v>
      </c>
      <c r="AV1437" s="2">
        <v>0</v>
      </c>
      <c r="AW1437" s="2">
        <v>0.3</v>
      </c>
      <c r="AX1437" s="2">
        <v>0.6</v>
      </c>
      <c r="AY1437">
        <v>28.2</v>
      </c>
      <c r="AZ1437">
        <v>659.2</v>
      </c>
      <c r="BA1437">
        <v>13.8</v>
      </c>
      <c r="BB1437">
        <v>13.9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14.8</v>
      </c>
      <c r="AN1438" s="2">
        <v>80</v>
      </c>
      <c r="AO1438" s="2">
        <v>11.4</v>
      </c>
      <c r="AP1438" s="2">
        <v>14.8</v>
      </c>
      <c r="AQ1438" s="2">
        <v>3.6</v>
      </c>
      <c r="AR1438" s="2">
        <v>5.4</v>
      </c>
      <c r="AS1438" s="2">
        <v>1002.9</v>
      </c>
      <c r="AT1438" s="2">
        <v>0</v>
      </c>
      <c r="AU1438" s="2">
        <v>0</v>
      </c>
      <c r="AV1438" s="2">
        <v>0</v>
      </c>
      <c r="AW1438" s="2">
        <v>0.3</v>
      </c>
      <c r="AX1438" s="2">
        <v>0.6</v>
      </c>
      <c r="AY1438">
        <v>28.2</v>
      </c>
      <c r="AZ1438">
        <v>659.2</v>
      </c>
      <c r="BA1438">
        <v>13.8</v>
      </c>
      <c r="BB1438">
        <v>13.9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14.8</v>
      </c>
      <c r="AN1439" s="2">
        <v>80</v>
      </c>
      <c r="AO1439" s="2">
        <v>11.4</v>
      </c>
      <c r="AP1439" s="2">
        <v>14.8</v>
      </c>
      <c r="AQ1439" s="2">
        <v>0</v>
      </c>
      <c r="AR1439" s="2">
        <v>2.2000000000000002</v>
      </c>
      <c r="AS1439" s="2">
        <v>1003</v>
      </c>
      <c r="AT1439" s="2">
        <v>0</v>
      </c>
      <c r="AU1439" s="2">
        <v>0</v>
      </c>
      <c r="AV1439" s="2">
        <v>0</v>
      </c>
      <c r="AW1439" s="2">
        <v>0.3</v>
      </c>
      <c r="AX1439" s="2">
        <v>0.6</v>
      </c>
      <c r="AY1439">
        <v>28.2</v>
      </c>
      <c r="AZ1439">
        <v>659.2</v>
      </c>
      <c r="BA1439">
        <v>13.8</v>
      </c>
      <c r="BB1439">
        <v>13.9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14.8</v>
      </c>
      <c r="AN1440" s="2">
        <v>80</v>
      </c>
      <c r="AO1440" s="2">
        <v>11.4</v>
      </c>
      <c r="AP1440" s="2">
        <v>14.8</v>
      </c>
      <c r="AQ1440" s="2">
        <v>3.2</v>
      </c>
      <c r="AR1440" s="2">
        <v>4</v>
      </c>
      <c r="AS1440" s="2">
        <v>1003.1</v>
      </c>
      <c r="AT1440" s="2">
        <v>0</v>
      </c>
      <c r="AU1440" s="2">
        <v>0</v>
      </c>
      <c r="AV1440" s="2">
        <v>0</v>
      </c>
      <c r="AW1440" s="2">
        <v>0.3</v>
      </c>
      <c r="AX1440" s="2">
        <v>0.6</v>
      </c>
      <c r="AY1440">
        <v>28.2</v>
      </c>
      <c r="AZ1440">
        <v>659.2</v>
      </c>
      <c r="BA1440">
        <v>13.8</v>
      </c>
      <c r="BB1440">
        <v>13.8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14.8</v>
      </c>
      <c r="AN1441" s="2">
        <v>81</v>
      </c>
      <c r="AO1441" s="2">
        <v>11.6</v>
      </c>
      <c r="AP1441" s="2">
        <v>14.8</v>
      </c>
      <c r="AQ1441" s="2">
        <v>3.2</v>
      </c>
      <c r="AR1441" s="2">
        <v>5</v>
      </c>
      <c r="AS1441" s="2">
        <v>1003.2</v>
      </c>
      <c r="AT1441" s="2">
        <v>0</v>
      </c>
      <c r="AU1441" s="2">
        <v>0</v>
      </c>
      <c r="AV1441" s="2">
        <v>0</v>
      </c>
      <c r="AW1441" s="2">
        <v>0.3</v>
      </c>
      <c r="AX1441" s="2">
        <v>0.6</v>
      </c>
      <c r="AY1441">
        <v>28.2</v>
      </c>
      <c r="AZ1441">
        <v>659.2</v>
      </c>
      <c r="BA1441">
        <v>13.8</v>
      </c>
      <c r="BB1441">
        <v>13.8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14.8</v>
      </c>
      <c r="AN1442" s="2">
        <v>81</v>
      </c>
      <c r="AO1442" s="2">
        <v>11.6</v>
      </c>
      <c r="AP1442" s="2">
        <v>14.8</v>
      </c>
      <c r="AQ1442" s="2">
        <v>4.7</v>
      </c>
      <c r="AR1442" s="2">
        <v>6.5</v>
      </c>
      <c r="AS1442" s="2">
        <v>1003.1</v>
      </c>
      <c r="AT1442" s="2">
        <v>0</v>
      </c>
      <c r="AU1442" s="2">
        <v>0</v>
      </c>
      <c r="AV1442" s="2">
        <v>0</v>
      </c>
      <c r="AW1442" s="2">
        <v>0.3</v>
      </c>
      <c r="AX1442" s="2">
        <v>0.6</v>
      </c>
      <c r="AY1442">
        <v>28.2</v>
      </c>
      <c r="AZ1442">
        <v>659.2</v>
      </c>
      <c r="BA1442">
        <v>13.8</v>
      </c>
      <c r="BB1442">
        <v>13.8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14.8</v>
      </c>
      <c r="AN1443" s="2">
        <v>81</v>
      </c>
      <c r="AO1443" s="2">
        <v>11.6</v>
      </c>
      <c r="AP1443" s="2">
        <v>14.8</v>
      </c>
      <c r="AQ1443" s="2">
        <v>3.6</v>
      </c>
      <c r="AR1443" s="2">
        <v>4</v>
      </c>
      <c r="AS1443" s="2">
        <v>1003</v>
      </c>
      <c r="AT1443" s="2">
        <v>0</v>
      </c>
      <c r="AU1443" s="2">
        <v>0</v>
      </c>
      <c r="AV1443" s="2">
        <v>0</v>
      </c>
      <c r="AW1443" s="2">
        <v>0.3</v>
      </c>
      <c r="AX1443" s="2">
        <v>0.6</v>
      </c>
      <c r="AY1443">
        <v>28.2</v>
      </c>
      <c r="AZ1443">
        <v>659.2</v>
      </c>
      <c r="BA1443">
        <v>13.8</v>
      </c>
      <c r="BB1443">
        <v>13.9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14.8</v>
      </c>
      <c r="AN1444" s="2">
        <v>81</v>
      </c>
      <c r="AO1444" s="2">
        <v>11.6</v>
      </c>
      <c r="AP1444" s="2">
        <v>14.8</v>
      </c>
      <c r="AQ1444" s="2">
        <v>3.2</v>
      </c>
      <c r="AR1444" s="2">
        <v>4.3</v>
      </c>
      <c r="AS1444" s="2">
        <v>1003.1</v>
      </c>
      <c r="AT1444" s="2">
        <v>0</v>
      </c>
      <c r="AU1444" s="2">
        <v>0</v>
      </c>
      <c r="AV1444" s="2">
        <v>0</v>
      </c>
      <c r="AW1444" s="2">
        <v>0.3</v>
      </c>
      <c r="AX1444" s="2">
        <v>0.6</v>
      </c>
      <c r="AY1444">
        <v>28.2</v>
      </c>
      <c r="AZ1444">
        <v>659.2</v>
      </c>
      <c r="BA1444">
        <v>13.8</v>
      </c>
      <c r="BB1444">
        <v>13.8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14.8</v>
      </c>
      <c r="AN1445" s="2">
        <v>81</v>
      </c>
      <c r="AO1445" s="2">
        <v>11.6</v>
      </c>
      <c r="AP1445" s="2">
        <v>14.8</v>
      </c>
      <c r="AQ1445" s="2">
        <v>2.5</v>
      </c>
      <c r="AR1445" s="2">
        <v>4.3</v>
      </c>
      <c r="AS1445" s="2">
        <v>1003</v>
      </c>
      <c r="AT1445" s="2">
        <v>0</v>
      </c>
      <c r="AU1445" s="2">
        <v>0</v>
      </c>
      <c r="AV1445" s="2">
        <v>0</v>
      </c>
      <c r="AW1445" s="2">
        <v>0.3</v>
      </c>
      <c r="AX1445" s="2">
        <v>0.6</v>
      </c>
      <c r="AY1445">
        <v>28.2</v>
      </c>
      <c r="AZ1445">
        <v>659.2</v>
      </c>
      <c r="BA1445">
        <v>13.8</v>
      </c>
      <c r="BB1445">
        <v>13.9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14.7</v>
      </c>
      <c r="AN1446" s="2">
        <v>81</v>
      </c>
      <c r="AO1446" s="2">
        <v>11.5</v>
      </c>
      <c r="AP1446" s="2">
        <v>14.7</v>
      </c>
      <c r="AQ1446" s="2">
        <v>4.3</v>
      </c>
      <c r="AR1446" s="2">
        <v>5.8</v>
      </c>
      <c r="AS1446" s="2">
        <v>1003.2</v>
      </c>
      <c r="AT1446" s="2">
        <v>0</v>
      </c>
      <c r="AU1446" s="2">
        <v>0</v>
      </c>
      <c r="AV1446" s="2">
        <v>0</v>
      </c>
      <c r="AW1446" s="2">
        <v>0.3</v>
      </c>
      <c r="AX1446" s="2">
        <v>0.6</v>
      </c>
      <c r="AY1446">
        <v>28.2</v>
      </c>
      <c r="AZ1446">
        <v>659.2</v>
      </c>
      <c r="BA1446">
        <v>13.8</v>
      </c>
      <c r="BB1446">
        <v>13.8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14.7</v>
      </c>
      <c r="AN1447" s="2">
        <v>81</v>
      </c>
      <c r="AO1447" s="2">
        <v>11.5</v>
      </c>
      <c r="AP1447" s="2">
        <v>14.7</v>
      </c>
      <c r="AQ1447" s="2">
        <v>2.2000000000000002</v>
      </c>
      <c r="AR1447" s="2">
        <v>2.5</v>
      </c>
      <c r="AS1447" s="2">
        <v>1003</v>
      </c>
      <c r="AT1447" s="2">
        <v>0</v>
      </c>
      <c r="AU1447" s="2">
        <v>0</v>
      </c>
      <c r="AV1447" s="2">
        <v>0</v>
      </c>
      <c r="AW1447" s="2">
        <v>0.3</v>
      </c>
      <c r="AX1447" s="2">
        <v>0.6</v>
      </c>
      <c r="AY1447">
        <v>28.2</v>
      </c>
      <c r="AZ1447">
        <v>659.2</v>
      </c>
      <c r="BA1447">
        <v>13.8</v>
      </c>
      <c r="BB1447">
        <v>13.8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14.7</v>
      </c>
      <c r="AN1448" s="2">
        <v>81</v>
      </c>
      <c r="AO1448" s="2">
        <v>11.5</v>
      </c>
      <c r="AP1448" s="2">
        <v>14.7</v>
      </c>
      <c r="AQ1448" s="2">
        <v>2.5</v>
      </c>
      <c r="AR1448" s="2">
        <v>2.5</v>
      </c>
      <c r="AS1448" s="2">
        <v>1003</v>
      </c>
      <c r="AT1448" s="2">
        <v>0</v>
      </c>
      <c r="AU1448" s="2">
        <v>0</v>
      </c>
      <c r="AV1448" s="2">
        <v>0</v>
      </c>
      <c r="AW1448" s="2">
        <v>0.3</v>
      </c>
      <c r="AX1448" s="2">
        <v>0.6</v>
      </c>
      <c r="AY1448">
        <v>28.2</v>
      </c>
      <c r="AZ1448">
        <v>659.2</v>
      </c>
      <c r="BA1448">
        <v>13.8</v>
      </c>
      <c r="BB1448">
        <v>13.8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243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  <row r="2989" spans="2:18">
      <c r="B2989" s="2"/>
      <c r="C2989" s="2"/>
      <c r="D2989" s="2"/>
      <c r="E2989" s="2"/>
      <c r="F2989" s="2"/>
      <c r="G2989" s="2"/>
      <c r="H2989" s="2"/>
      <c r="I2989" s="2"/>
      <c r="J2989" s="2"/>
      <c r="K2989" s="2"/>
      <c r="L2989" s="2"/>
      <c r="M2989" s="2"/>
      <c r="N2989"/>
      <c r="O2989"/>
      <c r="P2989"/>
      <c r="Q2989"/>
      <c r="R2989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outon 2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BO77" sqref="BO7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3" customWidth="1"/>
    <col min="60" max="60" width="14.140625" style="193" bestFit="1" customWidth="1"/>
    <col min="61" max="61" width="12.140625" style="193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3"/>
      <c r="B1" s="223"/>
      <c r="C1" s="231"/>
      <c r="D1" s="407"/>
      <c r="E1" s="397"/>
      <c r="F1" s="397"/>
      <c r="G1" s="397"/>
      <c r="H1" s="397"/>
      <c r="I1" s="397"/>
      <c r="J1" s="405"/>
      <c r="K1" s="405"/>
      <c r="L1" s="406">
        <v>9.8000000000000007</v>
      </c>
      <c r="M1" s="405"/>
      <c r="N1" s="387" t="s">
        <v>161</v>
      </c>
      <c r="O1" s="405"/>
      <c r="P1" s="397"/>
      <c r="Q1" s="397"/>
      <c r="R1" s="404">
        <v>22.2</v>
      </c>
      <c r="S1" s="397"/>
      <c r="T1" s="397"/>
      <c r="U1" s="397"/>
      <c r="V1" s="397"/>
      <c r="W1" s="231"/>
      <c r="X1" s="403" t="s">
        <v>160</v>
      </c>
      <c r="Y1" s="231"/>
      <c r="Z1" s="231"/>
      <c r="AA1" s="397"/>
      <c r="AB1" s="231"/>
      <c r="AC1" s="402"/>
      <c r="AD1" s="401"/>
      <c r="AE1" s="398"/>
      <c r="AF1" s="231"/>
      <c r="AG1" s="400"/>
      <c r="AH1" s="231"/>
      <c r="AI1" s="231"/>
      <c r="AJ1" s="400"/>
      <c r="AK1" s="231"/>
      <c r="AL1" s="400"/>
      <c r="AM1" s="231"/>
      <c r="AN1" s="400"/>
      <c r="AO1" s="231"/>
      <c r="AP1" s="231"/>
      <c r="AQ1" s="231"/>
      <c r="AR1" s="231"/>
      <c r="AS1" s="231"/>
      <c r="AT1" s="231"/>
      <c r="AU1" s="231"/>
      <c r="AV1" s="231"/>
      <c r="AW1" s="231"/>
      <c r="AX1" s="390"/>
      <c r="AY1" s="231"/>
      <c r="AZ1" s="231"/>
      <c r="BA1" s="231"/>
      <c r="BB1" s="231"/>
      <c r="BC1" s="398"/>
      <c r="BE1" s="399" t="s">
        <v>159</v>
      </c>
      <c r="BF1" s="202" t="s">
        <v>158</v>
      </c>
      <c r="BR1" s="19" t="s">
        <v>157</v>
      </c>
      <c r="BS1" s="278" t="s">
        <v>156</v>
      </c>
    </row>
    <row r="2" spans="1:71" ht="9" customHeight="1" thickTop="1">
      <c r="A2" s="223"/>
      <c r="B2" s="223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1"/>
      <c r="V2" s="398"/>
      <c r="W2" s="231"/>
      <c r="X2" s="390"/>
      <c r="Y2" s="231"/>
      <c r="Z2" s="231"/>
      <c r="AA2" s="397"/>
      <c r="AB2" s="231"/>
      <c r="AC2" s="396"/>
      <c r="AD2" s="395"/>
      <c r="AE2" s="231"/>
      <c r="AF2" s="372"/>
      <c r="AG2" s="370"/>
      <c r="AH2" s="370"/>
      <c r="AI2" s="368"/>
      <c r="AJ2" s="368"/>
      <c r="AK2" s="368"/>
      <c r="AL2" s="368"/>
      <c r="AM2" s="368"/>
      <c r="AN2" s="368"/>
      <c r="AO2" s="368"/>
      <c r="AP2" s="368"/>
      <c r="AQ2" s="368"/>
      <c r="AR2" s="368"/>
      <c r="AS2" s="368"/>
      <c r="AT2" s="368"/>
      <c r="AU2" s="366"/>
      <c r="AV2" s="231"/>
      <c r="AW2" s="372"/>
      <c r="AX2" s="368"/>
      <c r="AY2" s="368"/>
      <c r="AZ2" s="372"/>
      <c r="BA2" s="368"/>
      <c r="BB2" s="394"/>
      <c r="BC2" s="231"/>
      <c r="BM2" s="19"/>
      <c r="BR2" s="19"/>
    </row>
    <row r="3" spans="1:71" ht="15.75" thickBot="1">
      <c r="A3" s="223"/>
      <c r="B3" s="393"/>
      <c r="C3" s="231"/>
      <c r="D3" s="231"/>
      <c r="E3" s="231"/>
      <c r="F3" s="231"/>
      <c r="G3" s="231"/>
      <c r="H3" s="231"/>
      <c r="I3" s="231"/>
      <c r="J3" s="392" t="s">
        <v>155</v>
      </c>
      <c r="K3" s="231"/>
      <c r="L3" s="231"/>
      <c r="M3" s="231"/>
      <c r="N3" s="231"/>
      <c r="O3" s="231"/>
      <c r="P3" s="391"/>
      <c r="Q3" s="231"/>
      <c r="R3" s="231"/>
      <c r="S3" s="231"/>
      <c r="T3" s="231"/>
      <c r="U3" s="231"/>
      <c r="V3" s="231"/>
      <c r="W3" s="231"/>
      <c r="X3" s="390"/>
      <c r="Y3" s="231"/>
      <c r="Z3" s="231"/>
      <c r="AA3" s="389"/>
      <c r="AB3" s="231"/>
      <c r="AC3" s="388"/>
      <c r="AD3" s="387"/>
      <c r="AE3" s="231"/>
      <c r="AF3" s="347"/>
      <c r="AG3" s="591" t="str">
        <f>$C$5</f>
        <v>Novembre_2025</v>
      </c>
      <c r="AH3" s="592"/>
      <c r="AI3" s="386"/>
      <c r="AJ3" s="601" t="s">
        <v>154</v>
      </c>
      <c r="AK3" s="602"/>
      <c r="AL3" s="603"/>
      <c r="AM3" s="385"/>
      <c r="AN3" s="598" t="s">
        <v>153</v>
      </c>
      <c r="AO3" s="599"/>
      <c r="AP3" s="599"/>
      <c r="AQ3" s="599"/>
      <c r="AR3" s="600"/>
      <c r="AS3" s="385"/>
      <c r="AT3" s="384"/>
      <c r="AU3" s="285"/>
      <c r="AV3" s="231"/>
      <c r="AW3" s="347"/>
      <c r="AX3" s="383" t="str">
        <f>$C$5</f>
        <v>Novembre_2025</v>
      </c>
      <c r="AY3" s="382"/>
      <c r="AZ3" s="381"/>
      <c r="BA3" s="380" t="s">
        <v>152</v>
      </c>
      <c r="BB3" s="379"/>
      <c r="BC3" s="231"/>
      <c r="BE3" s="19" t="s">
        <v>151</v>
      </c>
      <c r="BF3" s="202" t="s">
        <v>150</v>
      </c>
      <c r="BM3" s="19"/>
      <c r="BR3" t="s">
        <v>149</v>
      </c>
      <c r="BS3" s="313" t="s">
        <v>148</v>
      </c>
    </row>
    <row r="4" spans="1:71" ht="9" customHeight="1" thickTop="1">
      <c r="A4" s="223"/>
      <c r="B4" s="238"/>
      <c r="C4" s="378"/>
      <c r="D4" s="370"/>
      <c r="E4" s="377"/>
      <c r="F4" s="376"/>
      <c r="G4" s="374"/>
      <c r="H4" s="373"/>
      <c r="I4" s="374"/>
      <c r="J4" s="375"/>
      <c r="K4" s="374"/>
      <c r="L4" s="376"/>
      <c r="M4" s="374"/>
      <c r="N4" s="373"/>
      <c r="O4" s="374"/>
      <c r="P4" s="375"/>
      <c r="Q4" s="374"/>
      <c r="R4" s="373"/>
      <c r="S4" s="368"/>
      <c r="T4" s="373"/>
      <c r="U4" s="366"/>
      <c r="V4" s="231"/>
      <c r="W4" s="372"/>
      <c r="X4" s="371"/>
      <c r="Y4" s="370"/>
      <c r="Z4" s="368"/>
      <c r="AA4" s="369"/>
      <c r="AB4" s="368"/>
      <c r="AC4" s="367"/>
      <c r="AD4" s="366"/>
      <c r="AE4" s="231"/>
      <c r="AF4" s="284"/>
      <c r="AG4" s="304"/>
      <c r="AH4" s="328"/>
      <c r="AI4" s="281"/>
      <c r="AJ4" s="365"/>
      <c r="AK4" s="281"/>
      <c r="AL4" s="364"/>
      <c r="AM4" s="281"/>
      <c r="AN4" s="302"/>
      <c r="AO4" s="281"/>
      <c r="AP4" s="302"/>
      <c r="AQ4" s="281"/>
      <c r="AR4" s="302"/>
      <c r="AS4" s="281"/>
      <c r="AT4" s="302"/>
      <c r="AU4" s="285"/>
      <c r="AV4" s="231"/>
      <c r="AW4" s="284"/>
      <c r="AX4" s="304"/>
      <c r="AY4" s="328"/>
      <c r="AZ4" s="281"/>
      <c r="BA4" s="363"/>
      <c r="BB4" s="279"/>
      <c r="BC4" s="231"/>
      <c r="BE4" s="20"/>
      <c r="BF4" s="20"/>
      <c r="BM4" s="19"/>
      <c r="BR4"/>
    </row>
    <row r="5" spans="1:71">
      <c r="A5" s="223"/>
      <c r="B5" s="238"/>
      <c r="C5" s="362" t="s">
        <v>147</v>
      </c>
      <c r="D5" s="361"/>
      <c r="E5" s="360"/>
      <c r="F5" s="359" t="s">
        <v>145</v>
      </c>
      <c r="G5" s="352"/>
      <c r="H5" s="358" t="s">
        <v>146</v>
      </c>
      <c r="I5" s="352"/>
      <c r="J5" s="357" t="s">
        <v>33</v>
      </c>
      <c r="K5" s="281"/>
      <c r="L5" s="356">
        <f>BI79</f>
        <v>-4.5</v>
      </c>
      <c r="M5" s="355"/>
      <c r="N5" s="354" t="str">
        <f>VLOOKUP($BI$79,$BI$81:$BJ$92,2,0)</f>
        <v>Janvier</v>
      </c>
      <c r="O5" s="353"/>
      <c r="P5" s="352" t="s">
        <v>33</v>
      </c>
      <c r="Q5" s="351"/>
      <c r="R5" s="350">
        <f>BK79</f>
        <v>38.5</v>
      </c>
      <c r="S5" s="349"/>
      <c r="T5" s="348" t="str">
        <f>VLOOKUP($BK$79,$BK$81:$BL$92,2,0)</f>
        <v>Aout</v>
      </c>
      <c r="U5" s="285"/>
      <c r="V5" s="231"/>
      <c r="W5" s="347"/>
      <c r="X5" s="593" t="str">
        <f>C5</f>
        <v>Novembre_2025</v>
      </c>
      <c r="Y5" s="594"/>
      <c r="Z5" s="281"/>
      <c r="AA5" s="595">
        <f ca="1">NOW()</f>
        <v>45982.546604166666</v>
      </c>
      <c r="AB5" s="596"/>
      <c r="AC5" s="597"/>
      <c r="AD5" s="346"/>
      <c r="AE5" s="231"/>
      <c r="AF5" s="284"/>
      <c r="AG5" s="589" t="s">
        <v>145</v>
      </c>
      <c r="AH5" s="590"/>
      <c r="AI5" s="345"/>
      <c r="AJ5" s="344">
        <f>SUM($AJ$11:$AJ$70)</f>
        <v>52.800000000000011</v>
      </c>
      <c r="AK5" s="281"/>
      <c r="AL5" s="341">
        <f>SUM($AL$11:$AL$70)</f>
        <v>2.1166666666666667</v>
      </c>
      <c r="AM5" s="281"/>
      <c r="AN5" s="286">
        <f>SUM(AN$11:AN$70)</f>
        <v>0.74513888888888902</v>
      </c>
      <c r="AO5" s="281"/>
      <c r="AP5" s="286">
        <f>SUM(AP$11:AP$70)</f>
        <v>0.87291666666666679</v>
      </c>
      <c r="AQ5" s="281"/>
      <c r="AR5" s="286">
        <f>SUM(AR$11:AR$70)</f>
        <v>0.30277777777777776</v>
      </c>
      <c r="AS5" s="281"/>
      <c r="AT5" s="286">
        <f>SUM(AT$11:AT$70)</f>
        <v>0.19583333333333333</v>
      </c>
      <c r="AU5" s="285"/>
      <c r="AV5" s="231"/>
      <c r="AW5" s="284"/>
      <c r="AX5" s="343" t="s">
        <v>145</v>
      </c>
      <c r="AY5" s="342"/>
      <c r="AZ5" s="281"/>
      <c r="BA5" s="341">
        <f>SUM(BA$11:BA$72)+Relevés!X3</f>
        <v>5.2423611111111112</v>
      </c>
      <c r="BB5" s="340"/>
      <c r="BC5" s="231"/>
      <c r="BE5" s="19" t="s">
        <v>144</v>
      </c>
      <c r="BF5" s="202" t="s">
        <v>143</v>
      </c>
      <c r="BL5" s="25"/>
      <c r="BN5" s="25"/>
      <c r="BR5" s="19" t="s">
        <v>142</v>
      </c>
      <c r="BS5" s="202" t="s">
        <v>141</v>
      </c>
    </row>
    <row r="6" spans="1:71" ht="5.25" customHeight="1">
      <c r="A6" s="223"/>
      <c r="B6" s="238"/>
      <c r="C6" s="304"/>
      <c r="D6" s="339"/>
      <c r="E6" s="281"/>
      <c r="F6" s="338"/>
      <c r="G6" s="335"/>
      <c r="H6" s="333"/>
      <c r="I6" s="335"/>
      <c r="J6" s="336"/>
      <c r="K6" s="335"/>
      <c r="L6" s="337"/>
      <c r="M6" s="281"/>
      <c r="N6" s="333"/>
      <c r="O6" s="335"/>
      <c r="P6" s="336"/>
      <c r="Q6" s="335"/>
      <c r="R6" s="334"/>
      <c r="S6" s="281"/>
      <c r="T6" s="333"/>
      <c r="U6" s="285"/>
      <c r="V6" s="231"/>
      <c r="W6" s="284"/>
      <c r="X6" s="304"/>
      <c r="Y6" s="328"/>
      <c r="Z6" s="281"/>
      <c r="AA6" s="332"/>
      <c r="AB6" s="281"/>
      <c r="AC6" s="331"/>
      <c r="AD6" s="285"/>
      <c r="AE6" s="231"/>
      <c r="AF6" s="284"/>
      <c r="AG6" s="281"/>
      <c r="AH6" s="281"/>
      <c r="AI6" s="281"/>
      <c r="AJ6" s="330"/>
      <c r="AK6" s="281"/>
      <c r="AL6" s="329"/>
      <c r="AM6" s="281"/>
      <c r="AN6" s="329"/>
      <c r="AO6" s="281"/>
      <c r="AP6" s="329"/>
      <c r="AQ6" s="281"/>
      <c r="AR6" s="329"/>
      <c r="AS6" s="281"/>
      <c r="AT6" s="329"/>
      <c r="AU6" s="285"/>
      <c r="AV6" s="231"/>
      <c r="AW6" s="284"/>
      <c r="AX6" s="304"/>
      <c r="AY6" s="328"/>
      <c r="AZ6" s="281"/>
      <c r="BA6" s="327"/>
      <c r="BB6" s="279"/>
      <c r="BC6" s="231"/>
      <c r="BF6" s="326"/>
      <c r="BL6" s="2"/>
      <c r="BM6" s="2"/>
      <c r="BN6" s="2"/>
      <c r="BO6" s="2"/>
      <c r="BP6" s="2"/>
      <c r="BQ6" s="2"/>
    </row>
    <row r="7" spans="1:71">
      <c r="A7" s="223"/>
      <c r="B7" s="238"/>
      <c r="C7" s="604" t="s">
        <v>140</v>
      </c>
      <c r="D7" s="605"/>
      <c r="E7" s="312"/>
      <c r="F7" s="325">
        <f>MIN(F$11:F70)</f>
        <v>0</v>
      </c>
      <c r="G7" s="281"/>
      <c r="H7" s="324" t="e">
        <f>VLOOKUP($F$7,$F$11:$Y$70,17,0)</f>
        <v>#N/A</v>
      </c>
      <c r="I7" s="281"/>
      <c r="J7" s="321"/>
      <c r="K7" s="281"/>
      <c r="L7" s="323">
        <f>MIN($L$11:$L$70)</f>
        <v>-0.1</v>
      </c>
      <c r="M7" s="295"/>
      <c r="N7" s="322">
        <f>VLOOKUP($L$7,$L$11:$Y$49,14,0)</f>
        <v>45981</v>
      </c>
      <c r="O7" s="295"/>
      <c r="P7" s="321"/>
      <c r="Q7" s="295"/>
      <c r="R7" s="320">
        <f>MAX(R$11:R70)</f>
        <v>19.399999999999999</v>
      </c>
      <c r="S7" s="295"/>
      <c r="T7" s="319">
        <f>VLOOKUP($R$7,$R$11:$Y$70,8,0)</f>
        <v>45976</v>
      </c>
      <c r="U7" s="285"/>
      <c r="V7" s="231"/>
      <c r="W7" s="284"/>
      <c r="X7" s="606" t="s">
        <v>139</v>
      </c>
      <c r="Y7" s="607"/>
      <c r="Z7" s="281"/>
      <c r="AA7" s="318" t="s">
        <v>138</v>
      </c>
      <c r="AB7" s="281"/>
      <c r="AC7" s="317" t="s">
        <v>137</v>
      </c>
      <c r="AD7" s="285"/>
      <c r="AE7" s="231"/>
      <c r="AF7" s="284"/>
      <c r="AG7" s="587">
        <f ca="1">TODAY()</f>
        <v>45982</v>
      </c>
      <c r="AH7" s="588"/>
      <c r="AI7" s="281"/>
      <c r="AJ7" s="315">
        <f>VLOOKUP($AJ$9,$AJ$11:$AY$70,16,0)</f>
        <v>45977</v>
      </c>
      <c r="AK7" s="281"/>
      <c r="AL7" s="316">
        <f>VLOOKUP($AL$9,$AL$11:$AY$70,14,0)</f>
        <v>45977</v>
      </c>
      <c r="AM7" s="281"/>
      <c r="AN7" s="315" t="s">
        <v>136</v>
      </c>
      <c r="AO7" s="281"/>
      <c r="AP7" s="315" t="s">
        <v>136</v>
      </c>
      <c r="AQ7" s="281"/>
      <c r="AR7" s="315" t="s">
        <v>135</v>
      </c>
      <c r="AS7" s="281"/>
      <c r="AT7" s="315" t="s">
        <v>135</v>
      </c>
      <c r="AU7" s="285"/>
      <c r="AV7" s="231"/>
      <c r="AW7" s="284"/>
      <c r="AX7" s="587">
        <f ca="1">TODAY()</f>
        <v>45982</v>
      </c>
      <c r="AY7" s="588"/>
      <c r="AZ7" s="281"/>
      <c r="BA7" s="314">
        <f>VLOOKUP($BA$9,$BA$11:$BE$70,5,0)</f>
        <v>45965</v>
      </c>
      <c r="BB7" s="279"/>
      <c r="BC7" s="231"/>
      <c r="BE7" s="19" t="s">
        <v>134</v>
      </c>
      <c r="BF7" s="313" t="s">
        <v>133</v>
      </c>
      <c r="BL7" s="25"/>
      <c r="BM7" s="2"/>
      <c r="BO7" s="2"/>
      <c r="BP7" s="2"/>
      <c r="BQ7" s="25"/>
    </row>
    <row r="8" spans="1:71" ht="5.25" customHeight="1">
      <c r="A8" s="223"/>
      <c r="B8" s="238"/>
      <c r="C8" s="304"/>
      <c r="D8" s="303"/>
      <c r="E8" s="312"/>
      <c r="F8" s="312"/>
      <c r="G8" s="281"/>
      <c r="H8" s="311"/>
      <c r="I8" s="281"/>
      <c r="J8" s="310"/>
      <c r="K8" s="281"/>
      <c r="L8" s="309"/>
      <c r="M8" s="295"/>
      <c r="N8" s="308"/>
      <c r="O8" s="295"/>
      <c r="P8" s="310"/>
      <c r="Q8" s="295"/>
      <c r="R8" s="309"/>
      <c r="S8" s="295"/>
      <c r="T8" s="308"/>
      <c r="U8" s="285"/>
      <c r="V8" s="231"/>
      <c r="W8" s="284"/>
      <c r="X8" s="304"/>
      <c r="Y8" s="303"/>
      <c r="Z8" s="281"/>
      <c r="AA8" s="307"/>
      <c r="AB8" s="281"/>
      <c r="AC8" s="306"/>
      <c r="AD8" s="285"/>
      <c r="AE8" s="231"/>
      <c r="AF8" s="284"/>
      <c r="AG8" s="304"/>
      <c r="AH8" s="303"/>
      <c r="AI8" s="281"/>
      <c r="AJ8" s="305"/>
      <c r="AK8" s="281"/>
      <c r="AL8" s="302"/>
      <c r="AM8" s="281"/>
      <c r="AN8" s="302"/>
      <c r="AO8" s="281"/>
      <c r="AP8" s="302"/>
      <c r="AQ8" s="281"/>
      <c r="AR8" s="302"/>
      <c r="AS8" s="281"/>
      <c r="AT8" s="302"/>
      <c r="AU8" s="285"/>
      <c r="AV8" s="231"/>
      <c r="AW8" s="284"/>
      <c r="AX8" s="304"/>
      <c r="AY8" s="303"/>
      <c r="AZ8" s="281"/>
      <c r="BA8" s="302"/>
      <c r="BB8" s="279"/>
      <c r="BC8" s="231"/>
      <c r="BE8" s="202"/>
      <c r="BF8" s="33"/>
      <c r="BL8" s="2"/>
      <c r="BM8" s="2"/>
      <c r="BN8" s="2"/>
      <c r="BO8" s="2"/>
      <c r="BP8" s="2"/>
      <c r="BQ8" s="2"/>
    </row>
    <row r="9" spans="1:71">
      <c r="A9" s="223"/>
      <c r="B9" s="238"/>
      <c r="C9" s="585"/>
      <c r="D9" s="586"/>
      <c r="E9" s="301"/>
      <c r="F9" s="300" t="s">
        <v>43</v>
      </c>
      <c r="G9" s="281"/>
      <c r="H9" s="299" t="e">
        <f>VLOOKUP($F$7,$F$11:$T$70,3,0)</f>
        <v>#N/A</v>
      </c>
      <c r="I9" s="281"/>
      <c r="J9" s="297" t="s">
        <v>131</v>
      </c>
      <c r="K9" s="281"/>
      <c r="L9" s="298" t="s">
        <v>132</v>
      </c>
      <c r="M9" s="295"/>
      <c r="N9" s="294">
        <f>VLOOKUP($L$7,$L$11:$N$49,3,0)</f>
        <v>0.35208333333333303</v>
      </c>
      <c r="O9" s="295"/>
      <c r="P9" s="297" t="s">
        <v>131</v>
      </c>
      <c r="Q9" s="295"/>
      <c r="R9" s="296" t="s">
        <v>49</v>
      </c>
      <c r="S9" s="295"/>
      <c r="T9" s="294">
        <f>VLOOKUP($R$7,$R$11:$Y$70,8,0)</f>
        <v>45976</v>
      </c>
      <c r="U9" s="285"/>
      <c r="V9" s="231"/>
      <c r="W9" s="284"/>
      <c r="X9" s="293">
        <f>BM79</f>
        <v>67.7</v>
      </c>
      <c r="Y9" s="293" t="s">
        <v>49</v>
      </c>
      <c r="Z9" s="281"/>
      <c r="AA9" s="292">
        <f>MAX($AA$11:$AA$70)</f>
        <v>39.6</v>
      </c>
      <c r="AB9" s="281"/>
      <c r="AC9" s="291">
        <f>VLOOKUP($AA$9,$AA$11:$AH$70,8,0)</f>
        <v>45966</v>
      </c>
      <c r="AD9" s="285"/>
      <c r="AE9" s="231"/>
      <c r="AF9" s="284"/>
      <c r="AG9" s="290">
        <f>$BO$77</f>
        <v>683.8</v>
      </c>
      <c r="AH9" s="289" t="s">
        <v>33</v>
      </c>
      <c r="AI9" s="281"/>
      <c r="AJ9" s="288">
        <f>MAX($AJ$11:$AJ$70)</f>
        <v>20.6</v>
      </c>
      <c r="AK9" s="281"/>
      <c r="AL9" s="287">
        <f>MAX($AL$11:AL$70)</f>
        <v>0.5395833333333333</v>
      </c>
      <c r="AM9" s="281"/>
      <c r="AN9" s="286" t="s">
        <v>130</v>
      </c>
      <c r="AO9" s="281"/>
      <c r="AP9" s="286" t="s">
        <v>129</v>
      </c>
      <c r="AQ9" s="281"/>
      <c r="AR9" s="286" t="s">
        <v>128</v>
      </c>
      <c r="AS9" s="281"/>
      <c r="AT9" s="286" t="s">
        <v>127</v>
      </c>
      <c r="AU9" s="285"/>
      <c r="AV9" s="231"/>
      <c r="AW9" s="284"/>
      <c r="AX9" s="283" t="s">
        <v>33</v>
      </c>
      <c r="AY9" s="282">
        <f>$BR$77+$BA$5</f>
        <v>137.12222222222226</v>
      </c>
      <c r="AZ9" s="281"/>
      <c r="BA9" s="280">
        <f>MAX($BA$11:$BA$70)</f>
        <v>0.35000000000000003</v>
      </c>
      <c r="BB9" s="279"/>
      <c r="BC9" s="231"/>
      <c r="BE9" s="19" t="s">
        <v>126</v>
      </c>
      <c r="BF9" s="278" t="s">
        <v>125</v>
      </c>
      <c r="BL9" s="2" t="s">
        <v>124</v>
      </c>
      <c r="BM9" s="277" t="s">
        <v>123</v>
      </c>
      <c r="BS9" s="25"/>
    </row>
    <row r="10" spans="1:71" ht="25.5" customHeight="1" thickBot="1">
      <c r="A10" s="223"/>
      <c r="B10" s="238"/>
      <c r="C10" s="229"/>
      <c r="D10" s="228"/>
      <c r="E10" s="234"/>
      <c r="F10" s="234"/>
      <c r="G10" s="234"/>
      <c r="H10" s="234"/>
      <c r="I10" s="234"/>
      <c r="J10" s="276"/>
      <c r="K10" s="228"/>
      <c r="L10" s="234"/>
      <c r="M10" s="234"/>
      <c r="N10" s="234"/>
      <c r="O10" s="234"/>
      <c r="P10" s="276"/>
      <c r="Q10" s="234"/>
      <c r="R10" s="234"/>
      <c r="S10" s="234"/>
      <c r="T10" s="234"/>
      <c r="U10" s="232"/>
      <c r="V10" s="225"/>
      <c r="W10" s="230"/>
      <c r="X10" s="229"/>
      <c r="Y10" s="228"/>
      <c r="Z10" s="228"/>
      <c r="AA10" s="228"/>
      <c r="AB10" s="228"/>
      <c r="AC10" s="228"/>
      <c r="AD10" s="232"/>
      <c r="AE10" s="225"/>
      <c r="AF10" s="230"/>
      <c r="AG10" s="229"/>
      <c r="AH10" s="228"/>
      <c r="AI10" s="228"/>
      <c r="AJ10" s="228"/>
      <c r="AK10" s="228"/>
      <c r="AL10" s="227"/>
      <c r="AM10" s="228"/>
      <c r="AN10" s="227"/>
      <c r="AO10" s="228"/>
      <c r="AP10" s="227"/>
      <c r="AQ10" s="228"/>
      <c r="AR10" s="227"/>
      <c r="AS10" s="228"/>
      <c r="AT10" s="227"/>
      <c r="AU10" s="232"/>
      <c r="AV10" s="231"/>
      <c r="AW10" s="230"/>
      <c r="AX10" s="229"/>
      <c r="AY10" s="228"/>
      <c r="AZ10" s="228"/>
      <c r="BA10" s="227"/>
      <c r="BB10" s="226"/>
      <c r="BC10" s="225"/>
      <c r="BD10" s="20"/>
      <c r="BE10" s="275"/>
      <c r="BF10" s="274"/>
      <c r="BH10" s="273" t="s">
        <v>122</v>
      </c>
      <c r="BI10" s="272" t="s">
        <v>121</v>
      </c>
      <c r="BJ10" s="271"/>
      <c r="BK10" s="271"/>
      <c r="BL10" s="271"/>
      <c r="BM10" s="270"/>
      <c r="BN10" s="270"/>
      <c r="BO10" s="269"/>
      <c r="BP10" s="269"/>
      <c r="BQ10" s="268"/>
      <c r="BS10" s="25"/>
    </row>
    <row r="11" spans="1:71" ht="27" customHeight="1" thickTop="1">
      <c r="A11" s="223"/>
      <c r="B11" s="238"/>
      <c r="C11" s="244" t="str">
        <f>PROPER(TEXT(D11,"JJJJ"))</f>
        <v>Samedi</v>
      </c>
      <c r="D11" s="243">
        <v>45962</v>
      </c>
      <c r="E11" s="234"/>
      <c r="F11" s="252"/>
      <c r="G11" s="250"/>
      <c r="H11" s="251"/>
      <c r="I11" s="250"/>
      <c r="J11" s="249" t="str">
        <f>IF(OR($L$1="",$L$11=""),"",IF($L$11&gt;$L$1,"»",IF($L$11&lt;$L$1,"¼","¹º")))</f>
        <v>»</v>
      </c>
      <c r="K11" s="247"/>
      <c r="L11" s="248">
        <v>12.3</v>
      </c>
      <c r="M11" s="247"/>
      <c r="N11" s="242">
        <v>0.34166666666666701</v>
      </c>
      <c r="O11" s="247"/>
      <c r="P11" s="249" t="str">
        <f>IF(OR($R$1="",$R$11=""),"",IF($R$11&gt;$R$1,"»",IF($R$11&lt;$R$1,"¼","¹º")))</f>
        <v>¼</v>
      </c>
      <c r="Q11" s="247"/>
      <c r="R11" s="248">
        <v>17</v>
      </c>
      <c r="S11" s="247"/>
      <c r="T11" s="242">
        <v>0.59375</v>
      </c>
      <c r="U11" s="232"/>
      <c r="V11" s="241"/>
      <c r="W11" s="230"/>
      <c r="X11" s="244" t="str">
        <f>$C11</f>
        <v>Samedi</v>
      </c>
      <c r="Y11" s="243">
        <f>$D11</f>
        <v>45962</v>
      </c>
      <c r="Z11" s="228"/>
      <c r="AA11" s="246">
        <v>23.8</v>
      </c>
      <c r="AB11" s="228"/>
      <c r="AC11" s="242">
        <v>0.32569444444444401</v>
      </c>
      <c r="AD11" s="232"/>
      <c r="AE11" s="241"/>
      <c r="AF11" s="230"/>
      <c r="AG11" s="244" t="str">
        <f>$C11</f>
        <v>Samedi</v>
      </c>
      <c r="AH11" s="243">
        <f>$D11</f>
        <v>45962</v>
      </c>
      <c r="AI11" s="228"/>
      <c r="AJ11" s="245">
        <v>10.9</v>
      </c>
      <c r="AK11" s="228"/>
      <c r="AL11" s="242">
        <v>0.2986111111111111</v>
      </c>
      <c r="AM11" s="228"/>
      <c r="AN11" s="242">
        <v>2.8472222222222222E-2</v>
      </c>
      <c r="AO11" s="228"/>
      <c r="AP11" s="242">
        <v>0.22500000000000001</v>
      </c>
      <c r="AQ11" s="228"/>
      <c r="AR11" s="242">
        <v>0</v>
      </c>
      <c r="AS11" s="228"/>
      <c r="AT11" s="242">
        <v>4.5138888888888888E-2</v>
      </c>
      <c r="AU11" s="226"/>
      <c r="AV11" s="231"/>
      <c r="AW11" s="230"/>
      <c r="AX11" s="244" t="str">
        <f>$C11</f>
        <v>Samedi</v>
      </c>
      <c r="AY11" s="243">
        <f>$D11</f>
        <v>45962</v>
      </c>
      <c r="AZ11" s="228"/>
      <c r="BA11" s="242">
        <v>0.22916666666666666</v>
      </c>
      <c r="BB11" s="226"/>
      <c r="BC11" s="241"/>
      <c r="BD11" s="20">
        <v>23</v>
      </c>
      <c r="BE11" s="240">
        <f>D11</f>
        <v>45962</v>
      </c>
      <c r="BF11" s="239" t="str">
        <f>$C11</f>
        <v>Samedi</v>
      </c>
    </row>
    <row r="12" spans="1:71" ht="6" customHeight="1">
      <c r="A12" s="223"/>
      <c r="B12" s="238"/>
      <c r="C12" s="229"/>
      <c r="D12" s="228"/>
      <c r="E12" s="234"/>
      <c r="F12" s="234"/>
      <c r="G12" s="250"/>
      <c r="H12" s="250"/>
      <c r="I12" s="250"/>
      <c r="J12" s="236"/>
      <c r="K12" s="247"/>
      <c r="L12" s="228"/>
      <c r="M12" s="247"/>
      <c r="N12" s="247"/>
      <c r="O12" s="247"/>
      <c r="P12" s="236"/>
      <c r="Q12" s="247"/>
      <c r="R12" s="228"/>
      <c r="S12" s="247"/>
      <c r="T12" s="247"/>
      <c r="U12" s="232"/>
      <c r="V12" s="241"/>
      <c r="W12" s="230"/>
      <c r="X12" s="229"/>
      <c r="Y12" s="228"/>
      <c r="Z12" s="228"/>
      <c r="AA12" s="228"/>
      <c r="AB12" s="228"/>
      <c r="AC12" s="227"/>
      <c r="AD12" s="232"/>
      <c r="AE12" s="241"/>
      <c r="AF12" s="230"/>
      <c r="AG12" s="229"/>
      <c r="AH12" s="228"/>
      <c r="AI12" s="228"/>
      <c r="AJ12" s="255"/>
      <c r="AK12" s="228"/>
      <c r="AL12" s="228"/>
      <c r="AM12" s="228"/>
      <c r="AN12" s="228"/>
      <c r="AO12" s="228"/>
      <c r="AP12" s="228"/>
      <c r="AQ12" s="228"/>
      <c r="AR12" s="228"/>
      <c r="AS12" s="228"/>
      <c r="AT12" s="228"/>
      <c r="AU12" s="226"/>
      <c r="AV12" s="231"/>
      <c r="AW12" s="230"/>
      <c r="AX12" s="229"/>
      <c r="AY12" s="228"/>
      <c r="AZ12" s="228"/>
      <c r="BA12" s="227"/>
      <c r="BB12" s="226"/>
      <c r="BC12" s="241"/>
      <c r="BD12" s="20"/>
      <c r="BE12" s="254"/>
      <c r="BF12" s="253"/>
    </row>
    <row r="13" spans="1:71" ht="27" customHeight="1">
      <c r="A13" s="223"/>
      <c r="B13" s="238"/>
      <c r="C13" s="244" t="str">
        <f>PROPER(TEXT(D13,"JJJJ"))</f>
        <v>Dimanche</v>
      </c>
      <c r="D13" s="243">
        <f>$D11+1</f>
        <v>45963</v>
      </c>
      <c r="E13" s="234"/>
      <c r="F13" s="252"/>
      <c r="G13" s="250"/>
      <c r="H13" s="251"/>
      <c r="I13" s="250"/>
      <c r="J13" s="249" t="str">
        <f>IF(OR(L11="",L13=""),"",IF(L13&gt;L11,"»",IF(L13&lt;L11,"¼","¹º")))</f>
        <v>¼</v>
      </c>
      <c r="K13" s="247"/>
      <c r="L13" s="248">
        <v>10.7</v>
      </c>
      <c r="M13" s="247"/>
      <c r="N13" s="242">
        <v>0.29513888888888901</v>
      </c>
      <c r="O13" s="247"/>
      <c r="P13" s="249" t="str">
        <f>IF(OR(R11="",R13=""),"",IF(R13&gt;R11,"»",IF(R13&lt;R11,"¼","¹º")))</f>
        <v>¼</v>
      </c>
      <c r="Q13" s="247"/>
      <c r="R13" s="248">
        <v>15.9</v>
      </c>
      <c r="S13" s="247"/>
      <c r="T13" s="242">
        <v>0.55972222222222201</v>
      </c>
      <c r="U13" s="232"/>
      <c r="V13" s="241"/>
      <c r="W13" s="230"/>
      <c r="X13" s="244" t="str">
        <f>$C13</f>
        <v>Dimanche</v>
      </c>
      <c r="Y13" s="243">
        <f>$D13</f>
        <v>45963</v>
      </c>
      <c r="Z13" s="228"/>
      <c r="AA13" s="246">
        <v>32</v>
      </c>
      <c r="AB13" s="228"/>
      <c r="AC13" s="242">
        <v>0.39930555555555602</v>
      </c>
      <c r="AD13" s="232"/>
      <c r="AE13" s="241"/>
      <c r="AF13" s="230"/>
      <c r="AG13" s="244" t="str">
        <f>$C13</f>
        <v>Dimanche</v>
      </c>
      <c r="AH13" s="243">
        <f>$D13</f>
        <v>45963</v>
      </c>
      <c r="AI13" s="228"/>
      <c r="AJ13" s="245">
        <v>6.9</v>
      </c>
      <c r="AK13" s="228"/>
      <c r="AL13" s="242">
        <v>0.23541666666666669</v>
      </c>
      <c r="AM13" s="228"/>
      <c r="AN13" s="242">
        <v>0.18194444444444444</v>
      </c>
      <c r="AO13" s="228"/>
      <c r="AP13" s="242">
        <v>5.3472222222222227E-2</v>
      </c>
      <c r="AQ13" s="228"/>
      <c r="AR13" s="242">
        <v>0</v>
      </c>
      <c r="AS13" s="228"/>
      <c r="AT13" s="242">
        <v>0</v>
      </c>
      <c r="AU13" s="226"/>
      <c r="AV13" s="231"/>
      <c r="AW13" s="230"/>
      <c r="AX13" s="244" t="str">
        <f>$C13</f>
        <v>Dimanche</v>
      </c>
      <c r="AY13" s="243">
        <f>$D13</f>
        <v>45963</v>
      </c>
      <c r="AZ13" s="228"/>
      <c r="BA13" s="242">
        <v>0.2722222222222222</v>
      </c>
      <c r="BB13" s="226"/>
      <c r="BC13" s="241"/>
      <c r="BD13" s="20">
        <v>20</v>
      </c>
      <c r="BE13" s="240">
        <f>D13</f>
        <v>45963</v>
      </c>
      <c r="BF13" s="239" t="str">
        <f>$C13</f>
        <v>Dimanche</v>
      </c>
    </row>
    <row r="14" spans="1:71" ht="22.5" customHeight="1">
      <c r="A14" s="223"/>
      <c r="B14" s="238"/>
      <c r="C14" s="238"/>
      <c r="D14" s="238"/>
      <c r="E14" s="238"/>
      <c r="F14" s="238"/>
      <c r="G14" s="238"/>
      <c r="H14" s="238"/>
      <c r="I14" s="238"/>
      <c r="J14" s="264"/>
      <c r="K14" s="238"/>
      <c r="L14" s="238"/>
      <c r="M14" s="238"/>
      <c r="N14" s="238"/>
      <c r="O14" s="238"/>
      <c r="P14" s="264"/>
      <c r="Q14" s="238"/>
      <c r="R14" s="238"/>
      <c r="S14" s="238"/>
      <c r="T14" s="238"/>
      <c r="U14" s="262"/>
      <c r="V14" s="263"/>
      <c r="W14" s="238"/>
      <c r="X14" s="238"/>
      <c r="Y14" s="238"/>
      <c r="Z14" s="238"/>
      <c r="AA14" s="238"/>
      <c r="AB14" s="238"/>
      <c r="AC14" s="238"/>
      <c r="AD14" s="238"/>
      <c r="AE14" s="263"/>
      <c r="AF14" s="238"/>
      <c r="AG14" s="238"/>
      <c r="AH14" s="238"/>
      <c r="AI14" s="238"/>
      <c r="AJ14" s="238"/>
      <c r="AK14" s="238"/>
      <c r="AL14" s="238"/>
      <c r="AM14" s="238"/>
      <c r="AN14" s="238"/>
      <c r="AO14" s="238"/>
      <c r="AP14" s="238"/>
      <c r="AQ14" s="238"/>
      <c r="AR14" s="238"/>
      <c r="AS14" s="238"/>
      <c r="AT14" s="238"/>
      <c r="AU14" s="238"/>
      <c r="AV14" s="267"/>
      <c r="AW14" s="238"/>
      <c r="AX14" s="238"/>
      <c r="AY14" s="238"/>
      <c r="AZ14" s="238"/>
      <c r="BA14" s="238"/>
      <c r="BB14" s="262"/>
      <c r="BC14" s="223"/>
      <c r="BE14" s="259"/>
      <c r="BF14" s="261"/>
    </row>
    <row r="15" spans="1:71" ht="27" customHeight="1">
      <c r="A15" s="223"/>
      <c r="B15" s="238"/>
      <c r="C15" s="244" t="str">
        <f>PROPER(TEXT(D15,"JJJJ"))</f>
        <v>Lundi</v>
      </c>
      <c r="D15" s="243">
        <f>$D13+1</f>
        <v>45964</v>
      </c>
      <c r="E15" s="234"/>
      <c r="F15" s="252"/>
      <c r="G15" s="250"/>
      <c r="H15" s="251"/>
      <c r="I15" s="250"/>
      <c r="J15" s="249" t="str">
        <f>IF(OR(L13="",L15=""),"",IF(L15&gt;L13,"»",IF(L15&lt;L13,"¼","¹º")))</f>
        <v>»</v>
      </c>
      <c r="K15" s="247"/>
      <c r="L15" s="248">
        <v>12.4</v>
      </c>
      <c r="M15" s="247"/>
      <c r="N15" s="242">
        <v>0.32291666666666702</v>
      </c>
      <c r="O15" s="247"/>
      <c r="P15" s="249" t="str">
        <f>IF(OR(R13="",R15=""),"",IF(R15&gt;R13,"»",IF(R15&lt;R13,"¼","¹º")))</f>
        <v>»</v>
      </c>
      <c r="Q15" s="247"/>
      <c r="R15" s="248">
        <v>18.3</v>
      </c>
      <c r="S15" s="247"/>
      <c r="T15" s="242">
        <v>0.52916666666666701</v>
      </c>
      <c r="U15" s="260"/>
      <c r="V15" s="241"/>
      <c r="W15" s="230"/>
      <c r="X15" s="244" t="str">
        <f>$C15</f>
        <v>Lundi</v>
      </c>
      <c r="Y15" s="243">
        <f>$D15</f>
        <v>45964</v>
      </c>
      <c r="Z15" s="228"/>
      <c r="AA15" s="246">
        <v>18</v>
      </c>
      <c r="AB15" s="228"/>
      <c r="AC15" s="242">
        <v>0.19166666666666701</v>
      </c>
      <c r="AD15" s="232"/>
      <c r="AE15" s="241"/>
      <c r="AF15" s="230"/>
      <c r="AG15" s="244" t="str">
        <f>$C15</f>
        <v>Lundi</v>
      </c>
      <c r="AH15" s="243">
        <f>$D15</f>
        <v>45964</v>
      </c>
      <c r="AI15" s="228"/>
      <c r="AJ15" s="245">
        <v>0.3</v>
      </c>
      <c r="AK15" s="228"/>
      <c r="AL15" s="242">
        <v>4.2361111111111106E-2</v>
      </c>
      <c r="AM15" s="228"/>
      <c r="AN15" s="242">
        <v>4.2361111111111106E-2</v>
      </c>
      <c r="AO15" s="228"/>
      <c r="AP15" s="242">
        <v>0</v>
      </c>
      <c r="AQ15" s="228"/>
      <c r="AR15" s="242">
        <v>0</v>
      </c>
      <c r="AS15" s="228"/>
      <c r="AT15" s="242">
        <v>0</v>
      </c>
      <c r="AU15" s="226"/>
      <c r="AV15" s="231"/>
      <c r="AW15" s="230"/>
      <c r="AX15" s="244" t="str">
        <f>$C15</f>
        <v>Lundi</v>
      </c>
      <c r="AY15" s="243">
        <f>$D15</f>
        <v>45964</v>
      </c>
      <c r="AZ15" s="228"/>
      <c r="BA15" s="242">
        <v>0.34583333333333338</v>
      </c>
      <c r="BB15" s="226"/>
      <c r="BC15" s="241"/>
      <c r="BD15" s="20">
        <v>21</v>
      </c>
      <c r="BE15" s="240">
        <f>D15</f>
        <v>45964</v>
      </c>
      <c r="BF15" s="239" t="str">
        <f>$C15</f>
        <v>Lundi</v>
      </c>
    </row>
    <row r="16" spans="1:71" ht="6" customHeight="1">
      <c r="A16" s="223"/>
      <c r="B16" s="238"/>
      <c r="C16" s="229"/>
      <c r="D16" s="228"/>
      <c r="E16" s="234"/>
      <c r="F16" s="250"/>
      <c r="G16" s="250"/>
      <c r="H16" s="250"/>
      <c r="I16" s="250"/>
      <c r="J16" s="236"/>
      <c r="K16" s="247"/>
      <c r="L16" s="247"/>
      <c r="M16" s="247"/>
      <c r="N16" s="247"/>
      <c r="O16" s="247"/>
      <c r="P16" s="236"/>
      <c r="Q16" s="247"/>
      <c r="R16" s="247"/>
      <c r="S16" s="247"/>
      <c r="T16" s="247"/>
      <c r="U16" s="232"/>
      <c r="V16" s="225"/>
      <c r="W16" s="230"/>
      <c r="X16" s="229"/>
      <c r="Y16" s="228"/>
      <c r="Z16" s="228"/>
      <c r="AA16" s="228"/>
      <c r="AB16" s="228"/>
      <c r="AC16" s="227"/>
      <c r="AD16" s="232"/>
      <c r="AE16" s="225"/>
      <c r="AF16" s="230"/>
      <c r="AG16" s="229"/>
      <c r="AH16" s="228"/>
      <c r="AI16" s="228"/>
      <c r="AJ16" s="255"/>
      <c r="AK16" s="228"/>
      <c r="AL16" s="227"/>
      <c r="AM16" s="228"/>
      <c r="AN16" s="227"/>
      <c r="AO16" s="228"/>
      <c r="AP16" s="227"/>
      <c r="AQ16" s="228"/>
      <c r="AR16" s="227"/>
      <c r="AS16" s="228"/>
      <c r="AT16" s="227"/>
      <c r="AU16" s="226"/>
      <c r="AV16" s="231"/>
      <c r="AW16" s="230"/>
      <c r="AX16" s="229"/>
      <c r="AY16" s="228"/>
      <c r="AZ16" s="228"/>
      <c r="BA16" s="227"/>
      <c r="BB16" s="226"/>
      <c r="BC16" s="225"/>
      <c r="BD16" s="20"/>
      <c r="BE16" s="259"/>
      <c r="BF16" s="258"/>
    </row>
    <row r="17" spans="1:58" ht="27" customHeight="1">
      <c r="A17" s="223"/>
      <c r="B17" s="238"/>
      <c r="C17" s="244" t="str">
        <f>PROPER(TEXT(D17,"JJJJ"))</f>
        <v>Mardi</v>
      </c>
      <c r="D17" s="243">
        <f>$D15+1</f>
        <v>45965</v>
      </c>
      <c r="E17" s="234"/>
      <c r="F17" s="252"/>
      <c r="G17" s="250"/>
      <c r="H17" s="251"/>
      <c r="I17" s="250"/>
      <c r="J17" s="249" t="str">
        <f>IF(OR(L15="",L17=""),"",IF(L17&gt;L15,"»",IF(L17&lt;L15,"¼","¹º")))</f>
        <v>¼</v>
      </c>
      <c r="K17" s="247"/>
      <c r="L17" s="248">
        <v>12</v>
      </c>
      <c r="M17" s="247"/>
      <c r="N17" s="242">
        <v>0.31805555555555598</v>
      </c>
      <c r="O17" s="247"/>
      <c r="P17" s="249" t="str">
        <f>IF(OR(R15="",R17=""),"",IF(R17&gt;R15,"»",IF(R17&lt;R15,"¼","¹º")))</f>
        <v>¼</v>
      </c>
      <c r="Q17" s="247"/>
      <c r="R17" s="248">
        <v>17</v>
      </c>
      <c r="S17" s="247"/>
      <c r="T17" s="242">
        <v>0.57083333333333297</v>
      </c>
      <c r="U17" s="232"/>
      <c r="V17" s="241"/>
      <c r="W17" s="230"/>
      <c r="X17" s="244" t="str">
        <f>$C17</f>
        <v>Mardi</v>
      </c>
      <c r="Y17" s="243">
        <f>$D17</f>
        <v>45965</v>
      </c>
      <c r="Z17" s="228"/>
      <c r="AA17" s="246">
        <v>24.8</v>
      </c>
      <c r="AB17" s="228"/>
      <c r="AC17" s="242">
        <v>0.26944444444444399</v>
      </c>
      <c r="AD17" s="232"/>
      <c r="AE17" s="241"/>
      <c r="AF17" s="230"/>
      <c r="AG17" s="244" t="str">
        <f>$C17</f>
        <v>Mardi</v>
      </c>
      <c r="AH17" s="243">
        <f>$D17</f>
        <v>45965</v>
      </c>
      <c r="AI17" s="228"/>
      <c r="AJ17" s="245">
        <v>0</v>
      </c>
      <c r="AK17" s="228"/>
      <c r="AL17" s="242">
        <v>0</v>
      </c>
      <c r="AM17" s="228"/>
      <c r="AN17" s="242">
        <v>0</v>
      </c>
      <c r="AO17" s="228"/>
      <c r="AP17" s="242">
        <v>0</v>
      </c>
      <c r="AQ17" s="228"/>
      <c r="AR17" s="242">
        <v>0</v>
      </c>
      <c r="AS17" s="228"/>
      <c r="AT17" s="242">
        <v>0</v>
      </c>
      <c r="AU17" s="226"/>
      <c r="AV17" s="231"/>
      <c r="AW17" s="230"/>
      <c r="AX17" s="244" t="str">
        <f>$C17</f>
        <v>Mardi</v>
      </c>
      <c r="AY17" s="243">
        <f>$D17</f>
        <v>45965</v>
      </c>
      <c r="AZ17" s="228"/>
      <c r="BA17" s="242">
        <v>0.35000000000000003</v>
      </c>
      <c r="BB17" s="226"/>
      <c r="BC17" s="241"/>
      <c r="BD17" s="20">
        <v>22</v>
      </c>
      <c r="BE17" s="240">
        <f>D17</f>
        <v>45965</v>
      </c>
      <c r="BF17" s="239" t="str">
        <f>$C17</f>
        <v>Mardi</v>
      </c>
    </row>
    <row r="18" spans="1:58" ht="6" customHeight="1">
      <c r="A18" s="223"/>
      <c r="B18" s="238"/>
      <c r="C18" s="229"/>
      <c r="D18" s="228"/>
      <c r="E18" s="234"/>
      <c r="F18" s="250"/>
      <c r="G18" s="250"/>
      <c r="H18" s="250"/>
      <c r="I18" s="250"/>
      <c r="J18" s="236"/>
      <c r="K18" s="247"/>
      <c r="L18" s="247"/>
      <c r="M18" s="247"/>
      <c r="N18" s="247"/>
      <c r="O18" s="247"/>
      <c r="P18" s="236"/>
      <c r="Q18" s="247"/>
      <c r="R18" s="247"/>
      <c r="S18" s="247"/>
      <c r="T18" s="247"/>
      <c r="U18" s="232"/>
      <c r="V18" s="225"/>
      <c r="W18" s="230"/>
      <c r="X18" s="229"/>
      <c r="Y18" s="228"/>
      <c r="Z18" s="228"/>
      <c r="AA18" s="228"/>
      <c r="AB18" s="228"/>
      <c r="AC18" s="227"/>
      <c r="AD18" s="232"/>
      <c r="AE18" s="225"/>
      <c r="AF18" s="230"/>
      <c r="AG18" s="229"/>
      <c r="AH18" s="228"/>
      <c r="AI18" s="228"/>
      <c r="AJ18" s="255"/>
      <c r="AK18" s="228"/>
      <c r="AL18" s="227"/>
      <c r="AM18" s="228"/>
      <c r="AN18" s="227"/>
      <c r="AO18" s="228"/>
      <c r="AP18" s="227"/>
      <c r="AQ18" s="228"/>
      <c r="AR18" s="227"/>
      <c r="AS18" s="228"/>
      <c r="AT18" s="227"/>
      <c r="AU18" s="226"/>
      <c r="AV18" s="231"/>
      <c r="AW18" s="230"/>
      <c r="AX18" s="229"/>
      <c r="AY18" s="228"/>
      <c r="AZ18" s="228"/>
      <c r="BA18" s="227"/>
      <c r="BB18" s="226"/>
      <c r="BC18" s="225"/>
      <c r="BD18" s="20"/>
      <c r="BE18" s="259"/>
      <c r="BF18" s="258"/>
    </row>
    <row r="19" spans="1:58" ht="27" customHeight="1">
      <c r="A19" s="223"/>
      <c r="B19" s="238"/>
      <c r="C19" s="266" t="str">
        <f>PROPER(TEXT(D19,"JJJJ"))</f>
        <v>Mercredi</v>
      </c>
      <c r="D19" s="265">
        <f>$D17+1</f>
        <v>45966</v>
      </c>
      <c r="E19" s="234"/>
      <c r="F19" s="252"/>
      <c r="G19" s="250"/>
      <c r="H19" s="251"/>
      <c r="I19" s="250"/>
      <c r="J19" s="249" t="str">
        <f>IF(OR(L17="",L19=""),"",IF(L19&gt;L17,"»",IF(L19&lt;L17,"¼","¹º")))</f>
        <v>»</v>
      </c>
      <c r="K19" s="247"/>
      <c r="L19" s="248">
        <v>14.9</v>
      </c>
      <c r="M19" s="247"/>
      <c r="N19" s="242">
        <v>0.16250000000000001</v>
      </c>
      <c r="O19" s="247"/>
      <c r="P19" s="249" t="str">
        <f>IF(OR(R17="",R19=""),"",IF(R19&gt;R17,"»",IF(R19&lt;R17,"¼","¹º")))</f>
        <v>»</v>
      </c>
      <c r="Q19" s="247"/>
      <c r="R19" s="248">
        <v>18.2</v>
      </c>
      <c r="S19" s="247"/>
      <c r="T19" s="242">
        <v>0.874305555555556</v>
      </c>
      <c r="U19" s="232"/>
      <c r="V19" s="241"/>
      <c r="W19" s="230"/>
      <c r="X19" s="266" t="str">
        <f>$C19</f>
        <v>Mercredi</v>
      </c>
      <c r="Y19" s="265">
        <f>$D19</f>
        <v>45966</v>
      </c>
      <c r="Z19" s="228"/>
      <c r="AA19" s="246">
        <v>39.6</v>
      </c>
      <c r="AB19" s="228"/>
      <c r="AC19" s="242">
        <v>0.41458333333333303</v>
      </c>
      <c r="AD19" s="232"/>
      <c r="AE19" s="241"/>
      <c r="AF19" s="230"/>
      <c r="AG19" s="266" t="str">
        <f>$C19</f>
        <v>Mercredi</v>
      </c>
      <c r="AH19" s="265">
        <f>$D19</f>
        <v>45966</v>
      </c>
      <c r="AI19" s="228"/>
      <c r="AJ19" s="245">
        <v>0</v>
      </c>
      <c r="AK19" s="228"/>
      <c r="AL19" s="242">
        <v>0</v>
      </c>
      <c r="AM19" s="228"/>
      <c r="AN19" s="242">
        <v>0</v>
      </c>
      <c r="AO19" s="228"/>
      <c r="AP19" s="242">
        <v>0</v>
      </c>
      <c r="AQ19" s="228"/>
      <c r="AR19" s="242">
        <v>0</v>
      </c>
      <c r="AS19" s="228"/>
      <c r="AT19" s="242">
        <v>0</v>
      </c>
      <c r="AU19" s="226"/>
      <c r="AV19" s="231"/>
      <c r="AW19" s="230"/>
      <c r="AX19" s="266" t="str">
        <f>$C19</f>
        <v>Mercredi</v>
      </c>
      <c r="AY19" s="265">
        <f>$D19</f>
        <v>45966</v>
      </c>
      <c r="AZ19" s="228"/>
      <c r="BA19" s="242">
        <v>0.17013888888888887</v>
      </c>
      <c r="BB19" s="226"/>
      <c r="BC19" s="241"/>
      <c r="BD19" s="20">
        <v>23</v>
      </c>
      <c r="BE19" s="240">
        <f>D19</f>
        <v>45966</v>
      </c>
      <c r="BF19" s="239" t="str">
        <f>$C19</f>
        <v>Mercredi</v>
      </c>
    </row>
    <row r="20" spans="1:58" ht="5.25" customHeight="1">
      <c r="A20" s="223"/>
      <c r="B20" s="238"/>
      <c r="C20" s="229"/>
      <c r="D20" s="228"/>
      <c r="E20" s="234"/>
      <c r="F20" s="234"/>
      <c r="G20" s="250"/>
      <c r="H20" s="250"/>
      <c r="I20" s="250"/>
      <c r="J20" s="236"/>
      <c r="K20" s="247"/>
      <c r="L20" s="228"/>
      <c r="M20" s="247"/>
      <c r="N20" s="247"/>
      <c r="O20" s="247"/>
      <c r="P20" s="236"/>
      <c r="Q20" s="247"/>
      <c r="R20" s="228"/>
      <c r="S20" s="247"/>
      <c r="T20" s="247"/>
      <c r="U20" s="232"/>
      <c r="V20" s="241"/>
      <c r="W20" s="230"/>
      <c r="X20" s="229"/>
      <c r="Y20" s="228"/>
      <c r="Z20" s="228"/>
      <c r="AA20" s="228"/>
      <c r="AB20" s="228"/>
      <c r="AC20" s="227"/>
      <c r="AD20" s="232"/>
      <c r="AE20" s="241"/>
      <c r="AF20" s="230"/>
      <c r="AG20" s="229"/>
      <c r="AH20" s="228"/>
      <c r="AI20" s="228"/>
      <c r="AJ20" s="255"/>
      <c r="AK20" s="228"/>
      <c r="AL20" s="228"/>
      <c r="AM20" s="228"/>
      <c r="AN20" s="228"/>
      <c r="AO20" s="228"/>
      <c r="AP20" s="228"/>
      <c r="AQ20" s="228"/>
      <c r="AR20" s="228"/>
      <c r="AS20" s="228"/>
      <c r="AT20" s="228"/>
      <c r="AU20" s="226"/>
      <c r="AV20" s="231"/>
      <c r="AW20" s="230"/>
      <c r="AX20" s="229"/>
      <c r="AY20" s="228"/>
      <c r="AZ20" s="228"/>
      <c r="BA20" s="227"/>
      <c r="BB20" s="226"/>
      <c r="BC20" s="241"/>
      <c r="BD20" s="20"/>
      <c r="BE20" s="254"/>
      <c r="BF20" s="253"/>
    </row>
    <row r="21" spans="1:58" ht="27" customHeight="1">
      <c r="A21" s="223"/>
      <c r="B21" s="238"/>
      <c r="C21" s="244" t="str">
        <f>PROPER(TEXT(D21,"JJJJ"))</f>
        <v>Jeudi</v>
      </c>
      <c r="D21" s="243">
        <f>$D19+1</f>
        <v>45967</v>
      </c>
      <c r="E21" s="234"/>
      <c r="F21" s="252"/>
      <c r="G21" s="250"/>
      <c r="H21" s="251"/>
      <c r="I21" s="250"/>
      <c r="J21" s="249" t="str">
        <f>IF(OR(L19="",L21=""),"",IF(L21&gt;L19,"»",IF(L21&lt;L19,"¼","¹º")))</f>
        <v>¼</v>
      </c>
      <c r="K21" s="247"/>
      <c r="L21" s="248">
        <v>13.3</v>
      </c>
      <c r="M21" s="247"/>
      <c r="N21" s="242">
        <v>0.87152777777777801</v>
      </c>
      <c r="O21" s="247"/>
      <c r="P21" s="249" t="str">
        <f>IF(OR(R19="",R21=""),"",IF(R21&gt;R19,"»",IF(R21&lt;R19,"¼","¹º")))</f>
        <v>¼</v>
      </c>
      <c r="Q21" s="247"/>
      <c r="R21" s="248">
        <v>17.100000000000001</v>
      </c>
      <c r="S21" s="247"/>
      <c r="T21" s="242">
        <v>0.45555555555555599</v>
      </c>
      <c r="U21" s="232"/>
      <c r="V21" s="241"/>
      <c r="W21" s="230"/>
      <c r="X21" s="244" t="str">
        <f>$C21</f>
        <v>Jeudi</v>
      </c>
      <c r="Y21" s="243">
        <f>$D21</f>
        <v>45967</v>
      </c>
      <c r="Z21" s="228"/>
      <c r="AA21" s="246">
        <v>27.7</v>
      </c>
      <c r="AB21" s="228"/>
      <c r="AC21" s="242">
        <v>0.10347222222222199</v>
      </c>
      <c r="AD21" s="232"/>
      <c r="AE21" s="241"/>
      <c r="AF21" s="230"/>
      <c r="AG21" s="244" t="str">
        <f>$C21</f>
        <v>Jeudi</v>
      </c>
      <c r="AH21" s="243">
        <f>$D21</f>
        <v>45967</v>
      </c>
      <c r="AI21" s="228"/>
      <c r="AJ21" s="245">
        <v>0.1</v>
      </c>
      <c r="AK21" s="228"/>
      <c r="AL21" s="242">
        <v>4.0972222222222222E-2</v>
      </c>
      <c r="AM21" s="228"/>
      <c r="AN21" s="242">
        <v>4.0972222222222222E-2</v>
      </c>
      <c r="AO21" s="228"/>
      <c r="AP21" s="242">
        <v>0</v>
      </c>
      <c r="AQ21" s="228"/>
      <c r="AR21" s="242">
        <v>0</v>
      </c>
      <c r="AS21" s="228"/>
      <c r="AT21" s="242">
        <v>0</v>
      </c>
      <c r="AU21" s="226"/>
      <c r="AV21" s="231"/>
      <c r="AW21" s="230"/>
      <c r="AX21" s="244" t="str">
        <f>$C21</f>
        <v>Jeudi</v>
      </c>
      <c r="AY21" s="243">
        <f>$D21</f>
        <v>45967</v>
      </c>
      <c r="AZ21" s="228"/>
      <c r="BA21" s="242">
        <v>0.26041666666666669</v>
      </c>
      <c r="BB21" s="226"/>
      <c r="BC21" s="241"/>
      <c r="BD21" s="20">
        <v>24</v>
      </c>
      <c r="BE21" s="240">
        <f>D21</f>
        <v>45967</v>
      </c>
      <c r="BF21" s="239" t="str">
        <f>$C21</f>
        <v>Jeudi</v>
      </c>
    </row>
    <row r="22" spans="1:58" ht="5.25" customHeight="1">
      <c r="A22" s="223"/>
      <c r="B22" s="238"/>
      <c r="C22" s="229"/>
      <c r="D22" s="228"/>
      <c r="E22" s="234"/>
      <c r="F22" s="234"/>
      <c r="G22" s="250"/>
      <c r="H22" s="250"/>
      <c r="I22" s="250"/>
      <c r="J22" s="236"/>
      <c r="K22" s="247"/>
      <c r="L22" s="228"/>
      <c r="M22" s="247"/>
      <c r="N22" s="247"/>
      <c r="O22" s="247"/>
      <c r="P22" s="236"/>
      <c r="Q22" s="247"/>
      <c r="R22" s="228"/>
      <c r="S22" s="247"/>
      <c r="T22" s="247"/>
      <c r="U22" s="232"/>
      <c r="V22" s="241"/>
      <c r="W22" s="230"/>
      <c r="X22" s="229"/>
      <c r="Y22" s="228"/>
      <c r="Z22" s="228"/>
      <c r="AA22" s="228"/>
      <c r="AB22" s="228"/>
      <c r="AC22" s="227"/>
      <c r="AD22" s="232"/>
      <c r="AE22" s="241"/>
      <c r="AF22" s="230"/>
      <c r="AG22" s="229"/>
      <c r="AH22" s="228"/>
      <c r="AI22" s="228"/>
      <c r="AJ22" s="255"/>
      <c r="AK22" s="228"/>
      <c r="AL22" s="228"/>
      <c r="AM22" s="228"/>
      <c r="AN22" s="228"/>
      <c r="AO22" s="228"/>
      <c r="AP22" s="228"/>
      <c r="AQ22" s="228"/>
      <c r="AR22" s="228"/>
      <c r="AS22" s="228"/>
      <c r="AT22" s="228"/>
      <c r="AU22" s="226"/>
      <c r="AV22" s="231"/>
      <c r="AW22" s="230"/>
      <c r="AX22" s="229"/>
      <c r="AY22" s="228"/>
      <c r="AZ22" s="228"/>
      <c r="BA22" s="227"/>
      <c r="BB22" s="226"/>
      <c r="BC22" s="241"/>
      <c r="BD22" s="20"/>
      <c r="BE22" s="257"/>
      <c r="BF22" s="256"/>
    </row>
    <row r="23" spans="1:58" ht="27" customHeight="1">
      <c r="A23" s="223"/>
      <c r="B23" s="238"/>
      <c r="C23" s="244" t="str">
        <f>PROPER(TEXT(D23,"JJJJ"))</f>
        <v>Vendredi</v>
      </c>
      <c r="D23" s="243">
        <f>$D21+1</f>
        <v>45968</v>
      </c>
      <c r="E23" s="234"/>
      <c r="F23" s="252"/>
      <c r="G23" s="250"/>
      <c r="H23" s="251"/>
      <c r="I23" s="250"/>
      <c r="J23" s="249" t="str">
        <f>IF(OR(L21="",L23=""),"",IF(L23&gt;L21,"»",IF(L23&lt;L21,"¼","¹º")))</f>
        <v>¼</v>
      </c>
      <c r="K23" s="247"/>
      <c r="L23" s="248">
        <v>12</v>
      </c>
      <c r="M23" s="247"/>
      <c r="N23" s="242">
        <v>0.96666666666666701</v>
      </c>
      <c r="O23" s="247"/>
      <c r="P23" s="249" t="str">
        <f>IF(OR(R21="",R23=""),"",IF(R23&gt;R21,"»",IF(R23&lt;R21,"¼","¹º")))</f>
        <v>¼</v>
      </c>
      <c r="Q23" s="247"/>
      <c r="R23" s="248">
        <v>16.899999999999999</v>
      </c>
      <c r="S23" s="247"/>
      <c r="T23" s="242">
        <v>0.55625000000000002</v>
      </c>
      <c r="U23" s="232"/>
      <c r="V23" s="241"/>
      <c r="W23" s="230"/>
      <c r="X23" s="244" t="str">
        <f>$C23</f>
        <v>Vendredi</v>
      </c>
      <c r="Y23" s="243">
        <f>$D23</f>
        <v>45968</v>
      </c>
      <c r="Z23" s="228"/>
      <c r="AA23" s="246">
        <v>27.7</v>
      </c>
      <c r="AB23" s="228"/>
      <c r="AC23" s="242">
        <v>0.24027777777777801</v>
      </c>
      <c r="AD23" s="232"/>
      <c r="AE23" s="241"/>
      <c r="AF23" s="230"/>
      <c r="AG23" s="244" t="str">
        <f>$C23</f>
        <v>Vendredi</v>
      </c>
      <c r="AH23" s="243">
        <f>$D23</f>
        <v>45968</v>
      </c>
      <c r="AI23" s="228"/>
      <c r="AJ23" s="245">
        <v>9.1999999999999993</v>
      </c>
      <c r="AK23" s="228"/>
      <c r="AL23" s="242">
        <v>0.35138888888888892</v>
      </c>
      <c r="AM23" s="228"/>
      <c r="AN23" s="242">
        <v>7.013888888888889E-2</v>
      </c>
      <c r="AO23" s="228"/>
      <c r="AP23" s="242">
        <v>2.361111111111111E-2</v>
      </c>
      <c r="AQ23" s="228"/>
      <c r="AR23" s="242">
        <v>0.15486111111111112</v>
      </c>
      <c r="AS23" s="228"/>
      <c r="AT23" s="242">
        <v>0.10277777777777779</v>
      </c>
      <c r="AU23" s="226"/>
      <c r="AV23" s="231"/>
      <c r="AW23" s="230"/>
      <c r="AX23" s="244" t="str">
        <f>$C23</f>
        <v>Vendredi</v>
      </c>
      <c r="AY23" s="243">
        <f>$D23</f>
        <v>45968</v>
      </c>
      <c r="AZ23" s="228"/>
      <c r="BA23" s="242">
        <v>0.23819444444444446</v>
      </c>
      <c r="BB23" s="226"/>
      <c r="BC23" s="241"/>
      <c r="BD23" s="20">
        <v>22</v>
      </c>
      <c r="BE23" s="240">
        <f>D23</f>
        <v>45968</v>
      </c>
      <c r="BF23" s="239" t="str">
        <f>$C23</f>
        <v>Vendredi</v>
      </c>
    </row>
    <row r="24" spans="1:58" ht="5.25" customHeight="1">
      <c r="A24" s="223"/>
      <c r="B24" s="238"/>
      <c r="C24" s="229"/>
      <c r="D24" s="228"/>
      <c r="E24" s="234"/>
      <c r="F24" s="234"/>
      <c r="G24" s="250"/>
      <c r="H24" s="250"/>
      <c r="I24" s="250"/>
      <c r="J24" s="236"/>
      <c r="K24" s="247"/>
      <c r="L24" s="228"/>
      <c r="M24" s="247"/>
      <c r="N24" s="247"/>
      <c r="O24" s="247"/>
      <c r="P24" s="236"/>
      <c r="Q24" s="247"/>
      <c r="R24" s="228"/>
      <c r="S24" s="247"/>
      <c r="T24" s="247"/>
      <c r="U24" s="232"/>
      <c r="V24" s="241"/>
      <c r="W24" s="230"/>
      <c r="X24" s="229"/>
      <c r="Y24" s="228"/>
      <c r="Z24" s="228"/>
      <c r="AA24" s="228"/>
      <c r="AB24" s="228"/>
      <c r="AC24" s="227"/>
      <c r="AD24" s="232"/>
      <c r="AE24" s="241"/>
      <c r="AF24" s="230"/>
      <c r="AG24" s="229"/>
      <c r="AH24" s="228"/>
      <c r="AI24" s="228"/>
      <c r="AJ24" s="255"/>
      <c r="AK24" s="228"/>
      <c r="AL24" s="228"/>
      <c r="AM24" s="228"/>
      <c r="AN24" s="228"/>
      <c r="AO24" s="228"/>
      <c r="AP24" s="228"/>
      <c r="AQ24" s="228"/>
      <c r="AR24" s="228"/>
      <c r="AS24" s="228"/>
      <c r="AT24" s="228"/>
      <c r="AU24" s="226"/>
      <c r="AV24" s="231"/>
      <c r="AW24" s="230"/>
      <c r="AX24" s="229"/>
      <c r="AY24" s="228"/>
      <c r="AZ24" s="228"/>
      <c r="BA24" s="227"/>
      <c r="BB24" s="226"/>
      <c r="BC24" s="241"/>
      <c r="BD24" s="20"/>
      <c r="BE24" s="257"/>
      <c r="BF24" s="256"/>
    </row>
    <row r="25" spans="1:58" ht="27" customHeight="1">
      <c r="A25" s="223"/>
      <c r="B25" s="238"/>
      <c r="C25" s="244" t="str">
        <f>PROPER(TEXT(D25,"JJJJ"))</f>
        <v>Samedi</v>
      </c>
      <c r="D25" s="243">
        <f>$D23+1</f>
        <v>45969</v>
      </c>
      <c r="E25" s="234"/>
      <c r="F25" s="252"/>
      <c r="G25" s="250"/>
      <c r="H25" s="251"/>
      <c r="I25" s="250"/>
      <c r="J25" s="249" t="str">
        <f>IF(OR(L23="",L25=""),"",IF(L25&gt;L23,"»",IF(L25&lt;L23,"¼","¹º")))</f>
        <v>¼</v>
      </c>
      <c r="K25" s="247"/>
      <c r="L25" s="248">
        <v>5.9</v>
      </c>
      <c r="M25" s="247"/>
      <c r="N25" s="242">
        <v>0.33958333333333302</v>
      </c>
      <c r="O25" s="247"/>
      <c r="P25" s="249" t="str">
        <f>IF(OR(R23="",R25=""),"",IF(R25&gt;R23,"»",IF(R25&lt;R23,"¼","¹º")))</f>
        <v>¼</v>
      </c>
      <c r="Q25" s="247"/>
      <c r="R25" s="248">
        <v>15.7</v>
      </c>
      <c r="S25" s="247"/>
      <c r="T25" s="242">
        <v>0.58125000000000004</v>
      </c>
      <c r="U25" s="232"/>
      <c r="V25" s="241"/>
      <c r="W25" s="230"/>
      <c r="X25" s="244" t="str">
        <f>$C25</f>
        <v>Samedi</v>
      </c>
      <c r="Y25" s="243">
        <f>$D25</f>
        <v>45969</v>
      </c>
      <c r="Z25" s="228"/>
      <c r="AA25" s="246">
        <v>15.8</v>
      </c>
      <c r="AB25" s="228"/>
      <c r="AC25" s="242">
        <v>0.60902777777777795</v>
      </c>
      <c r="AD25" s="232"/>
      <c r="AE25" s="241"/>
      <c r="AF25" s="230"/>
      <c r="AG25" s="244" t="str">
        <f>$C25</f>
        <v>Samedi</v>
      </c>
      <c r="AH25" s="243">
        <f>$D25</f>
        <v>45969</v>
      </c>
      <c r="AI25" s="228"/>
      <c r="AJ25" s="245">
        <v>0.1</v>
      </c>
      <c r="AK25" s="228"/>
      <c r="AL25" s="242">
        <v>4.0972222222222222E-2</v>
      </c>
      <c r="AM25" s="228"/>
      <c r="AN25" s="242">
        <v>4.0972222222222222E-2</v>
      </c>
      <c r="AO25" s="228"/>
      <c r="AP25" s="242">
        <v>0</v>
      </c>
      <c r="AQ25" s="228"/>
      <c r="AR25" s="242">
        <v>0</v>
      </c>
      <c r="AS25" s="228"/>
      <c r="AT25" s="242">
        <v>0</v>
      </c>
      <c r="AU25" s="226"/>
      <c r="AV25" s="231"/>
      <c r="AW25" s="230"/>
      <c r="AX25" s="244" t="str">
        <f>$C25</f>
        <v>Samedi</v>
      </c>
      <c r="AY25" s="243">
        <f>$D25</f>
        <v>45969</v>
      </c>
      <c r="AZ25" s="228"/>
      <c r="BA25" s="242">
        <v>0.32222222222222224</v>
      </c>
      <c r="BB25" s="226"/>
      <c r="BC25" s="241"/>
      <c r="BD25" s="20">
        <v>23</v>
      </c>
      <c r="BE25" s="240">
        <f>D25</f>
        <v>45969</v>
      </c>
      <c r="BF25" s="239" t="str">
        <f>$C25</f>
        <v>Samedi</v>
      </c>
    </row>
    <row r="26" spans="1:58" ht="5.25" customHeight="1">
      <c r="A26" s="223"/>
      <c r="B26" s="238"/>
      <c r="C26" s="229"/>
      <c r="D26" s="228"/>
      <c r="E26" s="234"/>
      <c r="F26" s="234"/>
      <c r="G26" s="250"/>
      <c r="H26" s="250"/>
      <c r="I26" s="250"/>
      <c r="J26" s="236"/>
      <c r="K26" s="247"/>
      <c r="L26" s="228"/>
      <c r="M26" s="247"/>
      <c r="N26" s="247"/>
      <c r="O26" s="247"/>
      <c r="P26" s="236"/>
      <c r="Q26" s="247"/>
      <c r="R26" s="228"/>
      <c r="S26" s="247"/>
      <c r="T26" s="247"/>
      <c r="U26" s="232"/>
      <c r="V26" s="241"/>
      <c r="W26" s="230"/>
      <c r="X26" s="229"/>
      <c r="Y26" s="228"/>
      <c r="Z26" s="228"/>
      <c r="AA26" s="228"/>
      <c r="AB26" s="228"/>
      <c r="AC26" s="227"/>
      <c r="AD26" s="232"/>
      <c r="AE26" s="241"/>
      <c r="AF26" s="230"/>
      <c r="AG26" s="229"/>
      <c r="AH26" s="228"/>
      <c r="AI26" s="228"/>
      <c r="AJ26" s="255"/>
      <c r="AK26" s="228"/>
      <c r="AL26" s="228"/>
      <c r="AM26" s="228"/>
      <c r="AN26" s="228"/>
      <c r="AO26" s="228"/>
      <c r="AP26" s="228"/>
      <c r="AQ26" s="228"/>
      <c r="AR26" s="228"/>
      <c r="AS26" s="228"/>
      <c r="AT26" s="228"/>
      <c r="AU26" s="226"/>
      <c r="AV26" s="231"/>
      <c r="AW26" s="230"/>
      <c r="AX26" s="229"/>
      <c r="AY26" s="228"/>
      <c r="AZ26" s="228"/>
      <c r="BA26" s="227"/>
      <c r="BB26" s="226"/>
      <c r="BC26" s="241"/>
      <c r="BD26" s="20"/>
      <c r="BE26" s="254"/>
      <c r="BF26" s="253"/>
    </row>
    <row r="27" spans="1:58" ht="27" customHeight="1">
      <c r="A27" s="223"/>
      <c r="B27" s="238"/>
      <c r="C27" s="244" t="str">
        <f>PROPER(TEXT(D27,"JJJJ"))</f>
        <v>Dimanche</v>
      </c>
      <c r="D27" s="243">
        <f>$D25+1</f>
        <v>45970</v>
      </c>
      <c r="E27" s="234"/>
      <c r="F27" s="252"/>
      <c r="G27" s="250"/>
      <c r="H27" s="251"/>
      <c r="I27" s="250"/>
      <c r="J27" s="249" t="str">
        <f>IF(OR(L25="",L27=""),"",IF(L27&gt;L25,"»",IF(L27&lt;L25,"¼","¹º")))</f>
        <v>¼</v>
      </c>
      <c r="K27" s="247"/>
      <c r="L27" s="248">
        <v>3.9</v>
      </c>
      <c r="M27" s="247"/>
      <c r="N27" s="242">
        <v>0.226388888888889</v>
      </c>
      <c r="O27" s="247"/>
      <c r="P27" s="249" t="str">
        <f>IF(OR(R25="",R27=""),"",IF(R27&gt;R25,"»",IF(R27&lt;R25,"¼","¹º")))</f>
        <v>¼</v>
      </c>
      <c r="Q27" s="247"/>
      <c r="R27" s="248">
        <v>15.4</v>
      </c>
      <c r="S27" s="247"/>
      <c r="T27" s="242">
        <v>0.55902777777777801</v>
      </c>
      <c r="U27" s="232"/>
      <c r="V27" s="241"/>
      <c r="W27" s="230"/>
      <c r="X27" s="244" t="str">
        <f>$C27</f>
        <v>Dimanche</v>
      </c>
      <c r="Y27" s="243">
        <f>$D27</f>
        <v>45970</v>
      </c>
      <c r="Z27" s="228"/>
      <c r="AA27" s="246">
        <v>16.899999999999999</v>
      </c>
      <c r="AB27" s="228"/>
      <c r="AC27" s="242">
        <v>0.50416666666666698</v>
      </c>
      <c r="AD27" s="232"/>
      <c r="AE27" s="241"/>
      <c r="AF27" s="230"/>
      <c r="AG27" s="244" t="str">
        <f>$C27</f>
        <v>Dimanche</v>
      </c>
      <c r="AH27" s="243">
        <f>$D27</f>
        <v>45970</v>
      </c>
      <c r="AI27" s="228"/>
      <c r="AJ27" s="245">
        <v>0.1</v>
      </c>
      <c r="AK27" s="228"/>
      <c r="AL27" s="242">
        <v>4.1666666666666664E-2</v>
      </c>
      <c r="AM27" s="228"/>
      <c r="AN27" s="242">
        <v>0</v>
      </c>
      <c r="AO27" s="228"/>
      <c r="AP27" s="242">
        <v>0</v>
      </c>
      <c r="AQ27" s="228"/>
      <c r="AR27" s="242">
        <v>4.1666666666666664E-2</v>
      </c>
      <c r="AS27" s="228"/>
      <c r="AT27" s="242">
        <v>0</v>
      </c>
      <c r="AU27" s="226"/>
      <c r="AV27" s="231"/>
      <c r="AW27" s="230"/>
      <c r="AX27" s="244" t="str">
        <f>$C27</f>
        <v>Dimanche</v>
      </c>
      <c r="AY27" s="243">
        <f>$D27</f>
        <v>45970</v>
      </c>
      <c r="AZ27" s="228"/>
      <c r="BA27" s="242">
        <v>0.30069444444444443</v>
      </c>
      <c r="BB27" s="226"/>
      <c r="BC27" s="241"/>
      <c r="BD27" s="20">
        <v>20</v>
      </c>
      <c r="BE27" s="240">
        <f>D27</f>
        <v>45970</v>
      </c>
      <c r="BF27" s="239" t="str">
        <f>$C27</f>
        <v>Dimanche</v>
      </c>
    </row>
    <row r="28" spans="1:58" ht="22.5" customHeight="1">
      <c r="A28" s="223"/>
      <c r="B28" s="238"/>
      <c r="C28" s="238"/>
      <c r="D28" s="238"/>
      <c r="E28" s="238"/>
      <c r="F28" s="238"/>
      <c r="G28" s="238"/>
      <c r="H28" s="238"/>
      <c r="I28" s="238"/>
      <c r="J28" s="264"/>
      <c r="K28" s="238"/>
      <c r="L28" s="238"/>
      <c r="M28" s="238"/>
      <c r="N28" s="238"/>
      <c r="O28" s="238"/>
      <c r="P28" s="264"/>
      <c r="Q28" s="238"/>
      <c r="R28" s="238"/>
      <c r="S28" s="238"/>
      <c r="T28" s="238"/>
      <c r="U28" s="262"/>
      <c r="V28" s="263"/>
      <c r="W28" s="238"/>
      <c r="X28" s="238"/>
      <c r="Y28" s="238"/>
      <c r="Z28" s="238"/>
      <c r="AA28" s="238"/>
      <c r="AB28" s="238"/>
      <c r="AC28" s="238"/>
      <c r="AD28" s="238"/>
      <c r="AE28" s="263"/>
      <c r="AF28" s="238"/>
      <c r="AG28" s="238"/>
      <c r="AH28" s="238"/>
      <c r="AI28" s="238"/>
      <c r="AJ28" s="238"/>
      <c r="AK28" s="238"/>
      <c r="AL28" s="238"/>
      <c r="AM28" s="238"/>
      <c r="AN28" s="238"/>
      <c r="AO28" s="238"/>
      <c r="AP28" s="238"/>
      <c r="AQ28" s="238"/>
      <c r="AR28" s="238"/>
      <c r="AS28" s="238"/>
      <c r="AT28" s="238"/>
      <c r="AU28" s="238"/>
      <c r="AV28" s="263"/>
      <c r="AW28" s="238"/>
      <c r="AX28" s="238"/>
      <c r="AY28" s="238"/>
      <c r="AZ28" s="238"/>
      <c r="BA28" s="238"/>
      <c r="BB28" s="262"/>
      <c r="BC28" s="223"/>
      <c r="BE28" s="259"/>
      <c r="BF28" s="261"/>
    </row>
    <row r="29" spans="1:58" ht="27" customHeight="1">
      <c r="A29" s="223"/>
      <c r="B29" s="238"/>
      <c r="C29" s="244" t="str">
        <f>PROPER(TEXT(D29,"JJJJ"))</f>
        <v>Lundi</v>
      </c>
      <c r="D29" s="243">
        <f>$D27+1</f>
        <v>45971</v>
      </c>
      <c r="E29" s="234"/>
      <c r="F29" s="252"/>
      <c r="G29" s="250"/>
      <c r="H29" s="251"/>
      <c r="I29" s="250"/>
      <c r="J29" s="249" t="str">
        <f>IF(OR(L27="",L29=""),"",IF(L29&gt;L27,"»",IF(L29&lt;L27,"¼","¹º")))</f>
        <v>»</v>
      </c>
      <c r="K29" s="247"/>
      <c r="L29" s="248">
        <v>12.4</v>
      </c>
      <c r="M29" s="247"/>
      <c r="N29" s="242">
        <v>8.6805555555555594E-2</v>
      </c>
      <c r="O29" s="247"/>
      <c r="P29" s="249" t="str">
        <f>IF(OR(R27="",R29=""),"",IF(R29&gt;R27,"»",IF(R29&lt;R27,"¼","¹º")))</f>
        <v>»</v>
      </c>
      <c r="Q29" s="247"/>
      <c r="R29" s="248">
        <v>17.2</v>
      </c>
      <c r="S29" s="247"/>
      <c r="T29" s="242">
        <v>0.51319444444444495</v>
      </c>
      <c r="U29" s="260"/>
      <c r="V29" s="241"/>
      <c r="W29" s="230"/>
      <c r="X29" s="244" t="str">
        <f>$C29</f>
        <v>Lundi</v>
      </c>
      <c r="Y29" s="243">
        <f>$D29</f>
        <v>45971</v>
      </c>
      <c r="Z29" s="228"/>
      <c r="AA29" s="246">
        <v>32</v>
      </c>
      <c r="AB29" s="228"/>
      <c r="AC29" s="242">
        <v>0.59791666666666698</v>
      </c>
      <c r="AD29" s="232"/>
      <c r="AE29" s="241"/>
      <c r="AF29" s="230"/>
      <c r="AG29" s="244" t="str">
        <f>$C29</f>
        <v>Lundi</v>
      </c>
      <c r="AH29" s="243">
        <f>$D29</f>
        <v>45971</v>
      </c>
      <c r="AI29" s="228"/>
      <c r="AJ29" s="245">
        <v>0</v>
      </c>
      <c r="AK29" s="228"/>
      <c r="AL29" s="242">
        <v>0</v>
      </c>
      <c r="AM29" s="228"/>
      <c r="AN29" s="242">
        <v>0</v>
      </c>
      <c r="AO29" s="228"/>
      <c r="AP29" s="242">
        <v>0</v>
      </c>
      <c r="AQ29" s="228"/>
      <c r="AR29" s="242">
        <v>0</v>
      </c>
      <c r="AS29" s="228"/>
      <c r="AT29" s="242">
        <v>0</v>
      </c>
      <c r="AU29" s="226"/>
      <c r="AV29" s="231"/>
      <c r="AW29" s="230"/>
      <c r="AX29" s="244" t="str">
        <f>$C29</f>
        <v>Lundi</v>
      </c>
      <c r="AY29" s="243">
        <f>$D29</f>
        <v>45971</v>
      </c>
      <c r="AZ29" s="228"/>
      <c r="BA29" s="242">
        <v>0.23472222222222225</v>
      </c>
      <c r="BB29" s="226"/>
      <c r="BC29" s="241"/>
      <c r="BD29" s="20">
        <v>22</v>
      </c>
      <c r="BE29" s="240">
        <f>D29</f>
        <v>45971</v>
      </c>
      <c r="BF29" s="239" t="str">
        <f>$C29</f>
        <v>Lundi</v>
      </c>
    </row>
    <row r="30" spans="1:58" ht="5.25" customHeight="1">
      <c r="A30" s="223"/>
      <c r="B30" s="238"/>
      <c r="C30" s="229"/>
      <c r="D30" s="228"/>
      <c r="E30" s="234"/>
      <c r="F30" s="234"/>
      <c r="G30" s="250"/>
      <c r="H30" s="250"/>
      <c r="I30" s="250"/>
      <c r="J30" s="236"/>
      <c r="K30" s="247"/>
      <c r="L30" s="228"/>
      <c r="M30" s="247"/>
      <c r="N30" s="247"/>
      <c r="O30" s="247"/>
      <c r="P30" s="236"/>
      <c r="Q30" s="247"/>
      <c r="R30" s="228"/>
      <c r="S30" s="247"/>
      <c r="T30" s="247"/>
      <c r="U30" s="232"/>
      <c r="V30" s="241"/>
      <c r="W30" s="230"/>
      <c r="X30" s="229"/>
      <c r="Y30" s="228"/>
      <c r="Z30" s="228"/>
      <c r="AA30" s="228"/>
      <c r="AB30" s="228"/>
      <c r="AC30" s="227"/>
      <c r="AD30" s="232"/>
      <c r="AE30" s="241"/>
      <c r="AF30" s="230"/>
      <c r="AG30" s="229"/>
      <c r="AH30" s="228"/>
      <c r="AI30" s="228"/>
      <c r="AJ30" s="255"/>
      <c r="AK30" s="228"/>
      <c r="AL30" s="228"/>
      <c r="AM30" s="228"/>
      <c r="AN30" s="228"/>
      <c r="AO30" s="228"/>
      <c r="AP30" s="228"/>
      <c r="AQ30" s="228"/>
      <c r="AR30" s="228"/>
      <c r="AS30" s="228"/>
      <c r="AT30" s="228"/>
      <c r="AU30" s="226"/>
      <c r="AV30" s="231"/>
      <c r="AW30" s="230"/>
      <c r="AX30" s="229"/>
      <c r="AY30" s="228"/>
      <c r="AZ30" s="228"/>
      <c r="BA30" s="227"/>
      <c r="BB30" s="226"/>
      <c r="BC30" s="241"/>
      <c r="BD30" s="20"/>
      <c r="BE30" s="257"/>
      <c r="BF30" s="256"/>
    </row>
    <row r="31" spans="1:58" ht="27" customHeight="1">
      <c r="A31" s="223"/>
      <c r="B31" s="238"/>
      <c r="C31" s="244" t="str">
        <f>PROPER(TEXT(D31,"JJJJ"))</f>
        <v>Mardi</v>
      </c>
      <c r="D31" s="243">
        <f>$D29+1</f>
        <v>45972</v>
      </c>
      <c r="E31" s="234"/>
      <c r="F31" s="252"/>
      <c r="G31" s="250"/>
      <c r="H31" s="251"/>
      <c r="I31" s="250"/>
      <c r="J31" s="249" t="str">
        <f>IF(OR(L29="",L31=""),"",IF(L31&gt;L29,"»",IF(L31&lt;L29,"¼","¹º")))</f>
        <v>»</v>
      </c>
      <c r="K31" s="247"/>
      <c r="L31" s="248">
        <v>13.2</v>
      </c>
      <c r="M31" s="247"/>
      <c r="N31" s="242">
        <v>0.35347222222222202</v>
      </c>
      <c r="O31" s="247"/>
      <c r="P31" s="249" t="str">
        <f>IF(OR(R29="",R31=""),"",IF(R31&gt;R29,"»",IF(R31&lt;R29,"¼","¹º")))</f>
        <v>¹º</v>
      </c>
      <c r="Q31" s="247"/>
      <c r="R31" s="248">
        <v>17.2</v>
      </c>
      <c r="S31" s="247"/>
      <c r="T31" s="242">
        <v>0.58819444444444402</v>
      </c>
      <c r="U31" s="232"/>
      <c r="V31" s="241"/>
      <c r="W31" s="230"/>
      <c r="X31" s="244" t="str">
        <f>$C31</f>
        <v>Mardi</v>
      </c>
      <c r="Y31" s="243">
        <f>$D31</f>
        <v>45972</v>
      </c>
      <c r="Z31" s="228"/>
      <c r="AA31" s="246">
        <v>23.8</v>
      </c>
      <c r="AB31" s="228"/>
      <c r="AC31" s="242">
        <v>0.79236111111111096</v>
      </c>
      <c r="AD31" s="232"/>
      <c r="AE31" s="241"/>
      <c r="AF31" s="230"/>
      <c r="AG31" s="244" t="str">
        <f>$C31</f>
        <v>Mardi</v>
      </c>
      <c r="AH31" s="243">
        <f>$D31</f>
        <v>45972</v>
      </c>
      <c r="AI31" s="228"/>
      <c r="AJ31" s="245">
        <v>0.1</v>
      </c>
      <c r="AK31" s="228"/>
      <c r="AL31" s="242">
        <v>3.888888888888889E-2</v>
      </c>
      <c r="AM31" s="228"/>
      <c r="AN31" s="242">
        <v>3.888888888888889E-2</v>
      </c>
      <c r="AO31" s="228"/>
      <c r="AP31" s="242">
        <v>0</v>
      </c>
      <c r="AQ31" s="228"/>
      <c r="AR31" s="242">
        <v>0</v>
      </c>
      <c r="AS31" s="228"/>
      <c r="AT31" s="242">
        <v>0</v>
      </c>
      <c r="AU31" s="226"/>
      <c r="AV31" s="231"/>
      <c r="AW31" s="230"/>
      <c r="AX31" s="244" t="str">
        <f>$C31</f>
        <v>Mardi</v>
      </c>
      <c r="AY31" s="243">
        <f>$D31</f>
        <v>45972</v>
      </c>
      <c r="AZ31" s="228"/>
      <c r="BA31" s="242">
        <v>0.31527777777777777</v>
      </c>
      <c r="BB31" s="226"/>
      <c r="BC31" s="241"/>
      <c r="BD31" s="20">
        <v>23</v>
      </c>
      <c r="BE31" s="240">
        <f>D31</f>
        <v>45972</v>
      </c>
      <c r="BF31" s="239" t="str">
        <f>$C31</f>
        <v>Mardi</v>
      </c>
    </row>
    <row r="32" spans="1:58" ht="5.25" customHeight="1">
      <c r="A32" s="223"/>
      <c r="B32" s="238"/>
      <c r="C32" s="229"/>
      <c r="D32" s="228"/>
      <c r="E32" s="234"/>
      <c r="F32" s="234"/>
      <c r="G32" s="250"/>
      <c r="H32" s="250"/>
      <c r="I32" s="250"/>
      <c r="J32" s="236"/>
      <c r="K32" s="247"/>
      <c r="L32" s="228"/>
      <c r="M32" s="247"/>
      <c r="N32" s="247"/>
      <c r="O32" s="247"/>
      <c r="P32" s="236"/>
      <c r="Q32" s="247"/>
      <c r="R32" s="228"/>
      <c r="S32" s="247"/>
      <c r="T32" s="247"/>
      <c r="U32" s="232"/>
      <c r="V32" s="241"/>
      <c r="W32" s="230"/>
      <c r="X32" s="229"/>
      <c r="Y32" s="228"/>
      <c r="Z32" s="228"/>
      <c r="AA32" s="228"/>
      <c r="AB32" s="228"/>
      <c r="AC32" s="227"/>
      <c r="AD32" s="232"/>
      <c r="AE32" s="241"/>
      <c r="AF32" s="230"/>
      <c r="AG32" s="229"/>
      <c r="AH32" s="228"/>
      <c r="AI32" s="228"/>
      <c r="AJ32" s="255"/>
      <c r="AK32" s="228"/>
      <c r="AL32" s="228"/>
      <c r="AM32" s="228"/>
      <c r="AN32" s="228"/>
      <c r="AO32" s="228"/>
      <c r="AP32" s="228"/>
      <c r="AQ32" s="228"/>
      <c r="AR32" s="228"/>
      <c r="AS32" s="228"/>
      <c r="AT32" s="228"/>
      <c r="AU32" s="226"/>
      <c r="AV32" s="231"/>
      <c r="AW32" s="230"/>
      <c r="AX32" s="229"/>
      <c r="AY32" s="228"/>
      <c r="AZ32" s="228"/>
      <c r="BA32" s="227"/>
      <c r="BB32" s="226"/>
      <c r="BC32" s="241"/>
      <c r="BD32" s="20"/>
      <c r="BE32" s="254"/>
      <c r="BF32" s="253"/>
    </row>
    <row r="33" spans="1:58" ht="27" customHeight="1">
      <c r="A33" s="223"/>
      <c r="B33" s="238"/>
      <c r="C33" s="244" t="str">
        <f>PROPER(TEXT(D33,"JJJJ"))</f>
        <v>Mercredi</v>
      </c>
      <c r="D33" s="243">
        <f>$D31+1</f>
        <v>45973</v>
      </c>
      <c r="E33" s="234"/>
      <c r="F33" s="252"/>
      <c r="G33" s="250"/>
      <c r="H33" s="251"/>
      <c r="I33" s="250"/>
      <c r="J33" s="249" t="str">
        <f>IF(OR(L31="",L33=""),"",IF(L33&gt;L31,"»",IF(L33&lt;L31,"¼","¹º")))</f>
        <v>¼</v>
      </c>
      <c r="K33" s="247"/>
      <c r="L33" s="248">
        <v>13</v>
      </c>
      <c r="M33" s="247"/>
      <c r="N33" s="242">
        <v>0.163194444444444</v>
      </c>
      <c r="O33" s="247"/>
      <c r="P33" s="249" t="str">
        <f>IF(OR(R31="",R33=""),"",IF(R33&gt;R31,"»",IF(R33&lt;R31,"¼","¹º")))</f>
        <v>»</v>
      </c>
      <c r="Q33" s="247"/>
      <c r="R33" s="248">
        <v>18</v>
      </c>
      <c r="S33" s="247"/>
      <c r="T33" s="242">
        <v>0.59722222222222199</v>
      </c>
      <c r="U33" s="232"/>
      <c r="V33" s="241"/>
      <c r="W33" s="230"/>
      <c r="X33" s="244" t="str">
        <f>$C33</f>
        <v>Mercredi</v>
      </c>
      <c r="Y33" s="243">
        <f>$D33</f>
        <v>45973</v>
      </c>
      <c r="Z33" s="228"/>
      <c r="AA33" s="246">
        <v>34.6</v>
      </c>
      <c r="AB33" s="228"/>
      <c r="AC33" s="242">
        <v>0.19305555555555601</v>
      </c>
      <c r="AD33" s="232"/>
      <c r="AE33" s="241"/>
      <c r="AF33" s="230"/>
      <c r="AG33" s="244" t="str">
        <f>$C33</f>
        <v>Mercredi</v>
      </c>
      <c r="AH33" s="243">
        <f>$D33</f>
        <v>45973</v>
      </c>
      <c r="AI33" s="228"/>
      <c r="AJ33" s="245">
        <v>0</v>
      </c>
      <c r="AK33" s="228"/>
      <c r="AL33" s="242">
        <v>0</v>
      </c>
      <c r="AM33" s="228"/>
      <c r="AN33" s="242">
        <v>0</v>
      </c>
      <c r="AO33" s="228"/>
      <c r="AP33" s="242">
        <v>0</v>
      </c>
      <c r="AQ33" s="228"/>
      <c r="AR33" s="242">
        <v>0</v>
      </c>
      <c r="AS33" s="228"/>
      <c r="AT33" s="242">
        <v>0</v>
      </c>
      <c r="AU33" s="226"/>
      <c r="AV33" s="231"/>
      <c r="AW33" s="230"/>
      <c r="AX33" s="244" t="str">
        <f>$C33</f>
        <v>Mercredi</v>
      </c>
      <c r="AY33" s="243">
        <f>$D33</f>
        <v>45973</v>
      </c>
      <c r="AZ33" s="228"/>
      <c r="BA33" s="242">
        <v>0.23958333333333334</v>
      </c>
      <c r="BB33" s="226"/>
      <c r="BC33" s="241"/>
      <c r="BD33" s="20">
        <v>20</v>
      </c>
      <c r="BE33" s="240">
        <f>D33</f>
        <v>45973</v>
      </c>
      <c r="BF33" s="239" t="str">
        <f>$C33</f>
        <v>Mercredi</v>
      </c>
    </row>
    <row r="34" spans="1:58" ht="5.25" customHeight="1">
      <c r="A34" s="223"/>
      <c r="B34" s="238"/>
      <c r="C34" s="229"/>
      <c r="D34" s="228"/>
      <c r="E34" s="234"/>
      <c r="F34" s="234"/>
      <c r="G34" s="250"/>
      <c r="H34" s="250"/>
      <c r="I34" s="250"/>
      <c r="J34" s="236"/>
      <c r="K34" s="247"/>
      <c r="L34" s="228"/>
      <c r="M34" s="247"/>
      <c r="N34" s="247"/>
      <c r="O34" s="247"/>
      <c r="P34" s="236"/>
      <c r="Q34" s="247"/>
      <c r="R34" s="228"/>
      <c r="S34" s="247"/>
      <c r="T34" s="247"/>
      <c r="U34" s="232"/>
      <c r="V34" s="241"/>
      <c r="W34" s="230"/>
      <c r="X34" s="229"/>
      <c r="Y34" s="228"/>
      <c r="Z34" s="228"/>
      <c r="AA34" s="228"/>
      <c r="AB34" s="228"/>
      <c r="AC34" s="227"/>
      <c r="AD34" s="232"/>
      <c r="AE34" s="241"/>
      <c r="AF34" s="230"/>
      <c r="AG34" s="229"/>
      <c r="AH34" s="228"/>
      <c r="AI34" s="228"/>
      <c r="AJ34" s="255"/>
      <c r="AK34" s="228"/>
      <c r="AL34" s="228"/>
      <c r="AM34" s="228"/>
      <c r="AN34" s="228"/>
      <c r="AO34" s="228"/>
      <c r="AP34" s="228"/>
      <c r="AQ34" s="228"/>
      <c r="AR34" s="228"/>
      <c r="AS34" s="228"/>
      <c r="AT34" s="228"/>
      <c r="AU34" s="226"/>
      <c r="AV34" s="231"/>
      <c r="AW34" s="230"/>
      <c r="AX34" s="229"/>
      <c r="AY34" s="228"/>
      <c r="AZ34" s="228"/>
      <c r="BA34" s="227"/>
      <c r="BB34" s="226"/>
      <c r="BC34" s="241"/>
      <c r="BD34" s="20"/>
      <c r="BE34" s="257"/>
      <c r="BF34" s="256"/>
    </row>
    <row r="35" spans="1:58" ht="27" customHeight="1">
      <c r="A35" s="223"/>
      <c r="B35" s="238"/>
      <c r="C35" s="244" t="str">
        <f>PROPER(TEXT(D35,"JJJJ"))</f>
        <v>Jeudi</v>
      </c>
      <c r="D35" s="243">
        <f>$D33+1</f>
        <v>45974</v>
      </c>
      <c r="E35" s="234"/>
      <c r="F35" s="252"/>
      <c r="G35" s="250"/>
      <c r="H35" s="251"/>
      <c r="I35" s="250"/>
      <c r="J35" s="249" t="str">
        <f>IF(OR(L33="",L35=""),"",IF(L35&gt;L33,"»",IF(L35&lt;L33,"¼","¹º")))</f>
        <v>»</v>
      </c>
      <c r="K35" s="247"/>
      <c r="L35" s="248">
        <v>14.2</v>
      </c>
      <c r="M35" s="247"/>
      <c r="N35" s="242">
        <v>0.16666666666666699</v>
      </c>
      <c r="O35" s="247"/>
      <c r="P35" s="249" t="str">
        <f>IF(OR(R33="",R35=""),"",IF(R35&gt;R33,"»",IF(R35&lt;R33,"¼","¹º")))</f>
        <v>¼</v>
      </c>
      <c r="Q35" s="247"/>
      <c r="R35" s="248">
        <v>17.7</v>
      </c>
      <c r="S35" s="247"/>
      <c r="T35" s="242">
        <v>0.82708333333333295</v>
      </c>
      <c r="U35" s="232"/>
      <c r="V35" s="241"/>
      <c r="W35" s="230"/>
      <c r="X35" s="244" t="str">
        <f>$C35</f>
        <v>Jeudi</v>
      </c>
      <c r="Y35" s="243">
        <f>$D35</f>
        <v>45974</v>
      </c>
      <c r="Z35" s="228"/>
      <c r="AA35" s="246">
        <v>28.1</v>
      </c>
      <c r="AB35" s="228"/>
      <c r="AC35" s="242">
        <v>0.86805555555555602</v>
      </c>
      <c r="AD35" s="232"/>
      <c r="AE35" s="241"/>
      <c r="AF35" s="230"/>
      <c r="AG35" s="244" t="str">
        <f>$C35</f>
        <v>Jeudi</v>
      </c>
      <c r="AH35" s="243">
        <f>$D35</f>
        <v>45974</v>
      </c>
      <c r="AI35" s="228"/>
      <c r="AJ35" s="245">
        <v>0.2</v>
      </c>
      <c r="AK35" s="228"/>
      <c r="AL35" s="242">
        <v>4.9999999999999996E-2</v>
      </c>
      <c r="AM35" s="228"/>
      <c r="AN35" s="242">
        <v>0</v>
      </c>
      <c r="AO35" s="228"/>
      <c r="AP35" s="242">
        <v>0</v>
      </c>
      <c r="AQ35" s="228"/>
      <c r="AR35" s="242">
        <v>2.0833333333333333E-3</v>
      </c>
      <c r="AS35" s="228"/>
      <c r="AT35" s="242">
        <v>4.7916666666666663E-2</v>
      </c>
      <c r="AU35" s="226"/>
      <c r="AV35" s="231"/>
      <c r="AW35" s="230"/>
      <c r="AX35" s="244" t="str">
        <f>$C35</f>
        <v>Jeudi</v>
      </c>
      <c r="AY35" s="243">
        <f>$D35</f>
        <v>45974</v>
      </c>
      <c r="AZ35" s="228"/>
      <c r="BA35" s="242">
        <v>0.17083333333333331</v>
      </c>
      <c r="BB35" s="226"/>
      <c r="BC35" s="241"/>
      <c r="BD35" s="20">
        <v>24</v>
      </c>
      <c r="BE35" s="240">
        <f>D35</f>
        <v>45974</v>
      </c>
      <c r="BF35" s="239" t="str">
        <f>$C35</f>
        <v>Jeudi</v>
      </c>
    </row>
    <row r="36" spans="1:58" ht="5.25" customHeight="1">
      <c r="A36" s="223"/>
      <c r="B36" s="238"/>
      <c r="C36" s="229"/>
      <c r="D36" s="228"/>
      <c r="E36" s="234"/>
      <c r="F36" s="234"/>
      <c r="G36" s="250"/>
      <c r="H36" s="250"/>
      <c r="I36" s="250"/>
      <c r="J36" s="236"/>
      <c r="K36" s="247"/>
      <c r="L36" s="228"/>
      <c r="M36" s="247"/>
      <c r="N36" s="247"/>
      <c r="O36" s="247"/>
      <c r="P36" s="236"/>
      <c r="Q36" s="247"/>
      <c r="R36" s="228"/>
      <c r="S36" s="247"/>
      <c r="T36" s="247"/>
      <c r="U36" s="232"/>
      <c r="V36" s="241"/>
      <c r="W36" s="230"/>
      <c r="X36" s="229"/>
      <c r="Y36" s="228"/>
      <c r="Z36" s="228"/>
      <c r="AA36" s="228"/>
      <c r="AB36" s="228"/>
      <c r="AC36" s="227"/>
      <c r="AD36" s="232"/>
      <c r="AE36" s="241"/>
      <c r="AF36" s="230"/>
      <c r="AG36" s="229"/>
      <c r="AH36" s="228"/>
      <c r="AI36" s="228"/>
      <c r="AJ36" s="255"/>
      <c r="AK36" s="228"/>
      <c r="AL36" s="228"/>
      <c r="AM36" s="228"/>
      <c r="AN36" s="228"/>
      <c r="AO36" s="228"/>
      <c r="AP36" s="228"/>
      <c r="AQ36" s="228"/>
      <c r="AR36" s="228"/>
      <c r="AS36" s="228"/>
      <c r="AT36" s="228"/>
      <c r="AU36" s="226"/>
      <c r="AV36" s="231"/>
      <c r="AW36" s="230"/>
      <c r="AX36" s="229"/>
      <c r="AY36" s="228"/>
      <c r="AZ36" s="228"/>
      <c r="BA36" s="227"/>
      <c r="BB36" s="226"/>
      <c r="BC36" s="241"/>
      <c r="BD36" s="20"/>
      <c r="BE36" s="257"/>
      <c r="BF36" s="256"/>
    </row>
    <row r="37" spans="1:58" ht="27" customHeight="1">
      <c r="A37" s="223"/>
      <c r="B37" s="238"/>
      <c r="C37" s="244" t="str">
        <f>PROPER(TEXT(D37,"JJJJ"))</f>
        <v>Vendredi</v>
      </c>
      <c r="D37" s="243">
        <f>$D35+1</f>
        <v>45975</v>
      </c>
      <c r="E37" s="234"/>
      <c r="F37" s="252"/>
      <c r="G37" s="250"/>
      <c r="H37" s="251"/>
      <c r="I37" s="250"/>
      <c r="J37" s="249" t="str">
        <f>IF(OR(L35="",L37=""),"",IF(L37&gt;L35,"»",IF(L37&lt;L35,"¼","¹º")))</f>
        <v>»</v>
      </c>
      <c r="K37" s="247"/>
      <c r="L37" s="248">
        <v>15</v>
      </c>
      <c r="M37" s="247"/>
      <c r="N37" s="242">
        <v>0.72083333333333299</v>
      </c>
      <c r="O37" s="247"/>
      <c r="P37" s="249" t="str">
        <f>IF(OR(R35="",R37=""),"",IF(R37&gt;R35,"»",IF(R37&lt;R35,"¼","¹º")))</f>
        <v>»</v>
      </c>
      <c r="Q37" s="247"/>
      <c r="R37" s="248">
        <v>18.899999999999999</v>
      </c>
      <c r="S37" s="247"/>
      <c r="T37" s="242">
        <v>0.56111111111111101</v>
      </c>
      <c r="U37" s="232"/>
      <c r="V37" s="241"/>
      <c r="W37" s="230"/>
      <c r="X37" s="244" t="str">
        <f>$C37</f>
        <v>Vendredi</v>
      </c>
      <c r="Y37" s="243">
        <f>$D37</f>
        <v>45975</v>
      </c>
      <c r="Z37" s="228"/>
      <c r="AA37" s="246">
        <v>35.6</v>
      </c>
      <c r="AB37" s="228"/>
      <c r="AC37" s="242">
        <v>0.37083333333333302</v>
      </c>
      <c r="AD37" s="232"/>
      <c r="AE37" s="241"/>
      <c r="AF37" s="230"/>
      <c r="AG37" s="244" t="str">
        <f>$C37</f>
        <v>Vendredi</v>
      </c>
      <c r="AH37" s="243">
        <f>$D37</f>
        <v>45975</v>
      </c>
      <c r="AI37" s="228"/>
      <c r="AJ37" s="245">
        <v>0</v>
      </c>
      <c r="AK37" s="228"/>
      <c r="AL37" s="242">
        <v>0</v>
      </c>
      <c r="AM37" s="228"/>
      <c r="AN37" s="242">
        <v>0</v>
      </c>
      <c r="AO37" s="228"/>
      <c r="AP37" s="242">
        <v>0</v>
      </c>
      <c r="AQ37" s="228"/>
      <c r="AR37" s="242">
        <v>0</v>
      </c>
      <c r="AS37" s="228"/>
      <c r="AT37" s="242">
        <v>0</v>
      </c>
      <c r="AU37" s="226"/>
      <c r="AV37" s="231"/>
      <c r="AW37" s="230"/>
      <c r="AX37" s="244" t="str">
        <f>$C37</f>
        <v>Vendredi</v>
      </c>
      <c r="AY37" s="243">
        <f>$D37</f>
        <v>45975</v>
      </c>
      <c r="AZ37" s="228"/>
      <c r="BA37" s="242">
        <v>0.22847222222222222</v>
      </c>
      <c r="BB37" s="226"/>
      <c r="BC37" s="241"/>
      <c r="BD37" s="20">
        <v>22</v>
      </c>
      <c r="BE37" s="240">
        <f>D37</f>
        <v>45975</v>
      </c>
      <c r="BF37" s="239" t="str">
        <f>$C37</f>
        <v>Vendredi</v>
      </c>
    </row>
    <row r="38" spans="1:58" ht="5.25" customHeight="1">
      <c r="A38" s="223"/>
      <c r="B38" s="238"/>
      <c r="C38" s="229"/>
      <c r="D38" s="228"/>
      <c r="E38" s="234"/>
      <c r="F38" s="234"/>
      <c r="G38" s="250"/>
      <c r="H38" s="250"/>
      <c r="I38" s="250"/>
      <c r="J38" s="236"/>
      <c r="K38" s="247"/>
      <c r="L38" s="228"/>
      <c r="M38" s="247"/>
      <c r="N38" s="247"/>
      <c r="O38" s="247"/>
      <c r="P38" s="236"/>
      <c r="Q38" s="247"/>
      <c r="R38" s="228"/>
      <c r="S38" s="247"/>
      <c r="T38" s="247"/>
      <c r="U38" s="232"/>
      <c r="V38" s="241"/>
      <c r="W38" s="230"/>
      <c r="X38" s="229"/>
      <c r="Y38" s="228"/>
      <c r="Z38" s="228"/>
      <c r="AA38" s="228"/>
      <c r="AB38" s="228"/>
      <c r="AC38" s="227"/>
      <c r="AD38" s="232"/>
      <c r="AE38" s="241"/>
      <c r="AF38" s="230"/>
      <c r="AG38" s="229"/>
      <c r="AH38" s="228"/>
      <c r="AI38" s="228"/>
      <c r="AJ38" s="255"/>
      <c r="AK38" s="228"/>
      <c r="AL38" s="228"/>
      <c r="AM38" s="228"/>
      <c r="AN38" s="228"/>
      <c r="AO38" s="228"/>
      <c r="AP38" s="228"/>
      <c r="AQ38" s="228"/>
      <c r="AR38" s="228"/>
      <c r="AS38" s="228"/>
      <c r="AT38" s="228"/>
      <c r="AU38" s="226"/>
      <c r="AV38" s="231"/>
      <c r="AW38" s="230"/>
      <c r="AX38" s="229"/>
      <c r="AY38" s="228"/>
      <c r="AZ38" s="228"/>
      <c r="BA38" s="227"/>
      <c r="BB38" s="226"/>
      <c r="BC38" s="241"/>
      <c r="BD38" s="20"/>
      <c r="BE38" s="257"/>
      <c r="BF38" s="256"/>
    </row>
    <row r="39" spans="1:58" ht="27" customHeight="1">
      <c r="A39" s="223"/>
      <c r="B39" s="238"/>
      <c r="C39" s="244" t="str">
        <f>PROPER(TEXT(D39,"JJJJ"))</f>
        <v>Samedi</v>
      </c>
      <c r="D39" s="243">
        <f>$D37+1</f>
        <v>45976</v>
      </c>
      <c r="E39" s="234"/>
      <c r="F39" s="252"/>
      <c r="G39" s="250"/>
      <c r="H39" s="251"/>
      <c r="I39" s="250"/>
      <c r="J39" s="249" t="str">
        <f>IF(OR(L37="",L39=""),"",IF(L39&gt;L37,"»",IF(L39&lt;L37,"¼","¹º")))</f>
        <v>¼</v>
      </c>
      <c r="K39" s="247"/>
      <c r="L39" s="248">
        <v>11.7</v>
      </c>
      <c r="M39" s="247"/>
      <c r="N39" s="242">
        <v>5.5555555555555601E-3</v>
      </c>
      <c r="O39" s="247"/>
      <c r="P39" s="249" t="str">
        <f>IF(OR(R37="",R39=""),"",IF(R39&gt;R37,"»",IF(R39&lt;R37,"¼","¹º")))</f>
        <v>»</v>
      </c>
      <c r="Q39" s="247"/>
      <c r="R39" s="248">
        <v>19.399999999999999</v>
      </c>
      <c r="S39" s="247"/>
      <c r="T39" s="242">
        <v>0.55138888888888893</v>
      </c>
      <c r="U39" s="232"/>
      <c r="V39" s="241"/>
      <c r="W39" s="230"/>
      <c r="X39" s="244" t="str">
        <f>$C39</f>
        <v>Samedi</v>
      </c>
      <c r="Y39" s="243">
        <f>$D39</f>
        <v>45976</v>
      </c>
      <c r="Z39" s="228"/>
      <c r="AA39" s="246">
        <v>31.7</v>
      </c>
      <c r="AB39" s="228"/>
      <c r="AC39" s="242">
        <v>3.19444444444444E-2</v>
      </c>
      <c r="AD39" s="232"/>
      <c r="AE39" s="241"/>
      <c r="AF39" s="230"/>
      <c r="AG39" s="244" t="str">
        <f>$C39</f>
        <v>Samedi</v>
      </c>
      <c r="AH39" s="243">
        <f>$D39</f>
        <v>45976</v>
      </c>
      <c r="AI39" s="228"/>
      <c r="AJ39" s="245">
        <v>0.3</v>
      </c>
      <c r="AK39" s="228"/>
      <c r="AL39" s="242">
        <v>9.0972222222222218E-2</v>
      </c>
      <c r="AM39" s="228"/>
      <c r="AN39" s="242">
        <v>0</v>
      </c>
      <c r="AO39" s="228"/>
      <c r="AP39" s="242">
        <v>9.0972222222222218E-2</v>
      </c>
      <c r="AQ39" s="228"/>
      <c r="AR39" s="242">
        <v>0</v>
      </c>
      <c r="AS39" s="228"/>
      <c r="AT39" s="242">
        <v>0</v>
      </c>
      <c r="AU39" s="226"/>
      <c r="AV39" s="231"/>
      <c r="AW39" s="230"/>
      <c r="AX39" s="244" t="str">
        <f>$C39</f>
        <v>Samedi</v>
      </c>
      <c r="AY39" s="243">
        <f>$D39</f>
        <v>45976</v>
      </c>
      <c r="AZ39" s="228"/>
      <c r="BA39" s="242">
        <v>0.25069444444444444</v>
      </c>
      <c r="BB39" s="226"/>
      <c r="BC39" s="241"/>
      <c r="BD39" s="20">
        <v>23</v>
      </c>
      <c r="BE39" s="240">
        <f>D39</f>
        <v>45976</v>
      </c>
      <c r="BF39" s="239" t="str">
        <f>$C39</f>
        <v>Samedi</v>
      </c>
    </row>
    <row r="40" spans="1:58" ht="5.25" customHeight="1">
      <c r="A40" s="223"/>
      <c r="B40" s="238"/>
      <c r="C40" s="229"/>
      <c r="D40" s="228"/>
      <c r="E40" s="234"/>
      <c r="F40" s="234"/>
      <c r="G40" s="250"/>
      <c r="H40" s="250"/>
      <c r="I40" s="250"/>
      <c r="J40" s="236"/>
      <c r="K40" s="247"/>
      <c r="L40" s="228"/>
      <c r="M40" s="247"/>
      <c r="N40" s="247"/>
      <c r="O40" s="247"/>
      <c r="P40" s="236"/>
      <c r="Q40" s="247"/>
      <c r="R40" s="228"/>
      <c r="S40" s="247"/>
      <c r="T40" s="247"/>
      <c r="U40" s="232"/>
      <c r="V40" s="241"/>
      <c r="W40" s="230"/>
      <c r="X40" s="229"/>
      <c r="Y40" s="228"/>
      <c r="Z40" s="228"/>
      <c r="AA40" s="228"/>
      <c r="AB40" s="228"/>
      <c r="AC40" s="227"/>
      <c r="AD40" s="232"/>
      <c r="AE40" s="241"/>
      <c r="AF40" s="230"/>
      <c r="AG40" s="229"/>
      <c r="AH40" s="228"/>
      <c r="AI40" s="228"/>
      <c r="AJ40" s="255"/>
      <c r="AK40" s="228"/>
      <c r="AL40" s="228"/>
      <c r="AM40" s="228"/>
      <c r="AN40" s="228"/>
      <c r="AO40" s="228"/>
      <c r="AP40" s="228"/>
      <c r="AQ40" s="228"/>
      <c r="AR40" s="228"/>
      <c r="AS40" s="228"/>
      <c r="AT40" s="228"/>
      <c r="AU40" s="226"/>
      <c r="AV40" s="231"/>
      <c r="AW40" s="230"/>
      <c r="AX40" s="229"/>
      <c r="AY40" s="228"/>
      <c r="AZ40" s="228"/>
      <c r="BA40" s="227"/>
      <c r="BB40" s="226"/>
      <c r="BC40" s="241"/>
      <c r="BD40" s="20"/>
      <c r="BE40" s="254"/>
      <c r="BF40" s="253"/>
    </row>
    <row r="41" spans="1:58" ht="27" customHeight="1">
      <c r="A41" s="223"/>
      <c r="B41" s="238"/>
      <c r="C41" s="244" t="str">
        <f>PROPER(TEXT(D41,"JJJJ"))</f>
        <v>Dimanche</v>
      </c>
      <c r="D41" s="243">
        <f>$D39+1</f>
        <v>45977</v>
      </c>
      <c r="E41" s="234"/>
      <c r="F41" s="252"/>
      <c r="G41" s="250"/>
      <c r="H41" s="251"/>
      <c r="I41" s="250"/>
      <c r="J41" s="249" t="str">
        <f>IF(OR(L39="",L41=""),"",IF(L41&gt;L39,"»",IF(L41&lt;L39,"¼","¹º")))</f>
        <v>¼</v>
      </c>
      <c r="K41" s="247"/>
      <c r="L41" s="248">
        <v>10.8</v>
      </c>
      <c r="M41" s="247"/>
      <c r="N41" s="242">
        <v>0.85763888888888895</v>
      </c>
      <c r="O41" s="247"/>
      <c r="P41" s="249" t="str">
        <f>IF(OR(R39="",R41=""),"",IF(R41&gt;R39,"»",IF(R41&lt;R39,"¼","¹º")))</f>
        <v>¼</v>
      </c>
      <c r="Q41" s="247"/>
      <c r="R41" s="248">
        <v>14.7</v>
      </c>
      <c r="S41" s="247"/>
      <c r="T41" s="242">
        <v>0</v>
      </c>
      <c r="U41" s="232"/>
      <c r="V41" s="241"/>
      <c r="W41" s="230"/>
      <c r="X41" s="244" t="str">
        <f>$C41</f>
        <v>Dimanche</v>
      </c>
      <c r="Y41" s="243">
        <f>$D41</f>
        <v>45977</v>
      </c>
      <c r="Z41" s="228"/>
      <c r="AA41" s="246">
        <v>23.4</v>
      </c>
      <c r="AB41" s="228"/>
      <c r="AC41" s="242">
        <v>0.33263888888888898</v>
      </c>
      <c r="AD41" s="232"/>
      <c r="AE41" s="241"/>
      <c r="AF41" s="230"/>
      <c r="AG41" s="244" t="str">
        <f>$C41</f>
        <v>Dimanche</v>
      </c>
      <c r="AH41" s="243">
        <f>$D41</f>
        <v>45977</v>
      </c>
      <c r="AI41" s="228"/>
      <c r="AJ41" s="245">
        <v>20.6</v>
      </c>
      <c r="AK41" s="228"/>
      <c r="AL41" s="242">
        <v>0.5395833333333333</v>
      </c>
      <c r="AM41" s="228"/>
      <c r="AN41" s="242">
        <v>0.20833333333333334</v>
      </c>
      <c r="AO41" s="228"/>
      <c r="AP41" s="242">
        <v>0.24305555555555555</v>
      </c>
      <c r="AQ41" s="228"/>
      <c r="AR41" s="242">
        <v>8.819444444444445E-2</v>
      </c>
      <c r="AS41" s="228"/>
      <c r="AT41" s="242">
        <v>0</v>
      </c>
      <c r="AU41" s="226"/>
      <c r="AV41" s="231"/>
      <c r="AW41" s="230"/>
      <c r="AX41" s="244" t="str">
        <f>$C41</f>
        <v>Dimanche</v>
      </c>
      <c r="AY41" s="243">
        <f>$D41</f>
        <v>45977</v>
      </c>
      <c r="AZ41" s="228"/>
      <c r="BA41" s="242">
        <v>8.1944444444444445E-2</v>
      </c>
      <c r="BB41" s="226"/>
      <c r="BC41" s="241"/>
      <c r="BD41" s="20">
        <v>20</v>
      </c>
      <c r="BE41" s="240">
        <f>D41</f>
        <v>45977</v>
      </c>
      <c r="BF41" s="239" t="str">
        <f>$C41</f>
        <v>Dimanche</v>
      </c>
    </row>
    <row r="42" spans="1:58" ht="22.5" customHeight="1">
      <c r="A42" s="223"/>
      <c r="B42" s="238"/>
      <c r="C42" s="229"/>
      <c r="D42" s="228"/>
      <c r="E42" s="234"/>
      <c r="F42" s="250"/>
      <c r="G42" s="250"/>
      <c r="H42" s="250"/>
      <c r="I42" s="250"/>
      <c r="J42" s="236"/>
      <c r="K42" s="247"/>
      <c r="L42" s="247"/>
      <c r="M42" s="247"/>
      <c r="N42" s="247"/>
      <c r="O42" s="247"/>
      <c r="P42" s="236"/>
      <c r="Q42" s="247"/>
      <c r="R42" s="247"/>
      <c r="S42" s="247"/>
      <c r="T42" s="247"/>
      <c r="U42" s="232"/>
      <c r="V42" s="225"/>
      <c r="W42" s="230"/>
      <c r="X42" s="229"/>
      <c r="Y42" s="228"/>
      <c r="Z42" s="228"/>
      <c r="AA42" s="228"/>
      <c r="AB42" s="228"/>
      <c r="AC42" s="227"/>
      <c r="AD42" s="232"/>
      <c r="AE42" s="225"/>
      <c r="AF42" s="230"/>
      <c r="AG42" s="229"/>
      <c r="AH42" s="228"/>
      <c r="AI42" s="228"/>
      <c r="AJ42" s="255"/>
      <c r="AK42" s="228"/>
      <c r="AL42" s="227"/>
      <c r="AM42" s="228"/>
      <c r="AN42" s="227"/>
      <c r="AO42" s="228"/>
      <c r="AP42" s="227"/>
      <c r="AQ42" s="228"/>
      <c r="AR42" s="227"/>
      <c r="AS42" s="228"/>
      <c r="AT42" s="227"/>
      <c r="AU42" s="226"/>
      <c r="AV42" s="231"/>
      <c r="AW42" s="230"/>
      <c r="AX42" s="229"/>
      <c r="AY42" s="228"/>
      <c r="AZ42" s="228"/>
      <c r="BA42" s="227"/>
      <c r="BB42" s="226"/>
      <c r="BC42" s="225"/>
      <c r="BD42" s="20"/>
      <c r="BE42" s="259"/>
      <c r="BF42" s="258"/>
    </row>
    <row r="43" spans="1:58" ht="27" customHeight="1">
      <c r="A43" s="223"/>
      <c r="B43" s="238"/>
      <c r="C43" s="244" t="str">
        <f>PROPER(TEXT(D43,"JJJJ"))</f>
        <v>Lundi</v>
      </c>
      <c r="D43" s="243">
        <f>$D41+1</f>
        <v>45978</v>
      </c>
      <c r="E43" s="234"/>
      <c r="F43" s="252"/>
      <c r="G43" s="250"/>
      <c r="H43" s="251"/>
      <c r="I43" s="250"/>
      <c r="J43" s="249" t="str">
        <f>IF(OR(L41="",L43=""),"",IF(L43&gt;L41,"»",IF(L43&lt;L41,"¼","¹º")))</f>
        <v>¼</v>
      </c>
      <c r="K43" s="247"/>
      <c r="L43" s="248">
        <v>4.0999999999999996</v>
      </c>
      <c r="M43" s="247"/>
      <c r="N43" s="242">
        <v>0.98611111111111105</v>
      </c>
      <c r="O43" s="247"/>
      <c r="P43" s="249" t="str">
        <f>IF(OR(R41="",R43=""),"",IF(R43&gt;R41,"»",IF(R43&lt;R41,"¼","¹º")))</f>
        <v>¼</v>
      </c>
      <c r="Q43" s="247"/>
      <c r="R43" s="248">
        <v>12.1</v>
      </c>
      <c r="S43" s="247"/>
      <c r="T43" s="242">
        <v>0.59027777777777801</v>
      </c>
      <c r="U43" s="232"/>
      <c r="V43" s="241"/>
      <c r="W43" s="230"/>
      <c r="X43" s="244" t="str">
        <f>$C43</f>
        <v>Lundi</v>
      </c>
      <c r="Y43" s="243">
        <f>$D43</f>
        <v>45978</v>
      </c>
      <c r="Z43" s="228"/>
      <c r="AA43" s="246">
        <v>32</v>
      </c>
      <c r="AB43" s="228"/>
      <c r="AC43" s="242">
        <v>0.66180555555555598</v>
      </c>
      <c r="AD43" s="232"/>
      <c r="AE43" s="241"/>
      <c r="AF43" s="230"/>
      <c r="AG43" s="244" t="str">
        <f>$C43</f>
        <v>Lundi</v>
      </c>
      <c r="AH43" s="243">
        <f>$D43</f>
        <v>45978</v>
      </c>
      <c r="AI43" s="228"/>
      <c r="AJ43" s="245">
        <v>0</v>
      </c>
      <c r="AK43" s="228"/>
      <c r="AL43" s="242">
        <v>0</v>
      </c>
      <c r="AM43" s="228"/>
      <c r="AN43" s="242">
        <v>0</v>
      </c>
      <c r="AO43" s="228"/>
      <c r="AP43" s="242">
        <v>0</v>
      </c>
      <c r="AQ43" s="228"/>
      <c r="AR43" s="242">
        <v>0</v>
      </c>
      <c r="AS43" s="228"/>
      <c r="AT43" s="242">
        <v>0</v>
      </c>
      <c r="AU43" s="226"/>
      <c r="AV43" s="231"/>
      <c r="AW43" s="230"/>
      <c r="AX43" s="244" t="str">
        <f>$C43</f>
        <v>Lundi</v>
      </c>
      <c r="AY43" s="243">
        <f>$D43</f>
        <v>45978</v>
      </c>
      <c r="AZ43" s="228"/>
      <c r="BA43" s="242">
        <v>0.22291666666666665</v>
      </c>
      <c r="BB43" s="226"/>
      <c r="BC43" s="241"/>
      <c r="BD43" s="20">
        <v>22</v>
      </c>
      <c r="BE43" s="240">
        <f>D43</f>
        <v>45978</v>
      </c>
      <c r="BF43" s="239" t="str">
        <f>$C43</f>
        <v>Lundi</v>
      </c>
    </row>
    <row r="44" spans="1:58" ht="5.25" customHeight="1">
      <c r="A44" s="223"/>
      <c r="B44" s="238"/>
      <c r="C44" s="229"/>
      <c r="D44" s="228"/>
      <c r="E44" s="234"/>
      <c r="F44" s="234"/>
      <c r="G44" s="250"/>
      <c r="H44" s="250"/>
      <c r="I44" s="250"/>
      <c r="J44" s="236"/>
      <c r="K44" s="247"/>
      <c r="L44" s="228"/>
      <c r="M44" s="247"/>
      <c r="N44" s="247"/>
      <c r="O44" s="247"/>
      <c r="P44" s="236"/>
      <c r="Q44" s="247"/>
      <c r="R44" s="228"/>
      <c r="S44" s="247"/>
      <c r="T44" s="247"/>
      <c r="U44" s="232"/>
      <c r="V44" s="241"/>
      <c r="W44" s="230"/>
      <c r="X44" s="229"/>
      <c r="Y44" s="228"/>
      <c r="Z44" s="228"/>
      <c r="AA44" s="228"/>
      <c r="AB44" s="228"/>
      <c r="AC44" s="227"/>
      <c r="AD44" s="232"/>
      <c r="AE44" s="241"/>
      <c r="AF44" s="230"/>
      <c r="AG44" s="229"/>
      <c r="AH44" s="228"/>
      <c r="AI44" s="228"/>
      <c r="AJ44" s="255"/>
      <c r="AK44" s="228"/>
      <c r="AL44" s="228"/>
      <c r="AM44" s="228"/>
      <c r="AN44" s="228"/>
      <c r="AO44" s="228"/>
      <c r="AP44" s="228"/>
      <c r="AQ44" s="228"/>
      <c r="AR44" s="228"/>
      <c r="AS44" s="228"/>
      <c r="AT44" s="228"/>
      <c r="AU44" s="226"/>
      <c r="AV44" s="231"/>
      <c r="AW44" s="230"/>
      <c r="AX44" s="229"/>
      <c r="AY44" s="228"/>
      <c r="AZ44" s="228"/>
      <c r="BA44" s="227"/>
      <c r="BB44" s="226"/>
      <c r="BC44" s="241"/>
      <c r="BD44" s="20"/>
      <c r="BE44" s="254"/>
      <c r="BF44" s="253"/>
    </row>
    <row r="45" spans="1:58" ht="27" customHeight="1">
      <c r="A45" s="223"/>
      <c r="B45" s="238"/>
      <c r="C45" s="244" t="str">
        <f>PROPER(TEXT(D45,"JJJJ"))</f>
        <v>Mardi</v>
      </c>
      <c r="D45" s="243">
        <f>$D43+1</f>
        <v>45979</v>
      </c>
      <c r="E45" s="234"/>
      <c r="F45" s="252"/>
      <c r="G45" s="250"/>
      <c r="H45" s="251"/>
      <c r="I45" s="250"/>
      <c r="J45" s="249" t="str">
        <f>IF(OR(L43="",L45=""),"",IF(L45&gt;L43,"»",IF(L45&lt;L43,"¼","¹º")))</f>
        <v>¼</v>
      </c>
      <c r="K45" s="247"/>
      <c r="L45" s="248">
        <v>0.8</v>
      </c>
      <c r="M45" s="247"/>
      <c r="N45" s="242">
        <v>0.329166666666667</v>
      </c>
      <c r="O45" s="247"/>
      <c r="P45" s="249" t="str">
        <f>IF(OR(R43="",R45=""),"",IF(R45&gt;R43,"»",IF(R45&lt;R43,"¼","¹º")))</f>
        <v>¼</v>
      </c>
      <c r="Q45" s="247"/>
      <c r="R45" s="248">
        <v>9.9</v>
      </c>
      <c r="S45" s="247"/>
      <c r="T45" s="242">
        <v>0.593055555555556</v>
      </c>
      <c r="U45" s="232"/>
      <c r="V45" s="241"/>
      <c r="W45" s="230"/>
      <c r="X45" s="244" t="str">
        <f>$C45</f>
        <v>Mardi</v>
      </c>
      <c r="Y45" s="243">
        <f>$D45</f>
        <v>45979</v>
      </c>
      <c r="Z45" s="228"/>
      <c r="AA45" s="246">
        <v>11.9</v>
      </c>
      <c r="AB45" s="228"/>
      <c r="AC45" s="242">
        <v>0.65138888888888902</v>
      </c>
      <c r="AD45" s="232"/>
      <c r="AE45" s="241"/>
      <c r="AF45" s="230"/>
      <c r="AG45" s="244" t="str">
        <f>$C45</f>
        <v>Mardi</v>
      </c>
      <c r="AH45" s="243">
        <f>$D45</f>
        <v>45979</v>
      </c>
      <c r="AI45" s="228"/>
      <c r="AJ45" s="245">
        <v>0</v>
      </c>
      <c r="AK45" s="228"/>
      <c r="AL45" s="242">
        <v>0</v>
      </c>
      <c r="AM45" s="228"/>
      <c r="AN45" s="242">
        <v>0</v>
      </c>
      <c r="AO45" s="228"/>
      <c r="AP45" s="242">
        <v>0</v>
      </c>
      <c r="AQ45" s="228"/>
      <c r="AR45" s="242">
        <v>0</v>
      </c>
      <c r="AS45" s="228"/>
      <c r="AT45" s="242">
        <v>0</v>
      </c>
      <c r="AU45" s="226"/>
      <c r="AV45" s="231"/>
      <c r="AW45" s="230"/>
      <c r="AX45" s="244" t="str">
        <f>$C45</f>
        <v>Mardi</v>
      </c>
      <c r="AY45" s="243">
        <f>$D45</f>
        <v>45979</v>
      </c>
      <c r="AZ45" s="228"/>
      <c r="BA45" s="242">
        <v>0.3215277777777778</v>
      </c>
      <c r="BB45" s="226"/>
      <c r="BC45" s="241"/>
      <c r="BD45" s="20">
        <v>23</v>
      </c>
      <c r="BE45" s="240">
        <f>D45</f>
        <v>45979</v>
      </c>
      <c r="BF45" s="239" t="str">
        <f>$C45</f>
        <v>Mardi</v>
      </c>
    </row>
    <row r="46" spans="1:58" ht="5.25" customHeight="1">
      <c r="A46" s="223"/>
      <c r="B46" s="238"/>
      <c r="C46" s="229"/>
      <c r="D46" s="228"/>
      <c r="E46" s="234"/>
      <c r="F46" s="234"/>
      <c r="G46" s="250"/>
      <c r="H46" s="250"/>
      <c r="I46" s="250"/>
      <c r="J46" s="236"/>
      <c r="K46" s="247"/>
      <c r="L46" s="228"/>
      <c r="M46" s="247"/>
      <c r="N46" s="247"/>
      <c r="O46" s="247"/>
      <c r="P46" s="236"/>
      <c r="Q46" s="247"/>
      <c r="R46" s="228"/>
      <c r="S46" s="247"/>
      <c r="T46" s="247"/>
      <c r="U46" s="232"/>
      <c r="V46" s="241"/>
      <c r="W46" s="230"/>
      <c r="X46" s="229"/>
      <c r="Y46" s="228"/>
      <c r="Z46" s="228"/>
      <c r="AA46" s="228"/>
      <c r="AB46" s="228"/>
      <c r="AC46" s="227"/>
      <c r="AD46" s="232"/>
      <c r="AE46" s="241"/>
      <c r="AF46" s="230"/>
      <c r="AG46" s="229"/>
      <c r="AH46" s="228"/>
      <c r="AI46" s="228"/>
      <c r="AJ46" s="255"/>
      <c r="AK46" s="228"/>
      <c r="AL46" s="228"/>
      <c r="AM46" s="228"/>
      <c r="AN46" s="228"/>
      <c r="AO46" s="228"/>
      <c r="AP46" s="228"/>
      <c r="AQ46" s="228"/>
      <c r="AR46" s="228"/>
      <c r="AS46" s="228"/>
      <c r="AT46" s="228"/>
      <c r="AU46" s="226"/>
      <c r="AV46" s="231"/>
      <c r="AW46" s="230"/>
      <c r="AX46" s="229"/>
      <c r="AY46" s="228"/>
      <c r="AZ46" s="228"/>
      <c r="BA46" s="227"/>
      <c r="BB46" s="226"/>
      <c r="BC46" s="241"/>
      <c r="BD46" s="20"/>
      <c r="BE46" s="254"/>
      <c r="BF46" s="253"/>
    </row>
    <row r="47" spans="1:58" ht="27" customHeight="1">
      <c r="A47" s="223"/>
      <c r="B47" s="238"/>
      <c r="C47" s="244" t="str">
        <f>PROPER(TEXT(D47,"JJJJ"))</f>
        <v>Mercredi</v>
      </c>
      <c r="D47" s="243">
        <f>$D45+1</f>
        <v>45980</v>
      </c>
      <c r="E47" s="234"/>
      <c r="F47" s="252"/>
      <c r="G47" s="250"/>
      <c r="H47" s="251"/>
      <c r="I47" s="250"/>
      <c r="J47" s="249" t="str">
        <f>IF(OR(L45="",L47=""),"",IF(L47&gt;L45,"»",IF(L47&lt;L45,"¼","¹º")))</f>
        <v>»</v>
      </c>
      <c r="K47" s="247"/>
      <c r="L47" s="248">
        <v>3.6</v>
      </c>
      <c r="M47" s="247"/>
      <c r="N47" s="242">
        <v>0.99027777777777803</v>
      </c>
      <c r="O47" s="247"/>
      <c r="P47" s="249" t="str">
        <f>IF(OR(R45="",R47=""),"",IF(R47&gt;R45,"»",IF(R47&lt;R45,"¼","¹º")))</f>
        <v>»</v>
      </c>
      <c r="Q47" s="247"/>
      <c r="R47" s="248">
        <v>11.7</v>
      </c>
      <c r="S47" s="247"/>
      <c r="T47" s="242">
        <v>0.34166666666666701</v>
      </c>
      <c r="U47" s="232"/>
      <c r="V47" s="241"/>
      <c r="W47" s="230"/>
      <c r="X47" s="244" t="str">
        <f>$C47</f>
        <v>Mercredi</v>
      </c>
      <c r="Y47" s="243">
        <f>$D47</f>
        <v>45980</v>
      </c>
      <c r="Z47" s="228"/>
      <c r="AA47" s="246">
        <v>37.1</v>
      </c>
      <c r="AB47" s="228"/>
      <c r="AC47" s="242">
        <v>0.70486111111111105</v>
      </c>
      <c r="AD47" s="232"/>
      <c r="AE47" s="241"/>
      <c r="AF47" s="230"/>
      <c r="AG47" s="244" t="str">
        <f>$C47</f>
        <v>Mercredi</v>
      </c>
      <c r="AH47" s="243">
        <f>$D47</f>
        <v>45980</v>
      </c>
      <c r="AI47" s="228"/>
      <c r="AJ47" s="245">
        <v>4</v>
      </c>
      <c r="AK47" s="228"/>
      <c r="AL47" s="242">
        <v>0.34583333333333338</v>
      </c>
      <c r="AM47" s="228"/>
      <c r="AN47" s="242">
        <v>9.3055555555555558E-2</v>
      </c>
      <c r="AO47" s="228"/>
      <c r="AP47" s="242">
        <v>0.23680555555555557</v>
      </c>
      <c r="AQ47" s="228"/>
      <c r="AR47" s="242">
        <v>1.5972222222222224E-2</v>
      </c>
      <c r="AS47" s="228"/>
      <c r="AT47" s="242">
        <v>0</v>
      </c>
      <c r="AU47" s="226"/>
      <c r="AV47" s="231"/>
      <c r="AW47" s="230"/>
      <c r="AX47" s="244" t="str">
        <f>$C47</f>
        <v>Mercredi</v>
      </c>
      <c r="AY47" s="243">
        <f>$D47</f>
        <v>45980</v>
      </c>
      <c r="AZ47" s="228"/>
      <c r="BA47" s="242">
        <v>0.1986111111111111</v>
      </c>
      <c r="BB47" s="226"/>
      <c r="BC47" s="241"/>
      <c r="BD47" s="20">
        <v>20</v>
      </c>
      <c r="BE47" s="240">
        <f>D47</f>
        <v>45980</v>
      </c>
      <c r="BF47" s="239" t="str">
        <f>$C47</f>
        <v>Mercredi</v>
      </c>
    </row>
    <row r="48" spans="1:58" ht="5.25" customHeight="1">
      <c r="A48" s="223"/>
      <c r="B48" s="238"/>
      <c r="C48" s="229"/>
      <c r="D48" s="228"/>
      <c r="E48" s="234"/>
      <c r="F48" s="234"/>
      <c r="G48" s="250"/>
      <c r="H48" s="250"/>
      <c r="I48" s="250"/>
      <c r="J48" s="236"/>
      <c r="K48" s="247"/>
      <c r="L48" s="228"/>
      <c r="M48" s="247"/>
      <c r="N48" s="247"/>
      <c r="O48" s="247"/>
      <c r="P48" s="236"/>
      <c r="Q48" s="247"/>
      <c r="R48" s="228"/>
      <c r="S48" s="247"/>
      <c r="T48" s="247"/>
      <c r="U48" s="232"/>
      <c r="V48" s="241"/>
      <c r="W48" s="230"/>
      <c r="X48" s="229"/>
      <c r="Y48" s="228"/>
      <c r="Z48" s="228"/>
      <c r="AA48" s="228"/>
      <c r="AB48" s="228"/>
      <c r="AC48" s="227"/>
      <c r="AD48" s="232"/>
      <c r="AE48" s="241"/>
      <c r="AF48" s="230"/>
      <c r="AG48" s="229"/>
      <c r="AH48" s="228"/>
      <c r="AI48" s="228"/>
      <c r="AJ48" s="255"/>
      <c r="AK48" s="228"/>
      <c r="AL48" s="228"/>
      <c r="AM48" s="228"/>
      <c r="AN48" s="228"/>
      <c r="AO48" s="228"/>
      <c r="AP48" s="228"/>
      <c r="AQ48" s="228"/>
      <c r="AR48" s="228"/>
      <c r="AS48" s="228"/>
      <c r="AT48" s="228"/>
      <c r="AU48" s="226"/>
      <c r="AV48" s="231"/>
      <c r="AW48" s="230"/>
      <c r="AX48" s="229"/>
      <c r="AY48" s="228"/>
      <c r="AZ48" s="228"/>
      <c r="BA48" s="227"/>
      <c r="BB48" s="226"/>
      <c r="BC48" s="241"/>
      <c r="BD48" s="20"/>
      <c r="BE48" s="254"/>
      <c r="BF48" s="253"/>
    </row>
    <row r="49" spans="1:58" ht="27" customHeight="1">
      <c r="A49" s="223"/>
      <c r="B49" s="238"/>
      <c r="C49" s="244" t="str">
        <f>PROPER(TEXT(D49,"JJJJ"))</f>
        <v>Jeudi</v>
      </c>
      <c r="D49" s="243">
        <f>$D47+1</f>
        <v>45981</v>
      </c>
      <c r="E49" s="234"/>
      <c r="F49" s="252"/>
      <c r="G49" s="250"/>
      <c r="H49" s="251"/>
      <c r="I49" s="250"/>
      <c r="J49" s="249" t="str">
        <f>IF(OR(L47="",L49=""),"",IF(L49&gt;L47,"»",IF(L49&lt;L47,"¼","¹º")))</f>
        <v>¼</v>
      </c>
      <c r="K49" s="247"/>
      <c r="L49" s="248">
        <v>-0.1</v>
      </c>
      <c r="M49" s="247"/>
      <c r="N49" s="242">
        <v>0.35208333333333303</v>
      </c>
      <c r="O49" s="247"/>
      <c r="P49" s="249" t="str">
        <f>IF(OR(R47="",R49=""),"",IF(R49&gt;R47,"»",IF(R49&lt;R47,"¼","¹º")))</f>
        <v>¼</v>
      </c>
      <c r="Q49" s="247"/>
      <c r="R49" s="248">
        <v>7.9</v>
      </c>
      <c r="S49" s="247"/>
      <c r="T49" s="242">
        <v>0.59583333333333299</v>
      </c>
      <c r="U49" s="232"/>
      <c r="V49" s="241"/>
      <c r="W49" s="230"/>
      <c r="X49" s="244" t="str">
        <f>$C49</f>
        <v>Jeudi</v>
      </c>
      <c r="Y49" s="243">
        <f>$D49</f>
        <v>45981</v>
      </c>
      <c r="Z49" s="228"/>
      <c r="AA49" s="246">
        <v>23</v>
      </c>
      <c r="AB49" s="228"/>
      <c r="AC49" s="242">
        <v>7.1527777777777801E-2</v>
      </c>
      <c r="AD49" s="232"/>
      <c r="AE49" s="241"/>
      <c r="AF49" s="230"/>
      <c r="AG49" s="244" t="str">
        <f>$C49</f>
        <v>Jeudi</v>
      </c>
      <c r="AH49" s="243">
        <f>$D49</f>
        <v>45981</v>
      </c>
      <c r="AI49" s="228"/>
      <c r="AJ49" s="245">
        <v>0</v>
      </c>
      <c r="AK49" s="228"/>
      <c r="AL49" s="242">
        <v>0</v>
      </c>
      <c r="AM49" s="228"/>
      <c r="AN49" s="242">
        <v>0</v>
      </c>
      <c r="AO49" s="228"/>
      <c r="AP49" s="242">
        <v>0</v>
      </c>
      <c r="AQ49" s="228"/>
      <c r="AR49" s="242">
        <v>0</v>
      </c>
      <c r="AS49" s="228"/>
      <c r="AT49" s="242">
        <v>0</v>
      </c>
      <c r="AU49" s="226"/>
      <c r="AV49" s="231"/>
      <c r="AW49" s="230"/>
      <c r="AX49" s="244" t="str">
        <f>$C49</f>
        <v>Jeudi</v>
      </c>
      <c r="AY49" s="243">
        <f>$D49</f>
        <v>45981</v>
      </c>
      <c r="AZ49" s="228"/>
      <c r="BA49" s="242">
        <v>0.32013888888888892</v>
      </c>
      <c r="BB49" s="226"/>
      <c r="BC49" s="241"/>
      <c r="BD49" s="20">
        <v>24</v>
      </c>
      <c r="BE49" s="240">
        <f>D49</f>
        <v>45981</v>
      </c>
      <c r="BF49" s="239" t="str">
        <f>$C49</f>
        <v>Jeudi</v>
      </c>
    </row>
    <row r="50" spans="1:58" ht="5.25" customHeight="1">
      <c r="A50" s="223"/>
      <c r="B50" s="238"/>
      <c r="C50" s="229"/>
      <c r="D50" s="228"/>
      <c r="E50" s="234"/>
      <c r="F50" s="234"/>
      <c r="G50" s="250"/>
      <c r="H50" s="250"/>
      <c r="I50" s="250"/>
      <c r="J50" s="236"/>
      <c r="K50" s="247"/>
      <c r="L50" s="228"/>
      <c r="M50" s="247"/>
      <c r="N50" s="247"/>
      <c r="O50" s="247"/>
      <c r="P50" s="236"/>
      <c r="Q50" s="247"/>
      <c r="R50" s="228"/>
      <c r="S50" s="247"/>
      <c r="T50" s="247"/>
      <c r="U50" s="232"/>
      <c r="V50" s="241"/>
      <c r="W50" s="230"/>
      <c r="X50" s="229"/>
      <c r="Y50" s="228"/>
      <c r="Z50" s="228"/>
      <c r="AA50" s="228"/>
      <c r="AB50" s="228"/>
      <c r="AC50" s="227"/>
      <c r="AD50" s="232"/>
      <c r="AE50" s="241"/>
      <c r="AF50" s="230"/>
      <c r="AG50" s="229"/>
      <c r="AH50" s="228"/>
      <c r="AI50" s="228"/>
      <c r="AJ50" s="255"/>
      <c r="AK50" s="228"/>
      <c r="AL50" s="228"/>
      <c r="AM50" s="228"/>
      <c r="AN50" s="228"/>
      <c r="AO50" s="228"/>
      <c r="AP50" s="228"/>
      <c r="AQ50" s="228"/>
      <c r="AR50" s="228"/>
      <c r="AS50" s="228"/>
      <c r="AT50" s="228"/>
      <c r="AU50" s="226"/>
      <c r="AV50" s="231"/>
      <c r="AW50" s="230"/>
      <c r="AX50" s="229"/>
      <c r="AY50" s="228"/>
      <c r="AZ50" s="228"/>
      <c r="BA50" s="227"/>
      <c r="BB50" s="226"/>
      <c r="BC50" s="241"/>
      <c r="BD50" s="20"/>
      <c r="BE50" s="257"/>
      <c r="BF50" s="256"/>
    </row>
    <row r="51" spans="1:58" ht="27" customHeight="1">
      <c r="A51" s="223"/>
      <c r="B51" s="238"/>
      <c r="C51" s="244" t="str">
        <f>PROPER(TEXT(D51,"JJJJ"))</f>
        <v>Vendredi</v>
      </c>
      <c r="D51" s="243">
        <f>$D49+1</f>
        <v>45982</v>
      </c>
      <c r="E51" s="234"/>
      <c r="F51" s="252"/>
      <c r="G51" s="250"/>
      <c r="H51" s="251"/>
      <c r="I51" s="250"/>
      <c r="J51" s="249" t="str">
        <f>IF(OR(L49="",L51=""),"",IF(L51&gt;L49,"»",IF(L51&lt;L49,"¼","¹º")))</f>
        <v/>
      </c>
      <c r="K51" s="247"/>
      <c r="L51" s="248"/>
      <c r="M51" s="247"/>
      <c r="N51" s="242"/>
      <c r="O51" s="247"/>
      <c r="P51" s="249" t="str">
        <f>IF(OR(R49="",R51=""),"",IF(R51&gt;R49,"»",IF(R51&lt;R49,"¼","¹º")))</f>
        <v/>
      </c>
      <c r="Q51" s="247"/>
      <c r="R51" s="248"/>
      <c r="S51" s="247"/>
      <c r="T51" s="242"/>
      <c r="U51" s="232"/>
      <c r="V51" s="241"/>
      <c r="W51" s="230"/>
      <c r="X51" s="244" t="str">
        <f>$C51</f>
        <v>Vendredi</v>
      </c>
      <c r="Y51" s="243">
        <f>$D51</f>
        <v>45982</v>
      </c>
      <c r="Z51" s="228"/>
      <c r="AA51" s="246"/>
      <c r="AB51" s="228"/>
      <c r="AC51" s="242"/>
      <c r="AD51" s="232"/>
      <c r="AE51" s="241"/>
      <c r="AF51" s="230"/>
      <c r="AG51" s="244" t="str">
        <f>$C51</f>
        <v>Vendredi</v>
      </c>
      <c r="AH51" s="243">
        <f>$D51</f>
        <v>45982</v>
      </c>
      <c r="AI51" s="228"/>
      <c r="AJ51" s="245"/>
      <c r="AK51" s="228"/>
      <c r="AL51" s="242"/>
      <c r="AM51" s="228"/>
      <c r="AN51" s="242"/>
      <c r="AO51" s="228"/>
      <c r="AP51" s="242"/>
      <c r="AQ51" s="228"/>
      <c r="AR51" s="242"/>
      <c r="AS51" s="228"/>
      <c r="AT51" s="242"/>
      <c r="AU51" s="226"/>
      <c r="AV51" s="231"/>
      <c r="AW51" s="230"/>
      <c r="AX51" s="244" t="str">
        <f>$C51</f>
        <v>Vendredi</v>
      </c>
      <c r="AY51" s="243">
        <f>$D51</f>
        <v>45982</v>
      </c>
      <c r="AZ51" s="228"/>
      <c r="BA51" s="242"/>
      <c r="BB51" s="226"/>
      <c r="BC51" s="241"/>
      <c r="BD51" s="20">
        <v>22</v>
      </c>
      <c r="BE51" s="240">
        <f>D51</f>
        <v>45982</v>
      </c>
      <c r="BF51" s="239" t="str">
        <f>$C51</f>
        <v>Vendredi</v>
      </c>
    </row>
    <row r="52" spans="1:58" ht="5.25" customHeight="1">
      <c r="A52" s="223"/>
      <c r="B52" s="238"/>
      <c r="C52" s="229"/>
      <c r="D52" s="228"/>
      <c r="E52" s="234"/>
      <c r="F52" s="234"/>
      <c r="G52" s="250"/>
      <c r="H52" s="250"/>
      <c r="I52" s="250"/>
      <c r="J52" s="236"/>
      <c r="K52" s="247"/>
      <c r="L52" s="228"/>
      <c r="M52" s="247"/>
      <c r="N52" s="247"/>
      <c r="O52" s="247"/>
      <c r="P52" s="236"/>
      <c r="Q52" s="247"/>
      <c r="R52" s="228"/>
      <c r="S52" s="247"/>
      <c r="T52" s="247"/>
      <c r="U52" s="232"/>
      <c r="V52" s="241"/>
      <c r="W52" s="230"/>
      <c r="X52" s="229"/>
      <c r="Y52" s="228"/>
      <c r="Z52" s="228"/>
      <c r="AA52" s="228"/>
      <c r="AB52" s="228"/>
      <c r="AC52" s="227"/>
      <c r="AD52" s="232"/>
      <c r="AE52" s="241"/>
      <c r="AF52" s="230"/>
      <c r="AG52" s="229"/>
      <c r="AH52" s="228"/>
      <c r="AI52" s="228"/>
      <c r="AJ52" s="255"/>
      <c r="AK52" s="228"/>
      <c r="AL52" s="228"/>
      <c r="AM52" s="228"/>
      <c r="AN52" s="228"/>
      <c r="AO52" s="228"/>
      <c r="AP52" s="228"/>
      <c r="AQ52" s="228"/>
      <c r="AR52" s="228"/>
      <c r="AS52" s="228"/>
      <c r="AT52" s="228"/>
      <c r="AU52" s="226"/>
      <c r="AV52" s="231"/>
      <c r="AW52" s="230"/>
      <c r="AX52" s="229"/>
      <c r="AY52" s="228"/>
      <c r="AZ52" s="228"/>
      <c r="BA52" s="227"/>
      <c r="BB52" s="226"/>
      <c r="BC52" s="241"/>
      <c r="BD52" s="20"/>
      <c r="BE52" s="257"/>
      <c r="BF52" s="256"/>
    </row>
    <row r="53" spans="1:58" ht="27" customHeight="1">
      <c r="A53" s="223"/>
      <c r="B53" s="238"/>
      <c r="C53" s="244" t="str">
        <f>PROPER(TEXT(D53,"JJJJ"))</f>
        <v>Samedi</v>
      </c>
      <c r="D53" s="243">
        <f>$D51+1</f>
        <v>45983</v>
      </c>
      <c r="E53" s="234"/>
      <c r="F53" s="252"/>
      <c r="G53" s="250"/>
      <c r="H53" s="251"/>
      <c r="I53" s="250"/>
      <c r="J53" s="249" t="str">
        <f>IF(OR(L51="",L53=""),"",IF(L53&gt;L51,"»",IF(L53&lt;L51,"¼","¹º")))</f>
        <v/>
      </c>
      <c r="K53" s="247"/>
      <c r="L53" s="248"/>
      <c r="M53" s="247"/>
      <c r="N53" s="242"/>
      <c r="O53" s="247"/>
      <c r="P53" s="249" t="str">
        <f>IF(OR(R51="",R53=""),"",IF(R53&gt;R51,"»",IF(R53&lt;R51,"¼","¹º")))</f>
        <v/>
      </c>
      <c r="Q53" s="247"/>
      <c r="R53" s="248"/>
      <c r="S53" s="247"/>
      <c r="T53" s="242"/>
      <c r="U53" s="232"/>
      <c r="V53" s="241"/>
      <c r="W53" s="230"/>
      <c r="X53" s="244" t="str">
        <f>$C53</f>
        <v>Samedi</v>
      </c>
      <c r="Y53" s="243">
        <f>$D53</f>
        <v>45983</v>
      </c>
      <c r="Z53" s="228"/>
      <c r="AA53" s="246"/>
      <c r="AB53" s="228"/>
      <c r="AC53" s="242"/>
      <c r="AD53" s="232"/>
      <c r="AE53" s="241"/>
      <c r="AF53" s="230"/>
      <c r="AG53" s="244" t="str">
        <f>$C53</f>
        <v>Samedi</v>
      </c>
      <c r="AH53" s="243">
        <f>$D53</f>
        <v>45983</v>
      </c>
      <c r="AI53" s="228"/>
      <c r="AJ53" s="245"/>
      <c r="AK53" s="228"/>
      <c r="AL53" s="242"/>
      <c r="AM53" s="228"/>
      <c r="AN53" s="242"/>
      <c r="AO53" s="228"/>
      <c r="AP53" s="242"/>
      <c r="AQ53" s="228"/>
      <c r="AR53" s="242"/>
      <c r="AS53" s="228"/>
      <c r="AT53" s="242"/>
      <c r="AU53" s="226"/>
      <c r="AV53" s="231"/>
      <c r="AW53" s="230"/>
      <c r="AX53" s="244" t="str">
        <f>$C53</f>
        <v>Samedi</v>
      </c>
      <c r="AY53" s="243">
        <f>$D53</f>
        <v>45983</v>
      </c>
      <c r="AZ53" s="228"/>
      <c r="BA53" s="242"/>
      <c r="BB53" s="226"/>
      <c r="BC53" s="241"/>
      <c r="BD53" s="20">
        <v>23</v>
      </c>
      <c r="BE53" s="240">
        <f>D53</f>
        <v>45983</v>
      </c>
      <c r="BF53" s="239" t="str">
        <f>$C53</f>
        <v>Samedi</v>
      </c>
    </row>
    <row r="54" spans="1:58" ht="5.25" customHeight="1">
      <c r="A54" s="223"/>
      <c r="B54" s="238"/>
      <c r="C54" s="229"/>
      <c r="D54" s="228"/>
      <c r="E54" s="234"/>
      <c r="F54" s="234"/>
      <c r="G54" s="250"/>
      <c r="H54" s="250"/>
      <c r="I54" s="250"/>
      <c r="J54" s="236"/>
      <c r="K54" s="247"/>
      <c r="L54" s="228"/>
      <c r="M54" s="247"/>
      <c r="N54" s="247"/>
      <c r="O54" s="247"/>
      <c r="P54" s="236"/>
      <c r="Q54" s="247"/>
      <c r="R54" s="228"/>
      <c r="S54" s="247"/>
      <c r="T54" s="247"/>
      <c r="U54" s="232"/>
      <c r="V54" s="241"/>
      <c r="W54" s="230"/>
      <c r="X54" s="229"/>
      <c r="Y54" s="228"/>
      <c r="Z54" s="228"/>
      <c r="AA54" s="228"/>
      <c r="AB54" s="228"/>
      <c r="AC54" s="227"/>
      <c r="AD54" s="232"/>
      <c r="AE54" s="241"/>
      <c r="AF54" s="230"/>
      <c r="AG54" s="229"/>
      <c r="AH54" s="228"/>
      <c r="AI54" s="228"/>
      <c r="AJ54" s="255"/>
      <c r="AK54" s="228"/>
      <c r="AL54" s="228"/>
      <c r="AM54" s="228"/>
      <c r="AN54" s="228"/>
      <c r="AO54" s="228"/>
      <c r="AP54" s="228"/>
      <c r="AQ54" s="228"/>
      <c r="AR54" s="228"/>
      <c r="AS54" s="228"/>
      <c r="AT54" s="228"/>
      <c r="AU54" s="226"/>
      <c r="AV54" s="231"/>
      <c r="AW54" s="230"/>
      <c r="AX54" s="229"/>
      <c r="AY54" s="228"/>
      <c r="AZ54" s="228"/>
      <c r="BA54" s="227"/>
      <c r="BB54" s="226"/>
      <c r="BC54" s="241"/>
      <c r="BD54" s="20"/>
      <c r="BE54" s="254"/>
      <c r="BF54" s="253"/>
    </row>
    <row r="55" spans="1:58" ht="27" customHeight="1">
      <c r="A55" s="223"/>
      <c r="B55" s="238"/>
      <c r="C55" s="244" t="str">
        <f>PROPER(TEXT(D55,"JJJJ"))</f>
        <v>Dimanche</v>
      </c>
      <c r="D55" s="243">
        <f>$D53+1</f>
        <v>45984</v>
      </c>
      <c r="E55" s="234"/>
      <c r="F55" s="252"/>
      <c r="G55" s="250"/>
      <c r="H55" s="251"/>
      <c r="I55" s="250"/>
      <c r="J55" s="249" t="str">
        <f>IF(OR(L53="",L55=""),"",IF(L55&gt;L53,"»",IF(L55&lt;L53,"¼","¹º")))</f>
        <v/>
      </c>
      <c r="K55" s="247"/>
      <c r="L55" s="248"/>
      <c r="M55" s="247"/>
      <c r="N55" s="242"/>
      <c r="O55" s="247"/>
      <c r="P55" s="249" t="str">
        <f>IF(OR(R53="",R55=""),"",IF(R55&gt;R53,"»",IF(R55&lt;R53,"¼","¹º")))</f>
        <v/>
      </c>
      <c r="Q55" s="247"/>
      <c r="R55" s="248"/>
      <c r="S55" s="247"/>
      <c r="T55" s="242"/>
      <c r="U55" s="232"/>
      <c r="V55" s="241"/>
      <c r="W55" s="230"/>
      <c r="X55" s="244" t="str">
        <f>$C55</f>
        <v>Dimanche</v>
      </c>
      <c r="Y55" s="243">
        <f>$D55</f>
        <v>45984</v>
      </c>
      <c r="Z55" s="228"/>
      <c r="AA55" s="246"/>
      <c r="AB55" s="228"/>
      <c r="AC55" s="242"/>
      <c r="AD55" s="232"/>
      <c r="AE55" s="241"/>
      <c r="AF55" s="230"/>
      <c r="AG55" s="244" t="str">
        <f>$C55</f>
        <v>Dimanche</v>
      </c>
      <c r="AH55" s="243">
        <f>$D55</f>
        <v>45984</v>
      </c>
      <c r="AI55" s="228"/>
      <c r="AJ55" s="245"/>
      <c r="AK55" s="228"/>
      <c r="AL55" s="242"/>
      <c r="AM55" s="228"/>
      <c r="AN55" s="242"/>
      <c r="AO55" s="228"/>
      <c r="AP55" s="242"/>
      <c r="AQ55" s="228"/>
      <c r="AR55" s="242"/>
      <c r="AS55" s="228"/>
      <c r="AT55" s="242"/>
      <c r="AU55" s="226"/>
      <c r="AV55" s="231"/>
      <c r="AW55" s="230"/>
      <c r="AX55" s="244" t="str">
        <f>$C55</f>
        <v>Dimanche</v>
      </c>
      <c r="AY55" s="243">
        <f>$D55</f>
        <v>45984</v>
      </c>
      <c r="AZ55" s="228"/>
      <c r="BA55" s="242"/>
      <c r="BB55" s="226"/>
      <c r="BC55" s="241"/>
      <c r="BD55" s="20">
        <v>20</v>
      </c>
      <c r="BE55" s="240">
        <f>D55</f>
        <v>45984</v>
      </c>
      <c r="BF55" s="239" t="str">
        <f>$C55</f>
        <v>Dimanche</v>
      </c>
    </row>
    <row r="56" spans="1:58" ht="22.5" customHeight="1">
      <c r="A56" s="223"/>
      <c r="B56" s="238"/>
      <c r="C56" s="229"/>
      <c r="D56" s="228"/>
      <c r="E56" s="234"/>
      <c r="F56" s="250"/>
      <c r="G56" s="250"/>
      <c r="H56" s="250"/>
      <c r="I56" s="250"/>
      <c r="J56" s="236"/>
      <c r="K56" s="247"/>
      <c r="L56" s="247"/>
      <c r="M56" s="247"/>
      <c r="N56" s="247"/>
      <c r="O56" s="247"/>
      <c r="P56" s="236"/>
      <c r="Q56" s="247"/>
      <c r="R56" s="247"/>
      <c r="S56" s="247"/>
      <c r="T56" s="247"/>
      <c r="U56" s="232"/>
      <c r="V56" s="225"/>
      <c r="W56" s="230"/>
      <c r="X56" s="229"/>
      <c r="Y56" s="228"/>
      <c r="Z56" s="228"/>
      <c r="AA56" s="228"/>
      <c r="AB56" s="228"/>
      <c r="AC56" s="227"/>
      <c r="AD56" s="232"/>
      <c r="AE56" s="225"/>
      <c r="AF56" s="230"/>
      <c r="AG56" s="229"/>
      <c r="AH56" s="228"/>
      <c r="AI56" s="228"/>
      <c r="AJ56" s="255"/>
      <c r="AK56" s="228"/>
      <c r="AL56" s="227"/>
      <c r="AM56" s="228"/>
      <c r="AN56" s="227"/>
      <c r="AO56" s="228"/>
      <c r="AP56" s="227"/>
      <c r="AQ56" s="228"/>
      <c r="AR56" s="227"/>
      <c r="AS56" s="228"/>
      <c r="AT56" s="227"/>
      <c r="AU56" s="226"/>
      <c r="AV56" s="231"/>
      <c r="AW56" s="230"/>
      <c r="AX56" s="229"/>
      <c r="AY56" s="228"/>
      <c r="AZ56" s="228"/>
      <c r="BA56" s="227"/>
      <c r="BB56" s="226"/>
      <c r="BC56" s="225"/>
      <c r="BD56" s="20"/>
      <c r="BE56" s="259"/>
      <c r="BF56" s="258"/>
    </row>
    <row r="57" spans="1:58" ht="27" customHeight="1">
      <c r="A57" s="223"/>
      <c r="B57" s="238"/>
      <c r="C57" s="244" t="str">
        <f>PROPER(TEXT(D57,"JJJJ"))</f>
        <v>Lundi</v>
      </c>
      <c r="D57" s="243">
        <f>$D55+1</f>
        <v>45985</v>
      </c>
      <c r="E57" s="234"/>
      <c r="F57" s="252"/>
      <c r="G57" s="250"/>
      <c r="H57" s="251"/>
      <c r="I57" s="250"/>
      <c r="J57" s="249" t="str">
        <f>IF(OR(L55="",L57=""),"",IF(L57&gt;L55,"»",IF(L57&lt;L55,"¼","¹º")))</f>
        <v/>
      </c>
      <c r="K57" s="247"/>
      <c r="L57" s="248"/>
      <c r="M57" s="247"/>
      <c r="N57" s="242"/>
      <c r="O57" s="247"/>
      <c r="P57" s="249" t="str">
        <f>IF(OR(R55="",R57=""),"",IF(R57&gt;R55,"»",IF(R57&lt;R55,"¼","¹º")))</f>
        <v/>
      </c>
      <c r="Q57" s="247"/>
      <c r="R57" s="248"/>
      <c r="S57" s="247"/>
      <c r="T57" s="242"/>
      <c r="U57" s="232"/>
      <c r="V57" s="241"/>
      <c r="W57" s="230"/>
      <c r="X57" s="244" t="str">
        <f>$C57</f>
        <v>Lundi</v>
      </c>
      <c r="Y57" s="243">
        <f>$D57</f>
        <v>45985</v>
      </c>
      <c r="Z57" s="228"/>
      <c r="AA57" s="246"/>
      <c r="AB57" s="228"/>
      <c r="AC57" s="242"/>
      <c r="AD57" s="232"/>
      <c r="AE57" s="241"/>
      <c r="AF57" s="230"/>
      <c r="AG57" s="244" t="str">
        <f>$C57</f>
        <v>Lundi</v>
      </c>
      <c r="AH57" s="243">
        <f>$D57</f>
        <v>45985</v>
      </c>
      <c r="AI57" s="228"/>
      <c r="AJ57" s="245"/>
      <c r="AK57" s="228"/>
      <c r="AL57" s="242"/>
      <c r="AM57" s="228"/>
      <c r="AN57" s="242"/>
      <c r="AO57" s="228"/>
      <c r="AP57" s="242"/>
      <c r="AQ57" s="228"/>
      <c r="AR57" s="242"/>
      <c r="AS57" s="228"/>
      <c r="AT57" s="242"/>
      <c r="AU57" s="226"/>
      <c r="AV57" s="231"/>
      <c r="AW57" s="230"/>
      <c r="AX57" s="244" t="str">
        <f>$C57</f>
        <v>Lundi</v>
      </c>
      <c r="AY57" s="243">
        <f>$D57</f>
        <v>45985</v>
      </c>
      <c r="AZ57" s="228"/>
      <c r="BA57" s="242"/>
      <c r="BB57" s="226"/>
      <c r="BC57" s="241"/>
      <c r="BD57" s="20">
        <v>22</v>
      </c>
      <c r="BE57" s="240">
        <f>D57</f>
        <v>45985</v>
      </c>
      <c r="BF57" s="239" t="str">
        <f>$C57</f>
        <v>Lundi</v>
      </c>
    </row>
    <row r="58" spans="1:58" ht="5.25" customHeight="1">
      <c r="A58" s="223"/>
      <c r="B58" s="238"/>
      <c r="C58" s="229"/>
      <c r="D58" s="228"/>
      <c r="E58" s="234"/>
      <c r="F58" s="234"/>
      <c r="G58" s="250"/>
      <c r="H58" s="250"/>
      <c r="I58" s="250"/>
      <c r="J58" s="236"/>
      <c r="K58" s="247"/>
      <c r="L58" s="228"/>
      <c r="M58" s="247"/>
      <c r="N58" s="247"/>
      <c r="O58" s="247"/>
      <c r="P58" s="236"/>
      <c r="Q58" s="247"/>
      <c r="R58" s="228"/>
      <c r="S58" s="247"/>
      <c r="T58" s="247"/>
      <c r="U58" s="232"/>
      <c r="V58" s="241"/>
      <c r="W58" s="230"/>
      <c r="X58" s="229"/>
      <c r="Y58" s="228"/>
      <c r="Z58" s="228"/>
      <c r="AA58" s="228"/>
      <c r="AB58" s="228"/>
      <c r="AC58" s="227"/>
      <c r="AD58" s="232"/>
      <c r="AE58" s="241"/>
      <c r="AF58" s="230"/>
      <c r="AG58" s="229"/>
      <c r="AH58" s="228"/>
      <c r="AI58" s="228"/>
      <c r="AJ58" s="255"/>
      <c r="AK58" s="228"/>
      <c r="AL58" s="228"/>
      <c r="AM58" s="228"/>
      <c r="AN58" s="228"/>
      <c r="AO58" s="228"/>
      <c r="AP58" s="228"/>
      <c r="AQ58" s="228"/>
      <c r="AR58" s="228"/>
      <c r="AS58" s="228"/>
      <c r="AT58" s="228"/>
      <c r="AU58" s="226"/>
      <c r="AV58" s="231"/>
      <c r="AW58" s="230"/>
      <c r="AX58" s="229"/>
      <c r="AY58" s="228"/>
      <c r="AZ58" s="228"/>
      <c r="BA58" s="227"/>
      <c r="BB58" s="226"/>
      <c r="BC58" s="241"/>
      <c r="BD58" s="20"/>
      <c r="BE58" s="254"/>
      <c r="BF58" s="253"/>
    </row>
    <row r="59" spans="1:58" ht="27" customHeight="1">
      <c r="A59" s="223"/>
      <c r="B59" s="238"/>
      <c r="C59" s="244" t="str">
        <f>PROPER(TEXT(D59,"JJJJ"))</f>
        <v>Mardi</v>
      </c>
      <c r="D59" s="243">
        <f>$D57+1</f>
        <v>45986</v>
      </c>
      <c r="E59" s="234"/>
      <c r="F59" s="252"/>
      <c r="G59" s="250"/>
      <c r="H59" s="251"/>
      <c r="I59" s="250"/>
      <c r="J59" s="249" t="str">
        <f>IF(OR(L57="",L59=""),"",IF(L59&gt;L57,"»",IF(L59&lt;L57,"¼","¹º")))</f>
        <v/>
      </c>
      <c r="K59" s="247"/>
      <c r="L59" s="248"/>
      <c r="M59" s="247"/>
      <c r="N59" s="242"/>
      <c r="O59" s="247"/>
      <c r="P59" s="249" t="str">
        <f>IF(OR(R57="",R59=""),"",IF(R59&gt;R57,"»",IF(R59&lt;R57,"¼","¹º")))</f>
        <v/>
      </c>
      <c r="Q59" s="247"/>
      <c r="R59" s="248"/>
      <c r="S59" s="247"/>
      <c r="T59" s="242"/>
      <c r="U59" s="232"/>
      <c r="V59" s="241"/>
      <c r="W59" s="230"/>
      <c r="X59" s="244" t="str">
        <f>$C59</f>
        <v>Mardi</v>
      </c>
      <c r="Y59" s="243">
        <f>$D59</f>
        <v>45986</v>
      </c>
      <c r="Z59" s="228"/>
      <c r="AA59" s="246"/>
      <c r="AB59" s="228"/>
      <c r="AC59" s="242"/>
      <c r="AD59" s="232"/>
      <c r="AE59" s="241"/>
      <c r="AF59" s="230"/>
      <c r="AG59" s="244" t="str">
        <f>$C59</f>
        <v>Mardi</v>
      </c>
      <c r="AH59" s="243">
        <f>$D59</f>
        <v>45986</v>
      </c>
      <c r="AI59" s="228"/>
      <c r="AJ59" s="245"/>
      <c r="AK59" s="228"/>
      <c r="AL59" s="242"/>
      <c r="AM59" s="228"/>
      <c r="AN59" s="242"/>
      <c r="AO59" s="228"/>
      <c r="AP59" s="242"/>
      <c r="AQ59" s="228"/>
      <c r="AR59" s="242"/>
      <c r="AS59" s="228"/>
      <c r="AT59" s="242"/>
      <c r="AU59" s="226"/>
      <c r="AV59" s="231"/>
      <c r="AW59" s="230"/>
      <c r="AX59" s="244" t="str">
        <f>$C59</f>
        <v>Mardi</v>
      </c>
      <c r="AY59" s="243">
        <f>$D59</f>
        <v>45986</v>
      </c>
      <c r="AZ59" s="228"/>
      <c r="BA59" s="242"/>
      <c r="BB59" s="226"/>
      <c r="BC59" s="241"/>
      <c r="BD59" s="20">
        <v>23</v>
      </c>
      <c r="BE59" s="240">
        <f>D59</f>
        <v>45986</v>
      </c>
      <c r="BF59" s="239" t="str">
        <f>$C59</f>
        <v>Mardi</v>
      </c>
    </row>
    <row r="60" spans="1:58" ht="5.25" customHeight="1">
      <c r="A60" s="223"/>
      <c r="B60" s="238"/>
      <c r="C60" s="229"/>
      <c r="D60" s="228"/>
      <c r="E60" s="234"/>
      <c r="F60" s="234"/>
      <c r="G60" s="250"/>
      <c r="H60" s="250"/>
      <c r="I60" s="250"/>
      <c r="J60" s="236"/>
      <c r="K60" s="247"/>
      <c r="L60" s="228"/>
      <c r="M60" s="247"/>
      <c r="N60" s="247"/>
      <c r="O60" s="247"/>
      <c r="P60" s="236"/>
      <c r="Q60" s="247"/>
      <c r="R60" s="228"/>
      <c r="S60" s="247"/>
      <c r="T60" s="247"/>
      <c r="U60" s="232"/>
      <c r="V60" s="241"/>
      <c r="W60" s="230"/>
      <c r="X60" s="229"/>
      <c r="Y60" s="228"/>
      <c r="Z60" s="228"/>
      <c r="AA60" s="228"/>
      <c r="AB60" s="228"/>
      <c r="AC60" s="227"/>
      <c r="AD60" s="232"/>
      <c r="AE60" s="241"/>
      <c r="AF60" s="230"/>
      <c r="AG60" s="229"/>
      <c r="AH60" s="228"/>
      <c r="AI60" s="228"/>
      <c r="AJ60" s="255"/>
      <c r="AK60" s="228"/>
      <c r="AL60" s="228"/>
      <c r="AM60" s="228"/>
      <c r="AN60" s="228"/>
      <c r="AO60" s="228"/>
      <c r="AP60" s="228"/>
      <c r="AQ60" s="228"/>
      <c r="AR60" s="228"/>
      <c r="AS60" s="228"/>
      <c r="AT60" s="228"/>
      <c r="AU60" s="226"/>
      <c r="AV60" s="231"/>
      <c r="AW60" s="230"/>
      <c r="AX60" s="229"/>
      <c r="AY60" s="228"/>
      <c r="AZ60" s="228"/>
      <c r="BA60" s="227"/>
      <c r="BB60" s="226"/>
      <c r="BC60" s="241"/>
      <c r="BD60" s="20"/>
      <c r="BE60" s="254"/>
      <c r="BF60" s="253"/>
    </row>
    <row r="61" spans="1:58" ht="27" customHeight="1">
      <c r="A61" s="223"/>
      <c r="B61" s="238"/>
      <c r="C61" s="244" t="str">
        <f>PROPER(TEXT(D61,"JJJJ"))</f>
        <v>Mercredi</v>
      </c>
      <c r="D61" s="243">
        <f>$D59+1</f>
        <v>45987</v>
      </c>
      <c r="E61" s="234"/>
      <c r="F61" s="252"/>
      <c r="G61" s="250"/>
      <c r="H61" s="251"/>
      <c r="I61" s="250"/>
      <c r="J61" s="249" t="str">
        <f>IF(OR(L59="",L61=""),"",IF(L61&gt;L59,"»",IF(L61&lt;L59,"¼","¹º")))</f>
        <v/>
      </c>
      <c r="K61" s="247"/>
      <c r="L61" s="248"/>
      <c r="M61" s="247"/>
      <c r="N61" s="242"/>
      <c r="O61" s="247"/>
      <c r="P61" s="249" t="str">
        <f>IF(OR(R59="",R61=""),"",IF(R61&gt;R59,"»",IF(R61&lt;R59,"¼","¹º")))</f>
        <v/>
      </c>
      <c r="Q61" s="247"/>
      <c r="R61" s="248"/>
      <c r="S61" s="247"/>
      <c r="T61" s="242"/>
      <c r="U61" s="232"/>
      <c r="V61" s="241"/>
      <c r="W61" s="230"/>
      <c r="X61" s="244" t="str">
        <f>$C61</f>
        <v>Mercredi</v>
      </c>
      <c r="Y61" s="243">
        <f>$D61</f>
        <v>45987</v>
      </c>
      <c r="Z61" s="228"/>
      <c r="AA61" s="246"/>
      <c r="AB61" s="228"/>
      <c r="AC61" s="242"/>
      <c r="AD61" s="232"/>
      <c r="AE61" s="241"/>
      <c r="AF61" s="230"/>
      <c r="AG61" s="244" t="str">
        <f>$C61</f>
        <v>Mercredi</v>
      </c>
      <c r="AH61" s="243">
        <f>$D61</f>
        <v>45987</v>
      </c>
      <c r="AI61" s="228"/>
      <c r="AJ61" s="245"/>
      <c r="AK61" s="228"/>
      <c r="AL61" s="242"/>
      <c r="AM61" s="228"/>
      <c r="AN61" s="242"/>
      <c r="AO61" s="228"/>
      <c r="AP61" s="242"/>
      <c r="AQ61" s="228"/>
      <c r="AR61" s="242"/>
      <c r="AS61" s="228"/>
      <c r="AT61" s="242"/>
      <c r="AU61" s="226"/>
      <c r="AV61" s="231"/>
      <c r="AW61" s="230"/>
      <c r="AX61" s="244" t="str">
        <f>$C61</f>
        <v>Mercredi</v>
      </c>
      <c r="AY61" s="243">
        <f>$D61</f>
        <v>45987</v>
      </c>
      <c r="AZ61" s="228"/>
      <c r="BA61" s="242"/>
      <c r="BB61" s="226"/>
      <c r="BC61" s="241"/>
      <c r="BD61" s="20">
        <v>20</v>
      </c>
      <c r="BE61" s="240">
        <f>D61</f>
        <v>45987</v>
      </c>
      <c r="BF61" s="239" t="str">
        <f>$C61</f>
        <v>Mercredi</v>
      </c>
    </row>
    <row r="62" spans="1:58" ht="5.25" customHeight="1">
      <c r="A62" s="223"/>
      <c r="B62" s="238"/>
      <c r="C62" s="229"/>
      <c r="D62" s="228"/>
      <c r="E62" s="234"/>
      <c r="F62" s="234"/>
      <c r="G62" s="250"/>
      <c r="H62" s="250"/>
      <c r="I62" s="250"/>
      <c r="J62" s="236"/>
      <c r="K62" s="247"/>
      <c r="L62" s="228"/>
      <c r="M62" s="247"/>
      <c r="N62" s="247"/>
      <c r="O62" s="247"/>
      <c r="P62" s="236"/>
      <c r="Q62" s="247"/>
      <c r="R62" s="228"/>
      <c r="S62" s="247"/>
      <c r="T62" s="247"/>
      <c r="U62" s="232"/>
      <c r="V62" s="241"/>
      <c r="W62" s="230"/>
      <c r="X62" s="229"/>
      <c r="Y62" s="228"/>
      <c r="Z62" s="228"/>
      <c r="AA62" s="228"/>
      <c r="AB62" s="228"/>
      <c r="AC62" s="227"/>
      <c r="AD62" s="232"/>
      <c r="AE62" s="241"/>
      <c r="AF62" s="230"/>
      <c r="AG62" s="229"/>
      <c r="AH62" s="228"/>
      <c r="AI62" s="228"/>
      <c r="AJ62" s="255"/>
      <c r="AK62" s="228"/>
      <c r="AL62" s="228"/>
      <c r="AM62" s="228"/>
      <c r="AN62" s="228"/>
      <c r="AO62" s="228"/>
      <c r="AP62" s="228"/>
      <c r="AQ62" s="228"/>
      <c r="AR62" s="228"/>
      <c r="AS62" s="228"/>
      <c r="AT62" s="228"/>
      <c r="AU62" s="226"/>
      <c r="AV62" s="231"/>
      <c r="AW62" s="230"/>
      <c r="AX62" s="229"/>
      <c r="AY62" s="228"/>
      <c r="AZ62" s="228"/>
      <c r="BA62" s="227"/>
      <c r="BB62" s="226"/>
      <c r="BC62" s="241"/>
      <c r="BD62" s="20"/>
      <c r="BE62" s="254"/>
      <c r="BF62" s="253"/>
    </row>
    <row r="63" spans="1:58" ht="27" customHeight="1">
      <c r="A63" s="223"/>
      <c r="B63" s="238"/>
      <c r="C63" s="244" t="str">
        <f>PROPER(TEXT(D63,"JJJJ"))</f>
        <v>Jeudi</v>
      </c>
      <c r="D63" s="243">
        <f>$D61+1</f>
        <v>45988</v>
      </c>
      <c r="E63" s="234"/>
      <c r="F63" s="252"/>
      <c r="G63" s="250"/>
      <c r="H63" s="251"/>
      <c r="I63" s="250"/>
      <c r="J63" s="249" t="str">
        <f>IF(OR(L61="",L63=""),"",IF(L63&gt;L61,"»",IF(L63&lt;L61,"¼","¹º")))</f>
        <v/>
      </c>
      <c r="K63" s="247"/>
      <c r="L63" s="248"/>
      <c r="M63" s="247"/>
      <c r="N63" s="242"/>
      <c r="O63" s="247"/>
      <c r="P63" s="249" t="str">
        <f>IF(OR(R61="",R63=""),"",IF(R63&gt;R61,"»",IF(R63&lt;R61,"¼","¹º")))</f>
        <v/>
      </c>
      <c r="Q63" s="247"/>
      <c r="R63" s="248"/>
      <c r="S63" s="247"/>
      <c r="T63" s="242"/>
      <c r="U63" s="232"/>
      <c r="V63" s="241"/>
      <c r="W63" s="230"/>
      <c r="X63" s="244" t="str">
        <f>$C63</f>
        <v>Jeudi</v>
      </c>
      <c r="Y63" s="243">
        <f>$D63</f>
        <v>45988</v>
      </c>
      <c r="Z63" s="228"/>
      <c r="AA63" s="246"/>
      <c r="AB63" s="228"/>
      <c r="AC63" s="242"/>
      <c r="AD63" s="232"/>
      <c r="AE63" s="241"/>
      <c r="AF63" s="230"/>
      <c r="AG63" s="244" t="str">
        <f>$C63</f>
        <v>Jeudi</v>
      </c>
      <c r="AH63" s="243">
        <f>$D63</f>
        <v>45988</v>
      </c>
      <c r="AI63" s="228"/>
      <c r="AJ63" s="245"/>
      <c r="AK63" s="228"/>
      <c r="AL63" s="242"/>
      <c r="AM63" s="228"/>
      <c r="AN63" s="242"/>
      <c r="AO63" s="228"/>
      <c r="AP63" s="242"/>
      <c r="AQ63" s="228"/>
      <c r="AR63" s="242"/>
      <c r="AS63" s="228"/>
      <c r="AT63" s="242"/>
      <c r="AU63" s="226"/>
      <c r="AV63" s="231"/>
      <c r="AW63" s="230"/>
      <c r="AX63" s="244" t="str">
        <f>$C63</f>
        <v>Jeudi</v>
      </c>
      <c r="AY63" s="243">
        <f>$D63</f>
        <v>45988</v>
      </c>
      <c r="AZ63" s="228"/>
      <c r="BA63" s="242"/>
      <c r="BB63" s="226"/>
      <c r="BC63" s="241"/>
      <c r="BD63" s="20">
        <v>24</v>
      </c>
      <c r="BE63" s="240">
        <f>D63</f>
        <v>45988</v>
      </c>
      <c r="BF63" s="239" t="str">
        <f>$C63</f>
        <v>Jeudi</v>
      </c>
    </row>
    <row r="64" spans="1:58" ht="5.25" customHeight="1">
      <c r="A64" s="223"/>
      <c r="B64" s="238"/>
      <c r="C64" s="229"/>
      <c r="D64" s="228"/>
      <c r="E64" s="234"/>
      <c r="F64" s="234"/>
      <c r="G64" s="250"/>
      <c r="H64" s="250"/>
      <c r="I64" s="250"/>
      <c r="J64" s="236"/>
      <c r="K64" s="247"/>
      <c r="L64" s="228"/>
      <c r="M64" s="247"/>
      <c r="N64" s="247"/>
      <c r="O64" s="247"/>
      <c r="P64" s="236"/>
      <c r="Q64" s="247"/>
      <c r="R64" s="228"/>
      <c r="S64" s="247"/>
      <c r="T64" s="247"/>
      <c r="U64" s="232"/>
      <c r="V64" s="241"/>
      <c r="W64" s="230"/>
      <c r="X64" s="229"/>
      <c r="Y64" s="228"/>
      <c r="Z64" s="228"/>
      <c r="AA64" s="228"/>
      <c r="AB64" s="228"/>
      <c r="AC64" s="227"/>
      <c r="AD64" s="232"/>
      <c r="AE64" s="241"/>
      <c r="AF64" s="230"/>
      <c r="AG64" s="229"/>
      <c r="AH64" s="228"/>
      <c r="AI64" s="228"/>
      <c r="AJ64" s="255"/>
      <c r="AK64" s="228"/>
      <c r="AL64" s="228"/>
      <c r="AM64" s="228"/>
      <c r="AN64" s="228"/>
      <c r="AO64" s="228"/>
      <c r="AP64" s="228"/>
      <c r="AQ64" s="228"/>
      <c r="AR64" s="228"/>
      <c r="AS64" s="228"/>
      <c r="AT64" s="228"/>
      <c r="AU64" s="226"/>
      <c r="AV64" s="231"/>
      <c r="AW64" s="230"/>
      <c r="AX64" s="229"/>
      <c r="AY64" s="228"/>
      <c r="AZ64" s="228"/>
      <c r="BA64" s="227"/>
      <c r="BB64" s="226"/>
      <c r="BC64" s="241"/>
      <c r="BD64" s="20"/>
      <c r="BE64" s="257"/>
      <c r="BF64" s="256"/>
    </row>
    <row r="65" spans="1:70" ht="27" customHeight="1">
      <c r="A65" s="223"/>
      <c r="B65" s="238"/>
      <c r="C65" s="244" t="str">
        <f>PROPER(TEXT(D65,"JJJJ"))</f>
        <v>Vendredi</v>
      </c>
      <c r="D65" s="243">
        <f>$D63+1</f>
        <v>45989</v>
      </c>
      <c r="E65" s="234"/>
      <c r="F65" s="252"/>
      <c r="G65" s="250"/>
      <c r="H65" s="251"/>
      <c r="I65" s="250"/>
      <c r="J65" s="249" t="str">
        <f>IF(OR(L63="",L65=""),"",IF(L65&gt;L63,"»",IF(L65&lt;L63,"¼","¹º")))</f>
        <v/>
      </c>
      <c r="K65" s="247"/>
      <c r="L65" s="248"/>
      <c r="M65" s="247"/>
      <c r="N65" s="242"/>
      <c r="O65" s="247"/>
      <c r="P65" s="249" t="str">
        <f>IF(OR(R63="",R65=""),"",IF(R65&gt;R63,"»",IF(R65&lt;R63,"¼","¹º")))</f>
        <v/>
      </c>
      <c r="Q65" s="247"/>
      <c r="R65" s="248"/>
      <c r="S65" s="247"/>
      <c r="T65" s="242"/>
      <c r="U65" s="232"/>
      <c r="V65" s="241"/>
      <c r="W65" s="230"/>
      <c r="X65" s="244" t="str">
        <f>$C65</f>
        <v>Vendredi</v>
      </c>
      <c r="Y65" s="243">
        <f>$D65</f>
        <v>45989</v>
      </c>
      <c r="Z65" s="228"/>
      <c r="AA65" s="246"/>
      <c r="AB65" s="228"/>
      <c r="AC65" s="242"/>
      <c r="AD65" s="232"/>
      <c r="AE65" s="241"/>
      <c r="AF65" s="230"/>
      <c r="AG65" s="244" t="str">
        <f>$C65</f>
        <v>Vendredi</v>
      </c>
      <c r="AH65" s="243">
        <f>$D65</f>
        <v>45989</v>
      </c>
      <c r="AI65" s="228"/>
      <c r="AJ65" s="245"/>
      <c r="AK65" s="228"/>
      <c r="AL65" s="242"/>
      <c r="AM65" s="228"/>
      <c r="AN65" s="242"/>
      <c r="AO65" s="228"/>
      <c r="AP65" s="242"/>
      <c r="AQ65" s="228"/>
      <c r="AR65" s="242"/>
      <c r="AS65" s="228"/>
      <c r="AT65" s="242"/>
      <c r="AU65" s="226"/>
      <c r="AV65" s="231"/>
      <c r="AW65" s="230"/>
      <c r="AX65" s="244" t="str">
        <f>$C65</f>
        <v>Vendredi</v>
      </c>
      <c r="AY65" s="243">
        <f>$D65</f>
        <v>45989</v>
      </c>
      <c r="AZ65" s="228"/>
      <c r="BA65" s="242"/>
      <c r="BB65" s="226"/>
      <c r="BC65" s="241"/>
      <c r="BD65" s="20">
        <v>22</v>
      </c>
      <c r="BE65" s="240">
        <f>D65</f>
        <v>45989</v>
      </c>
      <c r="BF65" s="239" t="str">
        <f>$C65</f>
        <v>Vendredi</v>
      </c>
    </row>
    <row r="66" spans="1:70" ht="5.25" customHeight="1">
      <c r="A66" s="223"/>
      <c r="B66" s="238"/>
      <c r="C66" s="229"/>
      <c r="D66" s="228"/>
      <c r="E66" s="234"/>
      <c r="F66" s="234"/>
      <c r="G66" s="250"/>
      <c r="H66" s="250"/>
      <c r="I66" s="250"/>
      <c r="J66" s="236"/>
      <c r="K66" s="247"/>
      <c r="L66" s="228"/>
      <c r="M66" s="247"/>
      <c r="N66" s="247"/>
      <c r="O66" s="247"/>
      <c r="P66" s="236"/>
      <c r="Q66" s="247"/>
      <c r="R66" s="228"/>
      <c r="S66" s="247"/>
      <c r="T66" s="247"/>
      <c r="U66" s="232"/>
      <c r="V66" s="241"/>
      <c r="W66" s="230"/>
      <c r="X66" s="229"/>
      <c r="Y66" s="228"/>
      <c r="Z66" s="228"/>
      <c r="AA66" s="228"/>
      <c r="AB66" s="228"/>
      <c r="AC66" s="227"/>
      <c r="AD66" s="232"/>
      <c r="AE66" s="241"/>
      <c r="AF66" s="230"/>
      <c r="AG66" s="229"/>
      <c r="AH66" s="228"/>
      <c r="AI66" s="228"/>
      <c r="AJ66" s="255"/>
      <c r="AK66" s="228"/>
      <c r="AL66" s="228"/>
      <c r="AM66" s="228"/>
      <c r="AN66" s="228"/>
      <c r="AO66" s="228"/>
      <c r="AP66" s="228"/>
      <c r="AQ66" s="228"/>
      <c r="AR66" s="228"/>
      <c r="AS66" s="228"/>
      <c r="AT66" s="228"/>
      <c r="AU66" s="226"/>
      <c r="AV66" s="231"/>
      <c r="AW66" s="230"/>
      <c r="AX66" s="229"/>
      <c r="AY66" s="228"/>
      <c r="AZ66" s="228"/>
      <c r="BA66" s="227"/>
      <c r="BB66" s="226"/>
      <c r="BC66" s="241"/>
      <c r="BD66" s="20"/>
      <c r="BE66" s="257"/>
      <c r="BF66" s="256"/>
    </row>
    <row r="67" spans="1:70" ht="27" customHeight="1">
      <c r="A67" s="223"/>
      <c r="B67" s="238"/>
      <c r="C67" s="244" t="str">
        <f>PROPER(TEXT(D67,"JJJJ"))</f>
        <v>Samedi</v>
      </c>
      <c r="D67" s="243">
        <f>$D65+1</f>
        <v>45990</v>
      </c>
      <c r="E67" s="234"/>
      <c r="F67" s="252"/>
      <c r="G67" s="250"/>
      <c r="H67" s="251"/>
      <c r="I67" s="250"/>
      <c r="J67" s="249" t="str">
        <f>IF(OR(L65="",L67=""),"",IF(L67&gt;L65,"»",IF(L67&lt;L65,"¼","¹º")))</f>
        <v/>
      </c>
      <c r="K67" s="247"/>
      <c r="L67" s="248"/>
      <c r="M67" s="247"/>
      <c r="N67" s="242"/>
      <c r="O67" s="247"/>
      <c r="P67" s="249" t="str">
        <f>IF(OR(R65="",R67=""),"",IF(R67&gt;R65,"»",IF(R67&lt;R65,"¼","¹º")))</f>
        <v/>
      </c>
      <c r="Q67" s="247"/>
      <c r="R67" s="248"/>
      <c r="S67" s="247"/>
      <c r="T67" s="242"/>
      <c r="U67" s="232"/>
      <c r="V67" s="241"/>
      <c r="W67" s="230"/>
      <c r="X67" s="244" t="str">
        <f>$C67</f>
        <v>Samedi</v>
      </c>
      <c r="Y67" s="243">
        <f>$D67</f>
        <v>45990</v>
      </c>
      <c r="Z67" s="228"/>
      <c r="AA67" s="246"/>
      <c r="AB67" s="228"/>
      <c r="AC67" s="242"/>
      <c r="AD67" s="232"/>
      <c r="AE67" s="241"/>
      <c r="AF67" s="230"/>
      <c r="AG67" s="244" t="str">
        <f>$C67</f>
        <v>Samedi</v>
      </c>
      <c r="AH67" s="243">
        <f>$D67</f>
        <v>45990</v>
      </c>
      <c r="AI67" s="228"/>
      <c r="AJ67" s="245"/>
      <c r="AK67" s="228"/>
      <c r="AL67" s="242"/>
      <c r="AM67" s="228"/>
      <c r="AN67" s="242"/>
      <c r="AO67" s="228"/>
      <c r="AP67" s="242"/>
      <c r="AQ67" s="228"/>
      <c r="AR67" s="242"/>
      <c r="AS67" s="228"/>
      <c r="AT67" s="242"/>
      <c r="AU67" s="226"/>
      <c r="AV67" s="231"/>
      <c r="AW67" s="230"/>
      <c r="AX67" s="244" t="str">
        <f>$C67</f>
        <v>Samedi</v>
      </c>
      <c r="AY67" s="243">
        <f>$D67</f>
        <v>45990</v>
      </c>
      <c r="AZ67" s="228"/>
      <c r="BA67" s="242"/>
      <c r="BB67" s="226"/>
      <c r="BC67" s="241"/>
      <c r="BD67" s="20">
        <v>23</v>
      </c>
      <c r="BE67" s="240">
        <f>D67</f>
        <v>45990</v>
      </c>
      <c r="BF67" s="239" t="str">
        <f>$C67</f>
        <v>Samedi</v>
      </c>
    </row>
    <row r="68" spans="1:70" ht="5.25" customHeight="1">
      <c r="A68" s="223"/>
      <c r="B68" s="238"/>
      <c r="C68" s="229"/>
      <c r="D68" s="228"/>
      <c r="E68" s="234"/>
      <c r="F68" s="234"/>
      <c r="G68" s="250"/>
      <c r="H68" s="250"/>
      <c r="I68" s="250"/>
      <c r="J68" s="236"/>
      <c r="K68" s="247"/>
      <c r="L68" s="228"/>
      <c r="M68" s="247"/>
      <c r="N68" s="247"/>
      <c r="O68" s="247"/>
      <c r="P68" s="236"/>
      <c r="Q68" s="247"/>
      <c r="R68" s="228"/>
      <c r="S68" s="247"/>
      <c r="T68" s="247"/>
      <c r="U68" s="232"/>
      <c r="V68" s="241"/>
      <c r="W68" s="230"/>
      <c r="X68" s="229"/>
      <c r="Y68" s="228"/>
      <c r="Z68" s="228"/>
      <c r="AA68" s="228"/>
      <c r="AB68" s="228"/>
      <c r="AC68" s="227"/>
      <c r="AD68" s="232"/>
      <c r="AE68" s="241"/>
      <c r="AF68" s="230"/>
      <c r="AG68" s="229"/>
      <c r="AH68" s="228"/>
      <c r="AI68" s="228"/>
      <c r="AJ68" s="255"/>
      <c r="AK68" s="228"/>
      <c r="AL68" s="228"/>
      <c r="AM68" s="228"/>
      <c r="AN68" s="228"/>
      <c r="AO68" s="228"/>
      <c r="AP68" s="228"/>
      <c r="AQ68" s="228"/>
      <c r="AR68" s="228"/>
      <c r="AS68" s="228"/>
      <c r="AT68" s="228"/>
      <c r="AU68" s="226"/>
      <c r="AV68" s="231"/>
      <c r="AW68" s="230"/>
      <c r="AX68" s="229"/>
      <c r="AY68" s="228"/>
      <c r="AZ68" s="228"/>
      <c r="BA68" s="227"/>
      <c r="BB68" s="226"/>
      <c r="BC68" s="241"/>
      <c r="BD68" s="20"/>
      <c r="BE68" s="254"/>
      <c r="BF68" s="253"/>
    </row>
    <row r="69" spans="1:70" ht="27" customHeight="1" thickBot="1">
      <c r="A69" s="223"/>
      <c r="B69" s="238"/>
      <c r="C69" s="244" t="str">
        <f>PROPER(TEXT(D69,"JJJJ"))</f>
        <v>Dimanche</v>
      </c>
      <c r="D69" s="243">
        <f>$D67+1</f>
        <v>45991</v>
      </c>
      <c r="E69" s="234"/>
      <c r="F69" s="252"/>
      <c r="G69" s="250"/>
      <c r="H69" s="251"/>
      <c r="I69" s="250"/>
      <c r="J69" s="249" t="str">
        <f>IF(OR(L67="",L69=""),"",IF(L69&gt;L67,"»",IF(L69&lt;L67,"¼","¹º")))</f>
        <v/>
      </c>
      <c r="K69" s="247"/>
      <c r="L69" s="248"/>
      <c r="M69" s="247"/>
      <c r="N69" s="242"/>
      <c r="O69" s="247"/>
      <c r="P69" s="249" t="str">
        <f>IF(OR(R67="",R69=""),"",IF(R69&gt;R67,"»",IF(R69&lt;R67,"¼","¹º")))</f>
        <v/>
      </c>
      <c r="Q69" s="247"/>
      <c r="R69" s="248"/>
      <c r="S69" s="247"/>
      <c r="T69" s="242"/>
      <c r="U69" s="232"/>
      <c r="V69" s="241"/>
      <c r="W69" s="230"/>
      <c r="X69" s="244" t="str">
        <f>$C69</f>
        <v>Dimanche</v>
      </c>
      <c r="Y69" s="243">
        <f>$D69</f>
        <v>45991</v>
      </c>
      <c r="Z69" s="228"/>
      <c r="AA69" s="246"/>
      <c r="AB69" s="228"/>
      <c r="AC69" s="242"/>
      <c r="AD69" s="232"/>
      <c r="AE69" s="241"/>
      <c r="AF69" s="230"/>
      <c r="AG69" s="244" t="str">
        <f>$C69</f>
        <v>Dimanche</v>
      </c>
      <c r="AH69" s="243">
        <f>$D69</f>
        <v>45991</v>
      </c>
      <c r="AI69" s="228"/>
      <c r="AJ69" s="245"/>
      <c r="AK69" s="228"/>
      <c r="AL69" s="242"/>
      <c r="AM69" s="228"/>
      <c r="AN69" s="242"/>
      <c r="AO69" s="228"/>
      <c r="AP69" s="242"/>
      <c r="AQ69" s="228"/>
      <c r="AR69" s="242"/>
      <c r="AS69" s="228"/>
      <c r="AT69" s="242"/>
      <c r="AU69" s="226"/>
      <c r="AV69" s="231"/>
      <c r="AW69" s="230"/>
      <c r="AX69" s="244" t="str">
        <f>$C69</f>
        <v>Dimanche</v>
      </c>
      <c r="AY69" s="243">
        <f>$D69</f>
        <v>45991</v>
      </c>
      <c r="AZ69" s="228"/>
      <c r="BA69" s="242"/>
      <c r="BB69" s="226"/>
      <c r="BC69" s="241"/>
      <c r="BD69" s="20">
        <v>20</v>
      </c>
      <c r="BE69" s="240">
        <f>D69</f>
        <v>45991</v>
      </c>
      <c r="BF69" s="239" t="str">
        <f>$C69</f>
        <v>Dimanche</v>
      </c>
    </row>
    <row r="70" spans="1:70" ht="9.75" customHeight="1" thickTop="1">
      <c r="A70" s="223"/>
      <c r="B70" s="238"/>
      <c r="C70" s="237"/>
      <c r="D70" s="234"/>
      <c r="E70" s="234"/>
      <c r="F70" s="235"/>
      <c r="G70" s="234"/>
      <c r="H70" s="233"/>
      <c r="I70" s="234"/>
      <c r="J70" s="236"/>
      <c r="K70" s="228"/>
      <c r="L70" s="235"/>
      <c r="M70" s="234"/>
      <c r="N70" s="233"/>
      <c r="O70" s="234"/>
      <c r="P70" s="236"/>
      <c r="Q70" s="234"/>
      <c r="R70" s="235"/>
      <c r="S70" s="234"/>
      <c r="T70" s="233"/>
      <c r="U70" s="232"/>
      <c r="V70" s="225"/>
      <c r="W70" s="230"/>
      <c r="X70" s="229"/>
      <c r="Y70" s="228"/>
      <c r="Z70" s="228"/>
      <c r="AA70" s="228"/>
      <c r="AB70" s="228"/>
      <c r="AC70" s="227"/>
      <c r="AD70" s="232"/>
      <c r="AE70" s="225"/>
      <c r="AF70" s="230"/>
      <c r="AG70" s="229"/>
      <c r="AH70" s="228"/>
      <c r="AI70" s="228"/>
      <c r="AJ70" s="228"/>
      <c r="AK70" s="228"/>
      <c r="AL70" s="227"/>
      <c r="AM70" s="228"/>
      <c r="AN70" s="227"/>
      <c r="AO70" s="228"/>
      <c r="AP70" s="227"/>
      <c r="AQ70" s="228"/>
      <c r="AR70" s="227"/>
      <c r="AS70" s="228"/>
      <c r="AT70" s="227"/>
      <c r="AU70" s="226"/>
      <c r="AV70" s="231"/>
      <c r="AW70" s="230"/>
      <c r="AX70" s="229"/>
      <c r="AY70" s="228"/>
      <c r="AZ70" s="228"/>
      <c r="BA70" s="227"/>
      <c r="BB70" s="226"/>
      <c r="BC70" s="225"/>
      <c r="BD70" s="20"/>
      <c r="BE70" s="224"/>
      <c r="BF70" s="224"/>
      <c r="BH70"/>
      <c r="BI70"/>
      <c r="BJ70"/>
      <c r="BK70"/>
    </row>
    <row r="71" spans="1:70" ht="12.75" customHeight="1">
      <c r="A71" s="223"/>
      <c r="B71" s="223"/>
      <c r="C71" s="222"/>
      <c r="D71" s="222"/>
      <c r="E71" s="222"/>
      <c r="F71" s="222"/>
      <c r="G71" s="222"/>
      <c r="H71" s="222"/>
      <c r="I71" s="222"/>
      <c r="J71" s="222"/>
      <c r="K71" s="222"/>
      <c r="L71" s="222"/>
      <c r="M71" s="222"/>
      <c r="N71" s="222"/>
      <c r="O71" s="222"/>
      <c r="P71" s="222"/>
      <c r="Q71" s="222"/>
      <c r="R71" s="222"/>
      <c r="S71" s="222"/>
      <c r="T71" s="222"/>
      <c r="U71" s="222"/>
      <c r="V71" s="222"/>
      <c r="W71" s="222"/>
      <c r="X71" s="222"/>
      <c r="Y71" s="222"/>
      <c r="Z71" s="222"/>
      <c r="AA71" s="222"/>
      <c r="AB71" s="222"/>
      <c r="AC71" s="222"/>
      <c r="AD71" s="222"/>
      <c r="AE71" s="222"/>
      <c r="AF71" s="222"/>
      <c r="AG71" s="222"/>
      <c r="AH71" s="222"/>
      <c r="AI71" s="222"/>
      <c r="AJ71" s="222"/>
      <c r="AK71" s="222"/>
      <c r="AL71" s="222"/>
      <c r="AM71" s="222"/>
      <c r="AN71" s="222"/>
      <c r="AO71" s="222"/>
      <c r="AP71" s="222"/>
      <c r="AQ71" s="222"/>
      <c r="AR71" s="222"/>
      <c r="AS71" s="222"/>
      <c r="AT71" s="222"/>
      <c r="AU71" s="222"/>
      <c r="AV71" s="222"/>
      <c r="AW71" s="222"/>
      <c r="AX71" s="222"/>
      <c r="AY71" s="222"/>
      <c r="AZ71" s="222"/>
      <c r="BA71" s="222"/>
      <c r="BB71" s="222"/>
      <c r="BC71" s="222"/>
      <c r="BH71"/>
      <c r="BI71"/>
      <c r="BJ71"/>
      <c r="BK71"/>
    </row>
    <row r="72" spans="1:70" ht="12.75" customHeight="1">
      <c r="C72" s="201"/>
      <c r="D72" s="201"/>
      <c r="E72" s="201"/>
      <c r="F72" s="201"/>
      <c r="G72" s="201"/>
      <c r="H72" s="201"/>
      <c r="I72" s="201"/>
      <c r="J72"/>
      <c r="P72"/>
      <c r="AD72" s="16"/>
      <c r="AE72" s="221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1"/>
      <c r="D73" s="201"/>
      <c r="E73" s="201"/>
      <c r="F73" s="201"/>
      <c r="G73" s="201"/>
      <c r="H73" s="201"/>
      <c r="I73" s="201"/>
      <c r="J73"/>
      <c r="P73"/>
      <c r="AJ73" s="220"/>
      <c r="BA73" s="2"/>
      <c r="BB73" s="219"/>
    </row>
    <row r="74" spans="1:70">
      <c r="J74"/>
      <c r="P74"/>
      <c r="BA74" s="2"/>
      <c r="BB74" s="219"/>
    </row>
    <row r="75" spans="1:70">
      <c r="J75"/>
      <c r="P75"/>
      <c r="BA75" s="2"/>
      <c r="BG75"/>
      <c r="BH75"/>
      <c r="BI75" s="2" t="s">
        <v>120</v>
      </c>
      <c r="BJ75" s="2"/>
      <c r="BK75" s="2" t="s">
        <v>119</v>
      </c>
      <c r="BL75" s="2"/>
      <c r="BM75" s="2" t="s">
        <v>118</v>
      </c>
      <c r="BN75" s="2"/>
      <c r="BO75" s="2" t="s">
        <v>117</v>
      </c>
      <c r="BP75" s="2"/>
      <c r="BQ75" s="2"/>
      <c r="BR75" s="2" t="s">
        <v>116</v>
      </c>
    </row>
    <row r="76" spans="1:70" s="2" customFormat="1">
      <c r="J76"/>
      <c r="K76"/>
      <c r="L76"/>
      <c r="M76"/>
      <c r="N76" s="215"/>
      <c r="O76"/>
      <c r="P76" s="21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7">
        <f>SUM(BO80:BO99)/1.5</f>
        <v>455.86666666666662</v>
      </c>
      <c r="BP76" s="21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9">
        <f>SUM(BO81:BO100)+Relevés!N5</f>
        <v>683.8</v>
      </c>
      <c r="BP77" s="208">
        <f>SUM(BP81:BP100)</f>
        <v>27.134722222222223</v>
      </c>
      <c r="BQ77"/>
      <c r="BR77" s="206">
        <f>SUM(BR81:BR100)</f>
        <v>131.87986111111115</v>
      </c>
    </row>
    <row r="78" spans="1:70" s="2" customFormat="1">
      <c r="C78" s="201"/>
      <c r="D78" s="201"/>
      <c r="E78" s="201"/>
      <c r="F78"/>
      <c r="G78"/>
      <c r="H78"/>
      <c r="I78"/>
      <c r="J78" s="194"/>
      <c r="K78"/>
      <c r="L78"/>
      <c r="M78"/>
      <c r="N78" s="215"/>
      <c r="O78"/>
      <c r="P78" s="194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1"/>
      <c r="D79" s="201"/>
      <c r="E79" s="201"/>
      <c r="F79">
        <v>16.399999999999999</v>
      </c>
      <c r="G79"/>
      <c r="H79">
        <v>0.59652777777777799</v>
      </c>
      <c r="I79"/>
      <c r="J79" s="194"/>
      <c r="K79"/>
      <c r="L79"/>
      <c r="M79"/>
      <c r="N79"/>
      <c r="O79"/>
      <c r="P79" s="194"/>
      <c r="Q79"/>
      <c r="R79"/>
      <c r="S79"/>
      <c r="T79"/>
      <c r="U79"/>
      <c r="V79"/>
      <c r="BE79"/>
      <c r="BF79"/>
      <c r="BG79"/>
      <c r="BH79" s="214" t="s">
        <v>115</v>
      </c>
      <c r="BI79" s="213">
        <f>MIN(BI81:BI92)</f>
        <v>-4.5</v>
      </c>
      <c r="BJ79" s="207" t="s">
        <v>114</v>
      </c>
      <c r="BK79" s="212">
        <f>MAX(BK81:BK100)</f>
        <v>38.5</v>
      </c>
      <c r="BL79" s="207" t="s">
        <v>42</v>
      </c>
      <c r="BM79" s="211">
        <f>MAX(BM81:BM100)</f>
        <v>67.7</v>
      </c>
      <c r="BN79" s="210" t="s">
        <v>28</v>
      </c>
      <c r="BO79" s="209">
        <f>MAX(BO81:BO103)</f>
        <v>164</v>
      </c>
      <c r="BP79" s="208">
        <f>MAX(BP81:BP103)</f>
        <v>7.0041666666666664</v>
      </c>
      <c r="BQ79" s="207" t="s">
        <v>18</v>
      </c>
      <c r="BR79" s="206">
        <f>MAX(BR81:BR103)</f>
        <v>17.215277777777782</v>
      </c>
    </row>
    <row r="81" spans="3:70" s="2" customFormat="1">
      <c r="C81" s="201"/>
      <c r="D81" s="201"/>
      <c r="E81" s="201"/>
      <c r="F81">
        <v>17.100000000000001</v>
      </c>
      <c r="G81"/>
      <c r="H81">
        <v>0.63819444444477402</v>
      </c>
      <c r="I81"/>
      <c r="J81" s="194"/>
      <c r="K81"/>
      <c r="L81"/>
      <c r="M81"/>
      <c r="N81" t="s">
        <v>113</v>
      </c>
      <c r="O81"/>
      <c r="P81" s="194"/>
      <c r="Q81"/>
      <c r="R81"/>
      <c r="S81"/>
      <c r="T81"/>
      <c r="U81"/>
      <c r="V81"/>
      <c r="BE81"/>
      <c r="BF81"/>
      <c r="BG81"/>
      <c r="BH81" s="13" t="s">
        <v>112</v>
      </c>
      <c r="BI81" s="200">
        <v>-4.5</v>
      </c>
      <c r="BJ81" s="196" t="s">
        <v>112</v>
      </c>
      <c r="BK81" s="200">
        <v>13.5</v>
      </c>
      <c r="BL81" s="196" t="s">
        <v>112</v>
      </c>
      <c r="BM81" s="198">
        <v>67.7</v>
      </c>
      <c r="BN81" s="196" t="s">
        <v>112</v>
      </c>
      <c r="BO81" s="197">
        <v>164</v>
      </c>
      <c r="BP81" s="195">
        <v>7.0041666666666664</v>
      </c>
      <c r="BQ81" s="196" t="s">
        <v>112</v>
      </c>
      <c r="BR81" s="195">
        <v>4.4576388888888889</v>
      </c>
    </row>
    <row r="82" spans="3:70" s="2" customFormat="1">
      <c r="C82" s="202" t="s">
        <v>111</v>
      </c>
      <c r="D82" s="201"/>
      <c r="E82" s="201"/>
      <c r="F82"/>
      <c r="G82"/>
      <c r="H82"/>
      <c r="I82"/>
      <c r="J82" s="194"/>
      <c r="K82"/>
      <c r="L82"/>
      <c r="M82"/>
      <c r="N82"/>
      <c r="O82"/>
      <c r="P82" s="194"/>
      <c r="Q82"/>
      <c r="R82"/>
      <c r="S82"/>
      <c r="T82"/>
      <c r="U82"/>
      <c r="V82"/>
      <c r="BE82"/>
      <c r="BF82"/>
      <c r="BG82"/>
      <c r="BH82" s="13" t="s">
        <v>110</v>
      </c>
      <c r="BI82" s="200">
        <v>-2.6</v>
      </c>
      <c r="BJ82" s="196" t="s">
        <v>110</v>
      </c>
      <c r="BK82" s="200">
        <v>17.8</v>
      </c>
      <c r="BL82" s="196" t="s">
        <v>110</v>
      </c>
      <c r="BM82" s="198">
        <v>45.4</v>
      </c>
      <c r="BN82" s="196" t="s">
        <v>110</v>
      </c>
      <c r="BO82" s="197">
        <v>81</v>
      </c>
      <c r="BP82" s="195">
        <v>2.8465277777777773</v>
      </c>
      <c r="BQ82" s="196" t="s">
        <v>110</v>
      </c>
      <c r="BR82" s="195">
        <v>8.2083333333333321</v>
      </c>
    </row>
    <row r="83" spans="3:70" s="2" customFormat="1">
      <c r="C83" s="201"/>
      <c r="D83" s="201"/>
      <c r="E83" s="201"/>
      <c r="F83">
        <v>18.3</v>
      </c>
      <c r="G83"/>
      <c r="H83">
        <v>0.55486111111111103</v>
      </c>
      <c r="I83"/>
      <c r="J83" s="194"/>
      <c r="K83"/>
      <c r="L83"/>
      <c r="M83"/>
      <c r="N83"/>
      <c r="O83"/>
      <c r="P83" s="194"/>
      <c r="Q83"/>
      <c r="R83"/>
      <c r="S83"/>
      <c r="T83"/>
      <c r="U83"/>
      <c r="V83"/>
      <c r="BB83"/>
      <c r="BE83"/>
      <c r="BF83"/>
      <c r="BG83"/>
      <c r="BH83" s="205" t="s">
        <v>109</v>
      </c>
      <c r="BI83" s="204">
        <v>-0.5</v>
      </c>
      <c r="BJ83" s="203" t="s">
        <v>109</v>
      </c>
      <c r="BK83" s="199">
        <v>18.8</v>
      </c>
      <c r="BL83" s="19" t="s">
        <v>109</v>
      </c>
      <c r="BM83" s="198">
        <v>39.6</v>
      </c>
      <c r="BN83" s="19" t="s">
        <v>109</v>
      </c>
      <c r="BO83" s="197">
        <v>36</v>
      </c>
      <c r="BP83" s="195">
        <v>1.9861111111111109</v>
      </c>
      <c r="BQ83" s="19" t="s">
        <v>109</v>
      </c>
      <c r="BR83" s="195">
        <v>14.023611111111112</v>
      </c>
    </row>
    <row r="84" spans="3:70">
      <c r="C84" s="202" t="s">
        <v>108</v>
      </c>
      <c r="D84" s="201"/>
      <c r="E84" s="201"/>
      <c r="BG84"/>
      <c r="BH84" s="13" t="s">
        <v>107</v>
      </c>
      <c r="BI84" s="200">
        <v>4.5</v>
      </c>
      <c r="BJ84" s="196" t="s">
        <v>107</v>
      </c>
      <c r="BK84" s="200">
        <v>26.4</v>
      </c>
      <c r="BL84" s="196" t="s">
        <v>107</v>
      </c>
      <c r="BM84" s="198">
        <v>58.3</v>
      </c>
      <c r="BN84" s="196" t="s">
        <v>107</v>
      </c>
      <c r="BO84" s="197">
        <v>72.899999999999991</v>
      </c>
      <c r="BP84" s="195">
        <v>2.7180555555555563</v>
      </c>
      <c r="BQ84" s="196" t="s">
        <v>107</v>
      </c>
      <c r="BR84" s="195">
        <v>12.734027777777779</v>
      </c>
    </row>
    <row r="85" spans="3:70">
      <c r="F85">
        <v>17.5</v>
      </c>
      <c r="H85">
        <v>0.19166666666666701</v>
      </c>
      <c r="BG85"/>
      <c r="BH85" s="13" t="s">
        <v>106</v>
      </c>
      <c r="BI85" s="200">
        <v>5.7</v>
      </c>
      <c r="BJ85" s="196" t="s">
        <v>106</v>
      </c>
      <c r="BK85" s="200">
        <v>30.7</v>
      </c>
      <c r="BL85" s="196" t="s">
        <v>106</v>
      </c>
      <c r="BM85" s="198">
        <v>35.6</v>
      </c>
      <c r="BN85" s="196" t="s">
        <v>106</v>
      </c>
      <c r="BO85" s="197">
        <v>37.800000000000004</v>
      </c>
      <c r="BP85" s="195">
        <v>1.2361111111111109</v>
      </c>
      <c r="BQ85" s="196" t="s">
        <v>106</v>
      </c>
      <c r="BR85" s="195">
        <v>16.089583333333334</v>
      </c>
    </row>
    <row r="86" spans="3:70">
      <c r="BG86"/>
      <c r="BH86" s="13" t="s">
        <v>105</v>
      </c>
      <c r="BI86" s="200">
        <v>9.1999999999999993</v>
      </c>
      <c r="BJ86" s="196" t="s">
        <v>105</v>
      </c>
      <c r="BK86" s="200">
        <v>34.5</v>
      </c>
      <c r="BL86" s="196" t="s">
        <v>105</v>
      </c>
      <c r="BM86" s="198">
        <v>37.1</v>
      </c>
      <c r="BN86" s="196" t="s">
        <v>105</v>
      </c>
      <c r="BO86" s="197">
        <v>19.399999999999999</v>
      </c>
      <c r="BP86" s="195">
        <v>1.3541666666666667</v>
      </c>
      <c r="BQ86" s="196" t="s">
        <v>105</v>
      </c>
      <c r="BR86" s="195">
        <v>16.462500000000002</v>
      </c>
    </row>
    <row r="87" spans="3:70">
      <c r="F87">
        <v>16.8</v>
      </c>
      <c r="H87">
        <v>0.60069444444444398</v>
      </c>
      <c r="BG87"/>
      <c r="BH87" s="13" t="s">
        <v>104</v>
      </c>
      <c r="BI87" s="200">
        <v>12</v>
      </c>
      <c r="BJ87" s="196" t="s">
        <v>104</v>
      </c>
      <c r="BK87" s="200">
        <v>33.799999999999997</v>
      </c>
      <c r="BL87" s="196" t="s">
        <v>104</v>
      </c>
      <c r="BM87" s="198">
        <v>42.5</v>
      </c>
      <c r="BN87" s="196" t="s">
        <v>104</v>
      </c>
      <c r="BO87" s="197">
        <v>37.9</v>
      </c>
      <c r="BP87" s="195">
        <v>0.72916666666666663</v>
      </c>
      <c r="BQ87" s="196" t="s">
        <v>104</v>
      </c>
      <c r="BR87" s="195">
        <v>17.215277777777782</v>
      </c>
    </row>
    <row r="88" spans="3:70">
      <c r="BG88"/>
      <c r="BH88" s="13" t="s">
        <v>103</v>
      </c>
      <c r="BI88" s="200">
        <v>11.5</v>
      </c>
      <c r="BJ88" s="196" t="s">
        <v>103</v>
      </c>
      <c r="BK88" s="200">
        <v>38.5</v>
      </c>
      <c r="BL88" s="196" t="s">
        <v>103</v>
      </c>
      <c r="BM88" s="198">
        <v>39.6</v>
      </c>
      <c r="BN88" s="196" t="s">
        <v>103</v>
      </c>
      <c r="BO88" s="197">
        <v>17.2</v>
      </c>
      <c r="BP88" s="195">
        <v>0.72361111111111109</v>
      </c>
      <c r="BQ88" s="196" t="s">
        <v>103</v>
      </c>
      <c r="BR88" s="195">
        <v>14.959722222222219</v>
      </c>
    </row>
    <row r="89" spans="3:70">
      <c r="F89">
        <v>15.9</v>
      </c>
      <c r="H89">
        <v>0.54930555555555605</v>
      </c>
      <c r="BG89"/>
      <c r="BH89" s="13" t="s">
        <v>102</v>
      </c>
      <c r="BI89" s="200">
        <v>7.2</v>
      </c>
      <c r="BJ89" s="196" t="s">
        <v>102</v>
      </c>
      <c r="BK89" s="200">
        <v>29.8</v>
      </c>
      <c r="BL89" s="196" t="s">
        <v>102</v>
      </c>
      <c r="BM89" s="198">
        <v>34.9</v>
      </c>
      <c r="BN89" s="196" t="s">
        <v>102</v>
      </c>
      <c r="BO89" s="197">
        <v>90</v>
      </c>
      <c r="BP89" s="195">
        <v>2.8263888888888884</v>
      </c>
      <c r="BQ89" s="196" t="s">
        <v>102</v>
      </c>
      <c r="BR89" s="195">
        <v>12.897222222222222</v>
      </c>
    </row>
    <row r="90" spans="3:70">
      <c r="BG90"/>
      <c r="BH90" s="13" t="s">
        <v>101</v>
      </c>
      <c r="BI90" s="200">
        <v>5.2</v>
      </c>
      <c r="BJ90" s="196" t="s">
        <v>101</v>
      </c>
      <c r="BK90" s="200">
        <v>23.2</v>
      </c>
      <c r="BL90" s="196" t="s">
        <v>101</v>
      </c>
      <c r="BM90" s="198">
        <v>67.3</v>
      </c>
      <c r="BN90" s="196" t="s">
        <v>101</v>
      </c>
      <c r="BO90" s="197">
        <v>74.800000000000011</v>
      </c>
      <c r="BP90" s="195">
        <v>3.59375</v>
      </c>
      <c r="BQ90" s="196" t="s">
        <v>101</v>
      </c>
      <c r="BR90" s="195">
        <v>9.5895833333333318</v>
      </c>
    </row>
    <row r="91" spans="3:70">
      <c r="F91">
        <v>16.5</v>
      </c>
      <c r="H91">
        <v>0.64791666666666703</v>
      </c>
      <c r="BG91"/>
      <c r="BH91" s="13" t="s">
        <v>100</v>
      </c>
      <c r="BI91" s="200">
        <f>$L$7</f>
        <v>-0.1</v>
      </c>
      <c r="BJ91" s="196" t="str">
        <f>BH91</f>
        <v>Novembre</v>
      </c>
      <c r="BK91" s="200">
        <f>$R$7</f>
        <v>19.399999999999999</v>
      </c>
      <c r="BL91" s="196" t="str">
        <f>BH91</f>
        <v>Novembre</v>
      </c>
      <c r="BM91" s="198">
        <f>$AA$9</f>
        <v>39.6</v>
      </c>
      <c r="BN91" s="196" t="str">
        <f>BH91</f>
        <v>Novembre</v>
      </c>
      <c r="BO91" s="197">
        <f>$AJ$5</f>
        <v>52.800000000000011</v>
      </c>
      <c r="BP91" s="195">
        <f>$AL$5</f>
        <v>2.1166666666666667</v>
      </c>
      <c r="BQ91" s="196" t="str">
        <f>BH91</f>
        <v>Novembre</v>
      </c>
      <c r="BR91" s="195">
        <f>$BA$5</f>
        <v>5.2423611111111112</v>
      </c>
    </row>
    <row r="92" spans="3:70">
      <c r="BG92"/>
      <c r="BH92" s="13"/>
      <c r="BI92" s="200"/>
      <c r="BJ92" s="196"/>
      <c r="BK92" s="199"/>
      <c r="BL92" s="196"/>
      <c r="BM92" s="198"/>
      <c r="BN92" s="196"/>
      <c r="BO92" s="197"/>
      <c r="BP92" s="195"/>
      <c r="BQ92" s="196"/>
      <c r="BR92" s="195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  <row r="265" spans="6:8">
      <c r="F265">
        <v>13.6</v>
      </c>
      <c r="H265">
        <v>0.64375000000000004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69 AG11:AH69 AX11:AY69 C11:D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M9" r:id="rId10" xr:uid="{7EC1AD0A-563F-406F-A15B-13B0AD2DDE48}"/>
    <hyperlink ref="BF9" r:id="rId11" xr:uid="{F4F8B1FC-2747-4E9C-BAF9-870623134906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Button 24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Button 25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Button 26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Button 27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Button 28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92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408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408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536">
        <v>0.72361111111111109</v>
      </c>
      <c r="B1" s="223"/>
      <c r="C1" s="223"/>
      <c r="D1" s="223"/>
      <c r="E1" s="223"/>
      <c r="F1" s="223"/>
      <c r="G1" s="535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465"/>
      <c r="S1" s="534"/>
      <c r="U1" s="533"/>
      <c r="V1" s="69" t="s">
        <v>47</v>
      </c>
      <c r="W1"/>
      <c r="X1" s="524" t="s">
        <v>221</v>
      </c>
      <c r="Y1" s="581">
        <f>Relevés!N5</f>
        <v>0</v>
      </c>
      <c r="Z1" s="18" t="s">
        <v>220</v>
      </c>
      <c r="AC1" s="459"/>
      <c r="AD1" s="459"/>
    </row>
    <row r="2" spans="1:30" ht="15.75" customHeight="1" thickTop="1">
      <c r="A2" s="223"/>
      <c r="B2" s="532"/>
      <c r="C2" s="531"/>
      <c r="D2" s="531"/>
      <c r="E2" s="531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0"/>
      <c r="R2" s="465"/>
      <c r="T2" s="529"/>
      <c r="U2" s="529"/>
      <c r="V2" s="505" t="s">
        <v>33</v>
      </c>
      <c r="W2" s="528"/>
      <c r="X2" s="527" t="s">
        <v>219</v>
      </c>
      <c r="Y2" s="581">
        <f>Relevés!$N$5+Novembre_2025!$AJ$5</f>
        <v>52.800000000000011</v>
      </c>
      <c r="Z2" t="s">
        <v>241</v>
      </c>
    </row>
    <row r="3" spans="1:30" ht="15.75">
      <c r="A3" s="223"/>
      <c r="B3" s="475"/>
      <c r="C3" s="610" t="s">
        <v>218</v>
      </c>
      <c r="D3" s="611"/>
      <c r="E3" s="611"/>
      <c r="F3" s="495" t="s">
        <v>217</v>
      </c>
      <c r="G3" s="478"/>
      <c r="H3" s="473"/>
      <c r="I3" s="526" t="s">
        <v>216</v>
      </c>
      <c r="J3" s="526"/>
      <c r="K3" s="473"/>
      <c r="L3" s="610" t="s">
        <v>215</v>
      </c>
      <c r="M3" s="611"/>
      <c r="N3" s="611"/>
      <c r="O3" s="473" t="s">
        <v>214</v>
      </c>
      <c r="P3" s="473"/>
      <c r="Q3" s="472"/>
      <c r="R3" s="465"/>
      <c r="T3" s="525"/>
      <c r="U3" s="525"/>
      <c r="V3" s="494">
        <v>160</v>
      </c>
      <c r="W3"/>
      <c r="X3" s="524" t="s">
        <v>213</v>
      </c>
      <c r="Y3" s="523">
        <f>Novembre_2025!$BO$77</f>
        <v>683.8</v>
      </c>
      <c r="Z3" t="s">
        <v>240</v>
      </c>
      <c r="AB3" s="522"/>
    </row>
    <row r="4" spans="1:30" ht="15.75">
      <c r="A4" s="223"/>
      <c r="B4" s="475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3"/>
      <c r="O4" s="473"/>
      <c r="P4" s="473"/>
      <c r="Q4" s="472"/>
      <c r="R4" s="465"/>
      <c r="V4" s="521">
        <f>Novembre_2025!BM79</f>
        <v>67.7</v>
      </c>
    </row>
    <row r="5" spans="1:30" ht="15" customHeight="1">
      <c r="A5" s="223"/>
      <c r="B5" s="475"/>
      <c r="C5" s="473"/>
      <c r="D5" s="473"/>
      <c r="E5" s="473"/>
      <c r="F5" s="473"/>
      <c r="G5" s="473"/>
      <c r="H5" s="473"/>
      <c r="I5" s="473"/>
      <c r="J5" s="473"/>
      <c r="K5" s="473"/>
      <c r="L5" s="473"/>
      <c r="M5" s="473"/>
      <c r="N5" s="473"/>
      <c r="O5" s="473"/>
      <c r="P5" s="473"/>
      <c r="Q5" s="472"/>
      <c r="R5" s="465"/>
      <c r="V5" s="494">
        <v>2.5</v>
      </c>
      <c r="X5" s="520" t="s">
        <v>212</v>
      </c>
      <c r="Y5" s="519">
        <f>LOOKUP(9^9,Relevés!$B:$B)</f>
        <v>7.9</v>
      </c>
      <c r="Z5" s="482" t="s">
        <v>211</v>
      </c>
    </row>
    <row r="6" spans="1:30" ht="15.75">
      <c r="A6" s="223"/>
      <c r="B6" s="475"/>
      <c r="C6" s="473"/>
      <c r="D6" s="473"/>
      <c r="E6" s="473"/>
      <c r="F6" s="473"/>
      <c r="G6" s="473"/>
      <c r="H6" s="473"/>
      <c r="I6" s="473"/>
      <c r="J6" s="473"/>
      <c r="K6" s="473"/>
      <c r="L6" s="473"/>
      <c r="M6" s="473"/>
      <c r="N6" s="473"/>
      <c r="O6" s="473"/>
      <c r="P6" s="473"/>
      <c r="Q6" s="472"/>
      <c r="R6" s="465"/>
      <c r="S6" s="5"/>
      <c r="T6" s="220"/>
      <c r="V6" s="491">
        <f>V3-V4-V5</f>
        <v>89.8</v>
      </c>
      <c r="X6" s="518" t="s">
        <v>187</v>
      </c>
      <c r="Y6" s="517">
        <f>LOOKUP(9^9,Relevés!$C:$C)</f>
        <v>62</v>
      </c>
      <c r="Z6" s="482" t="s">
        <v>210</v>
      </c>
    </row>
    <row r="7" spans="1:30">
      <c r="A7" s="223"/>
      <c r="B7" s="475"/>
      <c r="C7" s="473"/>
      <c r="D7" s="473"/>
      <c r="E7" s="473"/>
      <c r="F7" s="473"/>
      <c r="G7" s="473"/>
      <c r="H7" s="473"/>
      <c r="I7" s="473"/>
      <c r="J7" s="473"/>
      <c r="K7" s="473"/>
      <c r="L7" s="473"/>
      <c r="M7" s="473"/>
      <c r="N7" s="473"/>
      <c r="O7" s="473"/>
      <c r="P7" s="473"/>
      <c r="Q7" s="472"/>
      <c r="R7" s="465"/>
      <c r="S7" s="5"/>
      <c r="T7" s="220"/>
      <c r="U7" s="220"/>
      <c r="V7" s="220"/>
      <c r="X7" s="516" t="s">
        <v>209</v>
      </c>
      <c r="Y7" s="489">
        <f>LOOKUP(9^9,Relevés!$F:$G)</f>
        <v>4.7</v>
      </c>
      <c r="Z7" s="482" t="s">
        <v>208</v>
      </c>
    </row>
    <row r="8" spans="1:30">
      <c r="A8" s="223"/>
      <c r="B8" s="475"/>
      <c r="C8" s="473"/>
      <c r="D8" s="473"/>
      <c r="E8" s="473"/>
      <c r="F8" s="473"/>
      <c r="G8" s="473"/>
      <c r="H8" s="473"/>
      <c r="I8" s="473"/>
      <c r="J8" s="473"/>
      <c r="K8" s="473"/>
      <c r="L8" s="473"/>
      <c r="M8" s="473"/>
      <c r="N8" s="473"/>
      <c r="O8" s="473"/>
      <c r="P8" s="473"/>
      <c r="Q8" s="472"/>
      <c r="R8" s="465"/>
      <c r="T8" s="515"/>
      <c r="U8" s="220"/>
      <c r="V8" s="505" t="s">
        <v>34</v>
      </c>
    </row>
    <row r="9" spans="1:30" ht="15" customHeight="1">
      <c r="A9" s="223"/>
      <c r="B9" s="475"/>
      <c r="C9" s="473"/>
      <c r="D9" s="473"/>
      <c r="E9" s="473"/>
      <c r="F9" s="473"/>
      <c r="G9" s="473"/>
      <c r="H9" s="473"/>
      <c r="I9" s="473"/>
      <c r="J9" s="473"/>
      <c r="K9" s="473"/>
      <c r="L9" s="473"/>
      <c r="M9" s="473"/>
      <c r="N9" s="473"/>
      <c r="O9" s="473"/>
      <c r="P9" s="473"/>
      <c r="Q9" s="472"/>
      <c r="R9" s="465"/>
      <c r="V9" s="494">
        <v>160</v>
      </c>
      <c r="X9" s="512" t="s">
        <v>207</v>
      </c>
      <c r="Y9" s="514">
        <f>LOOKUP(9^9,Relevés!$D:$D)</f>
        <v>1.1000000000000001</v>
      </c>
      <c r="Z9" s="510" t="s">
        <v>206</v>
      </c>
    </row>
    <row r="10" spans="1:30" ht="15.75">
      <c r="A10" s="223"/>
      <c r="B10" s="475"/>
      <c r="C10" s="473"/>
      <c r="D10" s="473"/>
      <c r="E10" s="473"/>
      <c r="F10" s="473"/>
      <c r="G10" s="473"/>
      <c r="H10" s="473"/>
      <c r="I10" s="473"/>
      <c r="J10" s="473"/>
      <c r="K10" s="473"/>
      <c r="L10" s="473"/>
      <c r="M10" s="473"/>
      <c r="N10" s="473"/>
      <c r="O10" s="473"/>
      <c r="P10" s="473"/>
      <c r="Q10" s="472"/>
      <c r="R10" s="465"/>
      <c r="V10" s="513">
        <f>Novembre_2025!AA9</f>
        <v>39.6</v>
      </c>
      <c r="X10" s="512" t="s">
        <v>207</v>
      </c>
      <c r="Y10" s="511">
        <f>243.04*(LN($Y$6)+17.625*$Y$5/(243.04+$Y$5))/(17.625-(LN($Y$6)+17.625*$Y$5/(243.04+$Y$5)))</f>
        <v>87.917225554303343</v>
      </c>
      <c r="Z10" s="510" t="s">
        <v>206</v>
      </c>
      <c r="AA10" t="s">
        <v>205</v>
      </c>
    </row>
    <row r="11" spans="1:30" ht="15.75">
      <c r="A11" s="223"/>
      <c r="B11" s="475"/>
      <c r="C11" s="473"/>
      <c r="D11" s="473"/>
      <c r="E11" s="473"/>
      <c r="F11" s="473"/>
      <c r="G11" s="473"/>
      <c r="H11" s="473"/>
      <c r="I11" s="473"/>
      <c r="J11" s="473"/>
      <c r="K11" s="473"/>
      <c r="L11" s="473"/>
      <c r="M11" s="473"/>
      <c r="N11" s="473"/>
      <c r="O11" s="473"/>
      <c r="P11" s="473"/>
      <c r="Q11" s="472"/>
      <c r="R11" s="465"/>
      <c r="V11" s="494">
        <v>3</v>
      </c>
    </row>
    <row r="12" spans="1:30" ht="15.75">
      <c r="A12" s="223"/>
      <c r="B12" s="475"/>
      <c r="C12" s="473"/>
      <c r="D12" s="473"/>
      <c r="E12" s="473"/>
      <c r="F12" s="473"/>
      <c r="G12" s="473"/>
      <c r="H12" s="473"/>
      <c r="I12" s="473"/>
      <c r="J12" s="473"/>
      <c r="K12" s="473"/>
      <c r="L12" s="473"/>
      <c r="M12" s="473"/>
      <c r="N12" s="473"/>
      <c r="O12" s="473"/>
      <c r="P12" s="473"/>
      <c r="Q12" s="472"/>
      <c r="R12" s="465"/>
      <c r="V12" s="491">
        <f>V9-V10-V11</f>
        <v>117.4</v>
      </c>
      <c r="X12" s="471" t="s">
        <v>201</v>
      </c>
      <c r="Y12" s="490">
        <f>LOOKUP(9^9,Relevés!$E:$E)</f>
        <v>7.9</v>
      </c>
      <c r="Z12" s="18"/>
    </row>
    <row r="13" spans="1:30">
      <c r="A13" s="223"/>
      <c r="B13" s="475"/>
      <c r="C13" s="477" t="s">
        <v>204</v>
      </c>
      <c r="D13" s="509"/>
      <c r="E13" s="473"/>
      <c r="F13" s="473" t="s">
        <v>203</v>
      </c>
      <c r="G13" s="473"/>
      <c r="H13" s="473"/>
      <c r="I13" s="473"/>
      <c r="J13" s="473"/>
      <c r="K13" s="473"/>
      <c r="L13" s="473"/>
      <c r="M13" s="473"/>
      <c r="N13" s="473"/>
      <c r="O13" s="509" t="s">
        <v>202</v>
      </c>
      <c r="P13" s="473"/>
      <c r="Q13" s="472"/>
      <c r="R13" s="465"/>
      <c r="X13" s="471" t="s">
        <v>201</v>
      </c>
      <c r="Y13" s="490">
        <f>IF(Y7&lt;5,Y5,(13.12+0.6215*$Y$5)-(11.37*$Y$7^0.16)+(0.3965*$Y$5*$Y$7^0.16))</f>
        <v>7.9</v>
      </c>
    </row>
    <row r="14" spans="1:30" ht="15.75" customHeight="1">
      <c r="A14" s="223"/>
      <c r="B14" s="475"/>
      <c r="C14" s="473"/>
      <c r="D14" s="473"/>
      <c r="E14" s="473"/>
      <c r="F14" s="508" t="s">
        <v>200</v>
      </c>
      <c r="G14" s="507"/>
      <c r="H14" s="506"/>
      <c r="I14" s="506" t="s">
        <v>199</v>
      </c>
      <c r="J14" s="506"/>
      <c r="K14" s="473"/>
      <c r="L14" s="473"/>
      <c r="M14" s="473" t="s">
        <v>198</v>
      </c>
      <c r="N14" s="473"/>
      <c r="O14" s="473"/>
      <c r="P14" s="473"/>
      <c r="Q14" s="472"/>
      <c r="R14" s="465"/>
      <c r="V14" s="505" t="s">
        <v>36</v>
      </c>
      <c r="X14" s="504" t="s">
        <v>197</v>
      </c>
      <c r="Y14" s="503"/>
    </row>
    <row r="15" spans="1:30" ht="15" customHeight="1">
      <c r="A15" s="223"/>
      <c r="B15" s="475"/>
      <c r="C15" s="473"/>
      <c r="D15" s="473"/>
      <c r="E15" s="473"/>
      <c r="F15" s="473"/>
      <c r="G15" s="473"/>
      <c r="H15" s="473"/>
      <c r="I15" s="473"/>
      <c r="J15" s="473"/>
      <c r="K15" s="473"/>
      <c r="L15" s="473"/>
      <c r="M15" s="473"/>
      <c r="N15" s="473"/>
      <c r="O15" s="473" t="s">
        <v>196</v>
      </c>
      <c r="P15" s="473"/>
      <c r="Q15" s="472"/>
      <c r="R15" s="465"/>
      <c r="V15" s="494">
        <v>160</v>
      </c>
      <c r="X15" s="502" t="s">
        <v>36</v>
      </c>
      <c r="Y15" s="501">
        <v>24</v>
      </c>
    </row>
    <row r="16" spans="1:30" ht="13.5" customHeight="1">
      <c r="A16" s="223"/>
      <c r="B16" s="475"/>
      <c r="C16" s="500" t="s">
        <v>195</v>
      </c>
      <c r="D16" s="495"/>
      <c r="E16" s="478"/>
      <c r="F16" s="478"/>
      <c r="G16" s="473"/>
      <c r="H16" s="473"/>
      <c r="I16" s="473"/>
      <c r="J16" s="473"/>
      <c r="K16" s="473"/>
      <c r="L16" s="473"/>
      <c r="M16" s="499"/>
      <c r="N16" s="499"/>
      <c r="O16" s="499"/>
      <c r="P16" s="499"/>
      <c r="Q16" s="472"/>
      <c r="R16" s="465"/>
      <c r="V16" s="498">
        <f>Relevés!X8</f>
        <v>16.899999999999999</v>
      </c>
      <c r="X16" s="497" t="s">
        <v>34</v>
      </c>
      <c r="Y16" s="492">
        <v>130</v>
      </c>
      <c r="Z16" s="19"/>
    </row>
    <row r="17" spans="1:28" ht="13.5" customHeight="1">
      <c r="A17" s="223"/>
      <c r="B17" s="475"/>
      <c r="C17" s="496" t="s">
        <v>194</v>
      </c>
      <c r="D17" s="478"/>
      <c r="E17" s="478"/>
      <c r="F17" s="473"/>
      <c r="G17" s="473"/>
      <c r="H17" s="473"/>
      <c r="I17" s="478" t="s">
        <v>193</v>
      </c>
      <c r="J17" s="478"/>
      <c r="K17" s="473"/>
      <c r="L17" s="473"/>
      <c r="M17" s="612" t="s">
        <v>192</v>
      </c>
      <c r="N17" s="613"/>
      <c r="O17" s="613"/>
      <c r="P17" s="613"/>
      <c r="Q17" s="472"/>
      <c r="R17" s="465"/>
      <c r="V17" s="494">
        <v>3</v>
      </c>
      <c r="X17" s="493" t="s">
        <v>33</v>
      </c>
      <c r="Y17" s="492">
        <v>900</v>
      </c>
    </row>
    <row r="18" spans="1:28" ht="15.75">
      <c r="A18" s="223"/>
      <c r="B18" s="475"/>
      <c r="C18" s="473"/>
      <c r="D18" s="473"/>
      <c r="E18" s="473"/>
      <c r="F18" s="473"/>
      <c r="G18" s="473"/>
      <c r="H18" s="473"/>
      <c r="I18" s="473"/>
      <c r="J18" s="473"/>
      <c r="K18" s="473"/>
      <c r="L18" s="473"/>
      <c r="M18" s="473"/>
      <c r="N18" s="473"/>
      <c r="O18" s="473"/>
      <c r="P18" s="473"/>
      <c r="Q18" s="472"/>
      <c r="R18" s="465"/>
      <c r="V18" s="491">
        <f>V15-V16-V17</f>
        <v>140.1</v>
      </c>
      <c r="X18" s="13" t="s">
        <v>191</v>
      </c>
      <c r="Y18" s="490">
        <v>2</v>
      </c>
    </row>
    <row r="19" spans="1:28">
      <c r="A19" s="223"/>
      <c r="B19" s="475"/>
      <c r="C19" s="473"/>
      <c r="D19" s="473"/>
      <c r="E19" s="473"/>
      <c r="F19" s="473"/>
      <c r="G19" s="473"/>
      <c r="H19" s="473"/>
      <c r="I19" s="473"/>
      <c r="J19" s="473"/>
      <c r="K19" s="473"/>
      <c r="L19" s="473"/>
      <c r="M19" s="473"/>
      <c r="N19" s="473"/>
      <c r="O19" s="473"/>
      <c r="P19" s="473"/>
      <c r="Q19" s="472"/>
      <c r="R19" s="465"/>
      <c r="X19" s="13" t="s">
        <v>42</v>
      </c>
      <c r="Y19" s="489">
        <f>Novembre_2025!AC2</f>
        <v>0</v>
      </c>
      <c r="AA19" s="408"/>
      <c r="AB19" s="408"/>
    </row>
    <row r="20" spans="1:28">
      <c r="A20" s="223"/>
      <c r="B20" s="475"/>
      <c r="C20" s="473"/>
      <c r="D20" s="473"/>
      <c r="E20" s="473"/>
      <c r="F20" s="473"/>
      <c r="G20" s="473"/>
      <c r="H20" s="473"/>
      <c r="I20" s="473"/>
      <c r="J20" s="473"/>
      <c r="K20" s="473"/>
      <c r="L20" s="473"/>
      <c r="M20" s="473"/>
      <c r="N20" s="473"/>
      <c r="O20" s="473"/>
      <c r="P20" s="473"/>
      <c r="Q20" s="472"/>
      <c r="R20" s="465"/>
      <c r="V20" s="488" t="s">
        <v>190</v>
      </c>
      <c r="X20" s="13" t="s">
        <v>187</v>
      </c>
      <c r="Y20" s="487">
        <f>$Y$6</f>
        <v>62</v>
      </c>
      <c r="AA20" s="408"/>
      <c r="AB20" s="408"/>
    </row>
    <row r="21" spans="1:28" ht="15.75">
      <c r="A21" s="223"/>
      <c r="B21" s="475"/>
      <c r="C21" s="473"/>
      <c r="D21" s="473"/>
      <c r="E21" s="473"/>
      <c r="F21" s="473"/>
      <c r="G21" s="473"/>
      <c r="H21" s="473"/>
      <c r="I21" s="473"/>
      <c r="J21" s="473"/>
      <c r="K21" s="473"/>
      <c r="L21" s="473"/>
      <c r="M21" s="473"/>
      <c r="N21" s="473"/>
      <c r="O21" s="473"/>
      <c r="P21" s="473"/>
      <c r="Q21" s="472"/>
      <c r="R21" s="465"/>
      <c r="V21" s="417">
        <v>1030</v>
      </c>
      <c r="X21" s="486" t="s">
        <v>18</v>
      </c>
      <c r="Y21" s="485">
        <f>Y22</f>
        <v>243</v>
      </c>
      <c r="AA21" s="408"/>
      <c r="AB21" s="408"/>
    </row>
    <row r="22" spans="1:28" ht="15.75">
      <c r="A22" s="223"/>
      <c r="B22" s="475"/>
      <c r="C22" s="473"/>
      <c r="D22" s="473"/>
      <c r="E22" s="473"/>
      <c r="F22" s="473"/>
      <c r="G22" s="473"/>
      <c r="H22" s="473"/>
      <c r="I22" s="473"/>
      <c r="J22" s="473"/>
      <c r="K22" s="473"/>
      <c r="L22" s="473"/>
      <c r="M22" s="473"/>
      <c r="N22" s="473"/>
      <c r="O22" s="473"/>
      <c r="P22" s="473"/>
      <c r="Q22" s="472"/>
      <c r="R22" s="465"/>
      <c r="V22" s="484">
        <f>$Y$22</f>
        <v>243</v>
      </c>
      <c r="X22" s="471" t="s">
        <v>18</v>
      </c>
      <c r="Y22" s="483">
        <f>Relevés!X4</f>
        <v>243</v>
      </c>
      <c r="Z22" s="482" t="s">
        <v>189</v>
      </c>
      <c r="AA22" s="408"/>
      <c r="AB22" s="408"/>
    </row>
    <row r="23" spans="1:28" ht="15.75">
      <c r="A23" s="223"/>
      <c r="B23" s="475"/>
      <c r="C23" s="473"/>
      <c r="D23" s="473"/>
      <c r="E23" s="473"/>
      <c r="F23" s="473"/>
      <c r="G23" s="473"/>
      <c r="H23" s="474"/>
      <c r="I23" s="474"/>
      <c r="J23" s="474"/>
      <c r="K23" s="474"/>
      <c r="L23" s="473"/>
      <c r="M23" s="473"/>
      <c r="N23" s="473"/>
      <c r="O23" s="473"/>
      <c r="P23" s="473"/>
      <c r="Q23" s="472"/>
      <c r="R23" s="465"/>
      <c r="V23" s="417">
        <v>30</v>
      </c>
      <c r="Y23" s="481">
        <f>$Y$22/60/24</f>
        <v>0.16874999999999998</v>
      </c>
      <c r="Z23" s="480" t="s">
        <v>188</v>
      </c>
      <c r="AA23" s="408"/>
      <c r="AB23" s="408"/>
    </row>
    <row r="24" spans="1:28" ht="15.75" customHeight="1">
      <c r="A24" s="223"/>
      <c r="B24" s="475"/>
      <c r="C24" s="473"/>
      <c r="D24" s="473"/>
      <c r="E24" s="473"/>
      <c r="F24" s="473"/>
      <c r="G24" s="473"/>
      <c r="H24" s="474"/>
      <c r="I24" s="474"/>
      <c r="J24" s="474"/>
      <c r="K24" s="474"/>
      <c r="L24" s="473"/>
      <c r="M24" s="473"/>
      <c r="N24" s="473"/>
      <c r="O24" s="473"/>
      <c r="P24" s="473"/>
      <c r="Q24" s="472"/>
      <c r="R24" s="465"/>
      <c r="V24" s="410">
        <f>$V21-$V22-$V23</f>
        <v>757</v>
      </c>
      <c r="X24" s="479"/>
      <c r="AB24" s="408"/>
    </row>
    <row r="25" spans="1:28">
      <c r="A25" s="223"/>
      <c r="B25" s="475"/>
      <c r="C25" s="473"/>
      <c r="D25" s="473"/>
      <c r="E25" s="473"/>
      <c r="F25" s="473"/>
      <c r="G25" s="473"/>
      <c r="H25" s="474"/>
      <c r="I25" s="474"/>
      <c r="J25" s="474"/>
      <c r="K25" s="474"/>
      <c r="L25" s="473"/>
      <c r="M25" s="473"/>
      <c r="N25" s="473"/>
      <c r="O25" s="473"/>
      <c r="P25" s="473"/>
      <c r="Q25" s="472"/>
      <c r="R25" s="465"/>
      <c r="W25"/>
      <c r="AB25" s="408"/>
    </row>
    <row r="26" spans="1:28" ht="15" customHeight="1">
      <c r="A26" s="223"/>
      <c r="B26" s="475"/>
      <c r="C26" s="473"/>
      <c r="D26" s="473"/>
      <c r="E26" s="473"/>
      <c r="F26" s="473"/>
      <c r="G26" s="473"/>
      <c r="H26" s="474"/>
      <c r="I26" s="474"/>
      <c r="J26" s="474"/>
      <c r="K26" s="474"/>
      <c r="L26" s="473"/>
      <c r="M26" s="473"/>
      <c r="N26" s="473"/>
      <c r="O26" s="473"/>
      <c r="P26" s="473"/>
      <c r="Q26" s="472"/>
      <c r="R26" s="465"/>
      <c r="V26" s="435" t="s">
        <v>187</v>
      </c>
      <c r="AB26" s="408"/>
    </row>
    <row r="27" spans="1:28" ht="15" customHeight="1">
      <c r="A27" s="223"/>
      <c r="B27" s="475"/>
      <c r="C27" s="473"/>
      <c r="D27" s="473"/>
      <c r="E27" s="473"/>
      <c r="F27" s="473"/>
      <c r="G27" s="473"/>
      <c r="H27" s="474"/>
      <c r="I27" s="474"/>
      <c r="J27" s="474"/>
      <c r="K27" s="474"/>
      <c r="L27" s="473"/>
      <c r="M27" s="473"/>
      <c r="N27" s="473"/>
      <c r="O27" s="473"/>
      <c r="P27" s="473"/>
      <c r="Q27" s="472"/>
      <c r="R27" s="465"/>
      <c r="V27" s="434">
        <v>132</v>
      </c>
      <c r="AB27" s="408"/>
    </row>
    <row r="28" spans="1:28" ht="15" customHeight="1">
      <c r="A28" s="223"/>
      <c r="B28" s="475"/>
      <c r="C28" s="473"/>
      <c r="D28" s="473"/>
      <c r="E28" s="473"/>
      <c r="F28" s="473"/>
      <c r="G28" s="473"/>
      <c r="H28" s="474"/>
      <c r="I28" s="474"/>
      <c r="J28" s="474"/>
      <c r="K28" s="474"/>
      <c r="L28" s="473"/>
      <c r="M28" s="473"/>
      <c r="N28" s="473"/>
      <c r="O28" s="473"/>
      <c r="P28" s="473"/>
      <c r="Q28" s="472"/>
      <c r="R28" s="465"/>
      <c r="V28" s="417"/>
      <c r="AB28" s="408"/>
    </row>
    <row r="29" spans="1:28" ht="15.75">
      <c r="A29" s="223"/>
      <c r="B29" s="475"/>
      <c r="C29" s="478" t="s">
        <v>186</v>
      </c>
      <c r="D29" s="478"/>
      <c r="E29" s="478"/>
      <c r="F29" s="478"/>
      <c r="G29" s="477" t="s">
        <v>185</v>
      </c>
      <c r="H29" s="474" t="s">
        <v>242</v>
      </c>
      <c r="I29" s="474"/>
      <c r="J29" s="474"/>
      <c r="K29" s="474"/>
      <c r="L29" s="473"/>
      <c r="M29" s="473"/>
      <c r="N29" s="473"/>
      <c r="O29" s="473"/>
      <c r="P29" s="473"/>
      <c r="Q29" s="472"/>
      <c r="R29" s="465"/>
      <c r="V29" s="427">
        <f>$Y$6</f>
        <v>62</v>
      </c>
      <c r="W29"/>
      <c r="AA29" s="408"/>
      <c r="AB29" s="408"/>
    </row>
    <row r="30" spans="1:28" ht="15.75">
      <c r="A30" s="223"/>
      <c r="B30" s="475"/>
      <c r="C30" s="473"/>
      <c r="D30" s="473"/>
      <c r="E30" s="473"/>
      <c r="F30" s="473"/>
      <c r="G30" s="473"/>
      <c r="H30" s="474"/>
      <c r="I30" s="474"/>
      <c r="J30" s="474"/>
      <c r="K30" s="474"/>
      <c r="L30" s="473"/>
      <c r="M30" s="473"/>
      <c r="N30" s="473"/>
      <c r="O30" s="473"/>
      <c r="P30" s="473"/>
      <c r="Q30" s="472"/>
      <c r="R30" s="465"/>
      <c r="V30" s="417">
        <v>4</v>
      </c>
      <c r="X30" s="471" t="s">
        <v>183</v>
      </c>
      <c r="Y30" s="476">
        <f>LOOKUP(9^9,Relevés!H:H)</f>
        <v>1024.4000000000001</v>
      </c>
      <c r="Z30" t="s">
        <v>184</v>
      </c>
      <c r="AB30" s="408"/>
    </row>
    <row r="31" spans="1:28" ht="15.75">
      <c r="A31" s="223"/>
      <c r="B31" s="475"/>
      <c r="C31" s="473"/>
      <c r="D31" s="473"/>
      <c r="E31" s="473"/>
      <c r="F31" s="473"/>
      <c r="G31" s="473"/>
      <c r="H31" s="474"/>
      <c r="I31" s="474"/>
      <c r="J31" s="474"/>
      <c r="K31" s="474"/>
      <c r="L31" s="473"/>
      <c r="M31" s="473"/>
      <c r="N31" s="473"/>
      <c r="O31" s="473"/>
      <c r="P31" s="473"/>
      <c r="Q31" s="472"/>
      <c r="R31" s="465"/>
      <c r="V31" s="410">
        <f>V27-V29-V30</f>
        <v>66</v>
      </c>
      <c r="X31" s="471" t="s">
        <v>183</v>
      </c>
      <c r="Y31" s="47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182</v>
      </c>
      <c r="AB31" s="408"/>
    </row>
    <row r="32" spans="1:28" ht="15.75" thickBot="1">
      <c r="A32" s="223"/>
      <c r="B32" s="469"/>
      <c r="C32" s="467"/>
      <c r="D32" s="467"/>
      <c r="E32" s="467"/>
      <c r="F32" s="467"/>
      <c r="G32" s="467"/>
      <c r="H32" s="468"/>
      <c r="I32" s="468"/>
      <c r="J32" s="468"/>
      <c r="K32" s="468"/>
      <c r="L32" s="467"/>
      <c r="M32" s="467"/>
      <c r="N32" s="467"/>
      <c r="O32" s="467"/>
      <c r="P32" s="467"/>
      <c r="Q32" s="466"/>
      <c r="R32" s="465"/>
      <c r="Z32" s="408" t="s">
        <v>181</v>
      </c>
      <c r="AB32" s="408"/>
    </row>
    <row r="33" spans="1:28" ht="15.75" thickTop="1">
      <c r="A33" s="223"/>
      <c r="B33" s="223"/>
      <c r="C33" s="223"/>
      <c r="D33" s="223"/>
      <c r="E33" s="223"/>
      <c r="F33" s="223"/>
      <c r="G33" s="223"/>
      <c r="H33" s="464"/>
      <c r="I33" s="464"/>
      <c r="J33" s="464"/>
      <c r="K33" s="464"/>
      <c r="L33" s="223"/>
      <c r="M33" s="223"/>
      <c r="N33" s="223"/>
      <c r="O33" s="223"/>
      <c r="P33" s="223"/>
      <c r="Q33" s="223"/>
      <c r="R33" s="463">
        <f ca="1">DAY(TODAY())</f>
        <v>21</v>
      </c>
      <c r="S33" s="462" t="s">
        <v>71</v>
      </c>
      <c r="T33" s="461">
        <f>T35-T34</f>
        <v>0.3833333333333333</v>
      </c>
      <c r="V33" s="435" t="s">
        <v>114</v>
      </c>
      <c r="W33"/>
      <c r="AB33" s="408"/>
    </row>
    <row r="34" spans="1:28" ht="15.75">
      <c r="A34" s="460">
        <v>0.79166666666666663</v>
      </c>
      <c r="B34" s="608">
        <f ca="1">NOW()</f>
        <v>45982.546604166666</v>
      </c>
      <c r="C34" s="608"/>
      <c r="D34" s="608"/>
      <c r="E34" s="608"/>
      <c r="G34" s="200">
        <v>17</v>
      </c>
      <c r="H34" s="458" t="s">
        <v>180</v>
      </c>
      <c r="I34" s="422"/>
      <c r="J34" s="455"/>
      <c r="K34" s="457"/>
      <c r="L34" s="456"/>
      <c r="M34" s="455"/>
      <c r="N34" s="455"/>
      <c r="Q34" s="454"/>
      <c r="S34" s="453" t="s">
        <v>179</v>
      </c>
      <c r="T34" s="452">
        <v>0.34444444444444444</v>
      </c>
      <c r="V34" s="434">
        <v>60</v>
      </c>
      <c r="X34" s="451" t="s">
        <v>178</v>
      </c>
      <c r="Y34" s="450" t="s">
        <v>177</v>
      </c>
      <c r="Z34" s="449"/>
      <c r="AB34" s="408"/>
    </row>
    <row r="35" spans="1:28" ht="15" customHeight="1">
      <c r="A35" s="609" t="str">
        <f ca="1">REPT("À demain",AND(NOW()-TODAY()&gt;A34,A34&lt;&gt;""))</f>
        <v/>
      </c>
      <c r="B35" s="609"/>
      <c r="C35" t="s">
        <v>176</v>
      </c>
      <c r="G35" s="441"/>
      <c r="H35" s="448"/>
      <c r="I35" s="422"/>
      <c r="J35" s="447"/>
      <c r="K35" s="441"/>
      <c r="L35" s="441"/>
      <c r="M35" s="447"/>
      <c r="N35" s="441"/>
      <c r="O35" s="422"/>
      <c r="R35"/>
      <c r="S35" s="10" t="s">
        <v>175</v>
      </c>
      <c r="T35" s="446">
        <v>0.72777777777777775</v>
      </c>
      <c r="V35" s="427">
        <f>Relevés!H5</f>
        <v>7.9</v>
      </c>
      <c r="X35" s="445" t="s">
        <v>174</v>
      </c>
      <c r="Y35" s="444" t="s">
        <v>173</v>
      </c>
      <c r="Z35" s="408" t="s">
        <v>40</v>
      </c>
    </row>
    <row r="36" spans="1:28" ht="15.75">
      <c r="A36" s="443" t="s">
        <v>172</v>
      </c>
      <c r="G36" s="441"/>
      <c r="H36" s="441"/>
      <c r="I36" s="422"/>
      <c r="J36" s="422"/>
      <c r="K36" s="441"/>
      <c r="L36" s="422"/>
      <c r="M36" s="442"/>
      <c r="N36" s="441"/>
      <c r="O36" s="422"/>
      <c r="V36" s="417">
        <v>1.5</v>
      </c>
      <c r="X36" s="40" t="s">
        <v>171</v>
      </c>
      <c r="Y36" s="440" t="s">
        <v>170</v>
      </c>
    </row>
    <row r="37" spans="1:28" ht="15" customHeight="1">
      <c r="A37" t="s">
        <v>169</v>
      </c>
      <c r="V37" s="410">
        <f>V34-V35-V36</f>
        <v>50.6</v>
      </c>
      <c r="X37" t="s">
        <v>168</v>
      </c>
      <c r="Y37" s="439"/>
    </row>
    <row r="38" spans="1:28" ht="15" customHeight="1" thickBot="1"/>
    <row r="39" spans="1:28" ht="15" customHeight="1">
      <c r="B39" s="438"/>
      <c r="C39" s="437"/>
      <c r="D39" s="437"/>
      <c r="E39" s="437"/>
      <c r="F39" s="437"/>
      <c r="G39" s="437"/>
      <c r="H39" s="437" t="s">
        <v>167</v>
      </c>
      <c r="I39" s="437"/>
      <c r="J39" s="437"/>
      <c r="K39" s="437"/>
      <c r="L39" s="437"/>
      <c r="M39" s="437"/>
      <c r="N39" s="436"/>
      <c r="V39" s="435" t="s">
        <v>115</v>
      </c>
    </row>
    <row r="40" spans="1:28" ht="15.75">
      <c r="B40" s="426"/>
      <c r="N40" s="418"/>
      <c r="V40" s="434">
        <v>60</v>
      </c>
    </row>
    <row r="41" spans="1:28" ht="15.75">
      <c r="B41" s="426"/>
      <c r="C41" s="433">
        <f>100*(1-($Y$1/$E$41))</f>
        <v>100</v>
      </c>
      <c r="D41" s="430">
        <v>44</v>
      </c>
      <c r="E41" s="432">
        <v>20</v>
      </c>
      <c r="F41" s="422"/>
      <c r="G41" s="431">
        <f>100*(1-($Y$2/$I$41))</f>
        <v>77.999999999999986</v>
      </c>
      <c r="H41" s="430">
        <v>48</v>
      </c>
      <c r="I41" s="429">
        <v>240</v>
      </c>
      <c r="J41" s="422"/>
      <c r="K41" s="431">
        <f>100*(1-($Y$3/M41))</f>
        <v>37.836363636363643</v>
      </c>
      <c r="L41" s="430">
        <v>50</v>
      </c>
      <c r="M41" s="429">
        <v>1100</v>
      </c>
      <c r="N41" s="418"/>
      <c r="T41" s="428"/>
      <c r="V41" s="427">
        <f>Relevés!$E$5</f>
        <v>-1.2</v>
      </c>
      <c r="X41" s="313" t="s">
        <v>166</v>
      </c>
    </row>
    <row r="42" spans="1:28" ht="15.75">
      <c r="B42" s="426"/>
      <c r="C42" s="425" t="s">
        <v>163</v>
      </c>
      <c r="D42" s="424">
        <f>20*$C$41/100</f>
        <v>20</v>
      </c>
      <c r="E42" s="423" t="s">
        <v>165</v>
      </c>
      <c r="F42" s="422"/>
      <c r="G42" s="421" t="s">
        <v>163</v>
      </c>
      <c r="H42" s="420">
        <f>20*$G$41/100</f>
        <v>15.599999999999998</v>
      </c>
      <c r="I42" s="419" t="s">
        <v>164</v>
      </c>
      <c r="J42" s="422"/>
      <c r="K42" s="421" t="s">
        <v>163</v>
      </c>
      <c r="L42" s="420">
        <f>20*$K$41/100</f>
        <v>7.5672727272727283</v>
      </c>
      <c r="M42" s="419" t="s">
        <v>162</v>
      </c>
      <c r="N42" s="418"/>
      <c r="V42" s="417">
        <v>1.5</v>
      </c>
    </row>
    <row r="43" spans="1:28" ht="16.5" thickBot="1">
      <c r="A43" s="29"/>
      <c r="B43" s="416"/>
      <c r="C43" s="415"/>
      <c r="D43" s="414"/>
      <c r="E43" s="412"/>
      <c r="F43" s="412"/>
      <c r="G43" s="413"/>
      <c r="H43" s="412"/>
      <c r="I43" s="412"/>
      <c r="J43" s="412"/>
      <c r="K43" s="413"/>
      <c r="L43" s="412"/>
      <c r="M43" s="412"/>
      <c r="N43" s="411"/>
      <c r="V43" s="410">
        <f>V40-V41-V42</f>
        <v>59.7</v>
      </c>
    </row>
    <row r="44" spans="1:28">
      <c r="A44" s="409"/>
      <c r="B44" s="409"/>
      <c r="C44" s="409"/>
      <c r="D44" s="409"/>
      <c r="E44" s="409"/>
      <c r="F44" s="409"/>
      <c r="G44" s="409"/>
    </row>
    <row r="45" spans="1:28">
      <c r="A45" s="409"/>
      <c r="B45" s="409"/>
      <c r="C45" s="409"/>
      <c r="D45" s="409"/>
      <c r="E45" s="409"/>
      <c r="F45" s="409"/>
      <c r="G45" s="409"/>
    </row>
    <row r="46" spans="1:28">
      <c r="A46" s="409"/>
      <c r="B46" s="409"/>
      <c r="C46" s="409"/>
      <c r="D46" s="409"/>
      <c r="E46" s="409"/>
      <c r="F46" s="409"/>
      <c r="G46" s="409"/>
    </row>
    <row r="47" spans="1:28">
      <c r="A47" s="409"/>
      <c r="B47" s="409"/>
      <c r="C47" s="409"/>
      <c r="D47" s="409"/>
      <c r="E47" s="409"/>
      <c r="F47" s="409"/>
      <c r="G47" s="409"/>
    </row>
    <row r="48" spans="1:28">
      <c r="A48" s="409"/>
      <c r="B48" s="409"/>
      <c r="C48" s="409"/>
      <c r="D48" s="409"/>
      <c r="E48" s="409"/>
      <c r="F48" s="409"/>
      <c r="G48" s="409"/>
    </row>
    <row r="49" spans="1:7">
      <c r="A49" s="409"/>
      <c r="B49" s="409"/>
      <c r="C49" s="409"/>
      <c r="D49" s="409"/>
      <c r="E49" s="409"/>
      <c r="F49" s="409"/>
      <c r="G49" s="409"/>
    </row>
    <row r="50" spans="1:7">
      <c r="A50" s="409"/>
      <c r="B50" s="409"/>
      <c r="C50" s="409"/>
      <c r="D50" s="409"/>
      <c r="E50" s="409"/>
      <c r="F50" s="409"/>
      <c r="G50" s="409"/>
    </row>
    <row r="51" spans="1:7">
      <c r="A51" s="409"/>
      <c r="B51" s="409"/>
      <c r="C51" s="409"/>
      <c r="D51" s="409"/>
      <c r="E51" s="409"/>
      <c r="F51" s="409"/>
      <c r="G51" s="409"/>
    </row>
    <row r="52" spans="1:7">
      <c r="A52" s="409"/>
      <c r="B52" s="409"/>
      <c r="C52" s="409"/>
      <c r="D52" s="409"/>
      <c r="E52" s="409"/>
      <c r="F52" s="409"/>
      <c r="G52" s="409"/>
    </row>
    <row r="53" spans="1:7">
      <c r="A53" s="409"/>
      <c r="B53" s="409"/>
      <c r="C53" s="409"/>
      <c r="D53" s="409"/>
      <c r="E53" s="409"/>
      <c r="F53" s="409"/>
      <c r="G53" s="409"/>
    </row>
    <row r="54" spans="1:7">
      <c r="A54" s="409"/>
      <c r="B54" s="409"/>
      <c r="C54" s="409"/>
      <c r="D54" s="409"/>
      <c r="E54" s="409"/>
      <c r="F54" s="409"/>
      <c r="G54" s="409"/>
    </row>
    <row r="55" spans="1:7">
      <c r="A55" s="409"/>
      <c r="B55" s="409"/>
      <c r="C55" s="409"/>
      <c r="D55" s="409"/>
      <c r="E55" s="409"/>
      <c r="F55" s="409"/>
      <c r="G55" s="409"/>
    </row>
    <row r="90" spans="1:3">
      <c r="A90" s="2"/>
      <c r="B90" s="2"/>
      <c r="C90" s="202" t="s">
        <v>111</v>
      </c>
    </row>
    <row r="91" spans="1:3">
      <c r="A91" s="2"/>
      <c r="B91" s="2"/>
      <c r="C91" s="201"/>
    </row>
    <row r="92" spans="1:3">
      <c r="C92" s="202" t="s">
        <v>108</v>
      </c>
    </row>
  </sheetData>
  <mergeCells count="5">
    <mergeCell ref="B34:E34"/>
    <mergeCell ref="A35:B35"/>
    <mergeCell ref="C3:E3"/>
    <mergeCell ref="L3:N3"/>
    <mergeCell ref="M17:P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90" r:id="rId2" xr:uid="{337F8ED7-6438-4DDE-A212-D75B5F974B42}"/>
    <hyperlink ref="C92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Button 1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561"/>
      <c r="B1" s="558" t="s">
        <v>231</v>
      </c>
      <c r="C1" s="560"/>
      <c r="D1" s="555">
        <f ca="1">NOW()</f>
        <v>45982.546604166666</v>
      </c>
      <c r="E1" s="559" t="s">
        <v>226</v>
      </c>
      <c r="F1" s="558" t="s">
        <v>230</v>
      </c>
      <c r="G1" s="557"/>
      <c r="H1" s="223"/>
    </row>
    <row r="2" spans="1:8" ht="17.25" customHeight="1">
      <c r="A2" s="540"/>
      <c r="B2" s="547"/>
      <c r="C2" s="556"/>
      <c r="D2" s="555"/>
      <c r="E2" s="554"/>
      <c r="F2" s="547"/>
      <c r="G2" s="539"/>
      <c r="H2" s="223"/>
    </row>
    <row r="3" spans="1:8" ht="22.5" customHeight="1">
      <c r="A3" s="540"/>
      <c r="B3" s="548" t="s">
        <v>229</v>
      </c>
      <c r="C3" s="553"/>
      <c r="D3" s="223"/>
      <c r="E3" s="540"/>
      <c r="F3" s="541" t="s">
        <v>223</v>
      </c>
      <c r="G3" s="539"/>
      <c r="H3" s="223"/>
    </row>
    <row r="4" spans="1:8" ht="174.75" customHeight="1">
      <c r="A4" s="540"/>
      <c r="B4" s="548"/>
      <c r="C4" s="539"/>
      <c r="D4" s="223" t="s">
        <v>226</v>
      </c>
      <c r="E4" s="540"/>
      <c r="F4" s="223"/>
      <c r="G4" s="539"/>
      <c r="H4" s="223"/>
    </row>
    <row r="5" spans="1:8" ht="31.5" customHeight="1">
      <c r="A5" s="540"/>
      <c r="B5" s="552" t="s">
        <v>228</v>
      </c>
      <c r="C5" s="539"/>
      <c r="D5" s="223"/>
      <c r="E5" s="540"/>
      <c r="F5" s="544"/>
      <c r="G5" s="539"/>
      <c r="H5" s="223"/>
    </row>
    <row r="6" spans="1:8" ht="21" customHeight="1">
      <c r="A6" s="540"/>
      <c r="B6" s="223"/>
      <c r="C6" s="539"/>
      <c r="D6" s="223"/>
      <c r="E6" s="540"/>
      <c r="F6" s="551" t="s">
        <v>227</v>
      </c>
      <c r="G6" s="539"/>
      <c r="H6" s="223"/>
    </row>
    <row r="7" spans="1:8" ht="22.5" customHeight="1">
      <c r="A7" s="540"/>
      <c r="B7" s="223"/>
      <c r="C7" s="539"/>
      <c r="D7" s="223"/>
      <c r="E7" s="540"/>
      <c r="F7" s="542"/>
      <c r="G7" s="539"/>
      <c r="H7" s="223"/>
    </row>
    <row r="8" spans="1:8" ht="87" customHeight="1">
      <c r="A8" s="540"/>
      <c r="B8" s="223"/>
      <c r="C8" s="539"/>
      <c r="D8" s="223" t="s">
        <v>226</v>
      </c>
      <c r="E8" s="540"/>
      <c r="F8" s="223"/>
      <c r="G8" s="539"/>
      <c r="H8" s="223"/>
    </row>
    <row r="9" spans="1:8" ht="21" customHeight="1" thickBot="1">
      <c r="A9" s="540"/>
      <c r="B9" s="550"/>
      <c r="C9" s="539"/>
      <c r="D9" s="223"/>
      <c r="E9" s="540"/>
      <c r="F9" s="544"/>
      <c r="G9" s="539"/>
      <c r="H9" s="223"/>
    </row>
    <row r="10" spans="1:8" ht="39.75" customHeight="1" thickTop="1">
      <c r="A10" s="540"/>
      <c r="B10" s="550"/>
      <c r="C10" s="539"/>
      <c r="D10" s="549"/>
      <c r="E10" s="547" t="s">
        <v>225</v>
      </c>
      <c r="F10" s="541" t="s">
        <v>209</v>
      </c>
      <c r="G10" s="539"/>
      <c r="H10" s="223"/>
    </row>
    <row r="11" spans="1:8" ht="22.5" customHeight="1">
      <c r="A11" s="540"/>
      <c r="B11" s="548" t="s">
        <v>243</v>
      </c>
      <c r="C11" s="546"/>
      <c r="D11" s="545"/>
      <c r="E11" s="547"/>
      <c r="F11" s="223"/>
      <c r="G11" s="539"/>
      <c r="H11" s="223"/>
    </row>
    <row r="12" spans="1:8" ht="41.25" customHeight="1">
      <c r="A12" s="540"/>
      <c r="B12" s="223"/>
      <c r="C12" s="546"/>
      <c r="D12" s="545"/>
      <c r="E12" s="541"/>
      <c r="F12" s="223"/>
      <c r="G12" s="539"/>
      <c r="H12" s="223"/>
    </row>
    <row r="13" spans="1:8" ht="22.5" customHeight="1">
      <c r="A13" s="540"/>
      <c r="B13" s="223"/>
      <c r="C13" s="539"/>
      <c r="D13" s="543"/>
      <c r="E13" s="223"/>
      <c r="F13" s="223"/>
      <c r="G13" s="539"/>
      <c r="H13" s="223"/>
    </row>
    <row r="14" spans="1:8" ht="22.5" customHeight="1">
      <c r="A14" s="540"/>
      <c r="B14" s="223"/>
      <c r="C14" s="539"/>
      <c r="D14" s="543"/>
      <c r="E14" s="544"/>
      <c r="F14" s="223"/>
      <c r="G14" s="539"/>
      <c r="H14" s="223"/>
    </row>
    <row r="15" spans="1:8" ht="26.25" customHeight="1">
      <c r="A15" s="540"/>
      <c r="B15" s="223"/>
      <c r="C15" s="539"/>
      <c r="D15" s="543"/>
      <c r="E15" s="541"/>
      <c r="F15" s="223"/>
      <c r="G15" s="539"/>
      <c r="H15" s="223"/>
    </row>
    <row r="16" spans="1:8" ht="41.25" customHeight="1">
      <c r="A16" s="540"/>
      <c r="B16" s="542"/>
      <c r="C16" s="539"/>
      <c r="D16" s="543"/>
      <c r="E16" s="542"/>
      <c r="F16" s="541" t="s">
        <v>224</v>
      </c>
      <c r="G16" s="539"/>
      <c r="H16" s="223"/>
    </row>
    <row r="17" spans="1:8">
      <c r="A17" s="540"/>
      <c r="B17" s="223"/>
      <c r="C17" s="539"/>
      <c r="D17" s="223"/>
      <c r="E17" s="540"/>
      <c r="F17" s="223"/>
      <c r="G17" s="539"/>
      <c r="H17" s="223"/>
    </row>
    <row r="18" spans="1:8" ht="52.5" customHeight="1">
      <c r="A18" s="540"/>
      <c r="B18" s="541" t="s">
        <v>223</v>
      </c>
      <c r="C18" s="539"/>
      <c r="D18" s="540"/>
      <c r="E18" s="540"/>
      <c r="F18" s="223"/>
      <c r="G18" s="539"/>
      <c r="H18" s="223"/>
    </row>
    <row r="19" spans="1:8" ht="22.5" customHeight="1">
      <c r="A19" s="540"/>
      <c r="B19" s="541"/>
      <c r="C19" s="539"/>
      <c r="D19" s="540">
        <v>1</v>
      </c>
      <c r="E19" s="540"/>
      <c r="F19" s="223"/>
      <c r="G19" s="539"/>
      <c r="H19" s="223"/>
    </row>
    <row r="20" spans="1:8">
      <c r="A20" s="540"/>
      <c r="B20" s="223"/>
      <c r="C20" s="539"/>
      <c r="D20" s="223"/>
      <c r="E20" s="540"/>
      <c r="F20" s="223"/>
      <c r="G20" s="539"/>
      <c r="H20" s="223"/>
    </row>
    <row r="21" spans="1:8">
      <c r="A21" s="540"/>
      <c r="B21" s="223"/>
      <c r="C21" s="539"/>
      <c r="D21" s="223"/>
      <c r="E21" s="540"/>
      <c r="F21" s="223"/>
      <c r="G21" s="539"/>
      <c r="H21" s="223"/>
    </row>
    <row r="22" spans="1:8" ht="15.75" thickBot="1">
      <c r="A22" s="540"/>
      <c r="B22" s="223"/>
      <c r="C22" s="539"/>
      <c r="D22" s="223"/>
      <c r="E22" s="538"/>
      <c r="F22" s="393"/>
      <c r="G22" s="537"/>
      <c r="H22" s="223"/>
    </row>
    <row r="23" spans="1:8" ht="15.75" thickTop="1">
      <c r="A23" s="540"/>
      <c r="B23" s="223"/>
      <c r="C23" s="539"/>
      <c r="D23" s="223"/>
      <c r="E23" s="223"/>
      <c r="F23" s="223"/>
      <c r="G23" s="223"/>
      <c r="H23" s="223"/>
    </row>
    <row r="24" spans="1:8">
      <c r="A24" s="540"/>
      <c r="B24" s="223"/>
      <c r="C24" s="539"/>
      <c r="D24" s="223"/>
    </row>
    <row r="25" spans="1:8">
      <c r="A25" s="540"/>
      <c r="B25" s="223"/>
      <c r="C25" s="539"/>
      <c r="D25" s="223"/>
    </row>
    <row r="26" spans="1:8">
      <c r="A26" s="540"/>
      <c r="B26" s="223"/>
      <c r="C26" s="539"/>
      <c r="D26" s="223"/>
    </row>
    <row r="27" spans="1:8">
      <c r="A27" s="540"/>
      <c r="B27" s="223"/>
      <c r="C27" s="539"/>
      <c r="D27" s="223"/>
    </row>
    <row r="28" spans="1:8">
      <c r="A28" s="540"/>
      <c r="B28" s="223"/>
      <c r="C28" s="539"/>
      <c r="D28" s="223"/>
    </row>
    <row r="29" spans="1:8">
      <c r="A29" s="540"/>
      <c r="B29" s="223"/>
      <c r="C29" s="539"/>
      <c r="D29" s="223"/>
    </row>
    <row r="30" spans="1:8">
      <c r="A30" s="540"/>
      <c r="B30" s="223"/>
      <c r="C30" s="539"/>
      <c r="D30" s="223"/>
    </row>
    <row r="31" spans="1:8" ht="20.25">
      <c r="A31" s="540"/>
      <c r="B31" s="541" t="s">
        <v>222</v>
      </c>
      <c r="C31" s="539"/>
      <c r="D31" s="223"/>
    </row>
    <row r="32" spans="1:8">
      <c r="A32" s="540"/>
      <c r="B32" s="223"/>
      <c r="C32" s="539"/>
      <c r="D32" s="223"/>
    </row>
    <row r="33" spans="1:4">
      <c r="A33" s="540"/>
      <c r="B33" s="223"/>
      <c r="C33" s="539"/>
      <c r="D33" s="223"/>
    </row>
    <row r="34" spans="1:4">
      <c r="A34" s="540"/>
      <c r="B34" s="223"/>
      <c r="C34" s="539"/>
      <c r="D34" s="223"/>
    </row>
    <row r="35" spans="1:4">
      <c r="A35" s="540"/>
      <c r="B35" s="223"/>
      <c r="C35" s="539"/>
      <c r="D35" s="223"/>
    </row>
    <row r="36" spans="1:4">
      <c r="A36" s="540"/>
      <c r="B36" s="223"/>
      <c r="C36" s="539"/>
      <c r="D36" s="223"/>
    </row>
    <row r="37" spans="1:4">
      <c r="A37" s="540"/>
      <c r="B37" s="223"/>
      <c r="C37" s="539"/>
      <c r="D37" s="223"/>
    </row>
    <row r="38" spans="1:4">
      <c r="A38" s="540"/>
      <c r="B38" s="223"/>
      <c r="C38" s="539"/>
      <c r="D38" s="223"/>
    </row>
    <row r="39" spans="1:4">
      <c r="A39" s="540"/>
      <c r="B39" s="223"/>
      <c r="C39" s="539"/>
      <c r="D39" s="223"/>
    </row>
    <row r="40" spans="1:4">
      <c r="A40" s="540"/>
      <c r="B40" s="223"/>
      <c r="C40" s="539"/>
      <c r="D40" s="223"/>
    </row>
    <row r="41" spans="1:4">
      <c r="A41" s="540"/>
      <c r="B41" s="223"/>
      <c r="C41" s="539"/>
      <c r="D41" s="223"/>
    </row>
    <row r="42" spans="1:4">
      <c r="A42" s="540"/>
      <c r="B42" s="223"/>
      <c r="C42" s="539"/>
      <c r="D42" s="223"/>
    </row>
    <row r="43" spans="1:4">
      <c r="A43" s="540"/>
      <c r="B43" s="223"/>
      <c r="C43" s="539"/>
      <c r="D43" s="223"/>
    </row>
    <row r="44" spans="1:4" ht="15.75" thickBot="1">
      <c r="A44" s="538"/>
      <c r="B44" s="393"/>
      <c r="C44" s="537"/>
      <c r="D44" s="223"/>
    </row>
    <row r="45" spans="1:4" ht="15.75" thickTop="1">
      <c r="A45" s="223"/>
      <c r="B45" s="223"/>
      <c r="C45" s="223"/>
      <c r="D45" s="22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23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G32" sqref="G32"/>
    </sheetView>
  </sheetViews>
  <sheetFormatPr baseColWidth="10" defaultRowHeight="15"/>
  <cols>
    <col min="1" max="4" width="11.42578125" style="2"/>
  </cols>
  <sheetData>
    <row r="1" spans="1:7">
      <c r="B1" s="580"/>
      <c r="C1" s="580" t="s">
        <v>238</v>
      </c>
      <c r="D1" s="580" t="s">
        <v>237</v>
      </c>
      <c r="E1" s="580" t="s">
        <v>239</v>
      </c>
    </row>
    <row r="2" spans="1:7">
      <c r="B2" s="579" t="s">
        <v>233</v>
      </c>
      <c r="C2" s="577">
        <f ca="1">INDIRECT("C"&amp;(Console!$R$33*2+3))</f>
        <v>0.19305555555555556</v>
      </c>
      <c r="D2" s="577">
        <f ca="1">INDIRECT("D"&amp;(Console!$R$33*2+3))</f>
        <v>0.46527777777777779</v>
      </c>
      <c r="E2" s="576">
        <f ca="1">INDIRECT("E"&amp;(Console!$R$33*2+3))</f>
        <v>76</v>
      </c>
    </row>
    <row r="3" spans="1:7">
      <c r="B3" s="578" t="s">
        <v>232</v>
      </c>
      <c r="C3" s="577">
        <f ca="1">INDIRECT("C"&amp;(Console!$R$33*2+4))</f>
        <v>0.7055555555555556</v>
      </c>
      <c r="D3" s="577">
        <f ca="1">INDIRECT("D"&amp;(Console!$R$33*2+4))</f>
        <v>0.97638888888888886</v>
      </c>
      <c r="E3" s="576">
        <f ca="1">INDIRECT("E"&amp;(Console!$R$33*2+4))</f>
        <v>76</v>
      </c>
      <c r="G3" s="218"/>
    </row>
    <row r="4" spans="1:7">
      <c r="A4" s="21" t="s">
        <v>100</v>
      </c>
      <c r="B4" s="575">
        <f ca="1">DAY(TODAY())</f>
        <v>21</v>
      </c>
      <c r="C4" s="574" t="s">
        <v>238</v>
      </c>
      <c r="D4" s="573" t="s">
        <v>237</v>
      </c>
      <c r="E4" s="572" t="s">
        <v>236</v>
      </c>
    </row>
    <row r="5" spans="1:7">
      <c r="A5" s="2">
        <v>1</v>
      </c>
      <c r="B5" s="569" t="s">
        <v>233</v>
      </c>
      <c r="C5" s="568">
        <v>4.583333333333333E-2</v>
      </c>
      <c r="D5" s="571">
        <v>0.27986111111111112</v>
      </c>
      <c r="E5" s="566">
        <v>44</v>
      </c>
    </row>
    <row r="6" spans="1:7">
      <c r="A6" s="570"/>
      <c r="B6" s="565" t="s">
        <v>232</v>
      </c>
      <c r="C6" s="564">
        <v>0.55694444444444446</v>
      </c>
      <c r="D6" s="563">
        <v>0.80208333333333337</v>
      </c>
      <c r="E6" s="562">
        <v>52</v>
      </c>
    </row>
    <row r="7" spans="1:7">
      <c r="A7" s="2">
        <v>2</v>
      </c>
      <c r="B7" s="569" t="s">
        <v>233</v>
      </c>
      <c r="C7" s="568">
        <v>7.8472222222222221E-2</v>
      </c>
      <c r="D7" s="567">
        <v>0.31944444444444442</v>
      </c>
      <c r="E7" s="566">
        <v>690</v>
      </c>
    </row>
    <row r="8" spans="1:7">
      <c r="B8" s="565" t="s">
        <v>232</v>
      </c>
      <c r="C8" s="564">
        <v>0.59027777777777779</v>
      </c>
      <c r="D8" s="563">
        <v>0.83750000000000002</v>
      </c>
      <c r="E8" s="562">
        <v>68</v>
      </c>
    </row>
    <row r="9" spans="1:7">
      <c r="A9" s="2">
        <v>3</v>
      </c>
      <c r="B9" s="569" t="s">
        <v>233</v>
      </c>
      <c r="C9" s="568">
        <v>0.10833333333333334</v>
      </c>
      <c r="D9" s="567">
        <v>0.35347222222222224</v>
      </c>
      <c r="E9" s="566">
        <v>76</v>
      </c>
    </row>
    <row r="10" spans="1:7">
      <c r="B10" s="565" t="s">
        <v>232</v>
      </c>
      <c r="C10" s="564">
        <v>0.62013888888888891</v>
      </c>
      <c r="D10" s="563">
        <v>0.87013888888888891</v>
      </c>
      <c r="E10" s="562">
        <v>84</v>
      </c>
    </row>
    <row r="11" spans="1:7">
      <c r="A11" s="2">
        <v>4</v>
      </c>
      <c r="B11" s="569" t="s">
        <v>233</v>
      </c>
      <c r="C11" s="568">
        <v>0.13541666666666666</v>
      </c>
      <c r="D11" s="567">
        <v>0.38541666666666669</v>
      </c>
      <c r="E11" s="566">
        <v>90</v>
      </c>
    </row>
    <row r="12" spans="1:7">
      <c r="B12" s="565" t="s">
        <v>232</v>
      </c>
      <c r="C12" s="564">
        <v>0.64930555555555558</v>
      </c>
      <c r="D12" s="563">
        <v>0.90138888888888891</v>
      </c>
      <c r="E12" s="562">
        <v>96</v>
      </c>
    </row>
    <row r="13" spans="1:7">
      <c r="A13" s="2">
        <v>5</v>
      </c>
      <c r="B13" s="569" t="s">
        <v>233</v>
      </c>
      <c r="C13" s="568">
        <v>0.16250000000000001</v>
      </c>
      <c r="D13" s="567">
        <v>0.41736111111111113</v>
      </c>
      <c r="E13" s="566">
        <v>101</v>
      </c>
    </row>
    <row r="14" spans="1:7">
      <c r="B14" s="565" t="s">
        <v>232</v>
      </c>
      <c r="C14" s="564">
        <v>0.67777777777777781</v>
      </c>
      <c r="D14" s="563">
        <v>0.93263888888888891</v>
      </c>
      <c r="E14" s="562">
        <v>104</v>
      </c>
    </row>
    <row r="15" spans="1:7">
      <c r="A15" s="2">
        <v>6</v>
      </c>
      <c r="B15" s="569" t="s">
        <v>233</v>
      </c>
      <c r="C15" s="568">
        <v>0.18888888888888888</v>
      </c>
      <c r="D15" s="567">
        <v>0.44930555555555557</v>
      </c>
      <c r="E15" s="566">
        <v>106</v>
      </c>
    </row>
    <row r="16" spans="1:7">
      <c r="B16" s="565" t="s">
        <v>232</v>
      </c>
      <c r="C16" s="564">
        <v>0.70694444444444449</v>
      </c>
      <c r="D16" s="563">
        <v>0.96388888888888891</v>
      </c>
      <c r="E16" s="562">
        <v>106</v>
      </c>
    </row>
    <row r="17" spans="1:5">
      <c r="A17" s="2">
        <v>7</v>
      </c>
      <c r="B17" s="569" t="s">
        <v>233</v>
      </c>
      <c r="C17" s="568">
        <v>0.21597222222222223</v>
      </c>
      <c r="D17" s="567">
        <v>0.48194444444444445</v>
      </c>
      <c r="E17" s="566">
        <v>105</v>
      </c>
    </row>
    <row r="18" spans="1:5">
      <c r="B18" s="565" t="s">
        <v>232</v>
      </c>
      <c r="C18" s="564">
        <v>0.73750000000000004</v>
      </c>
      <c r="D18" s="563">
        <v>0.99513888888888891</v>
      </c>
      <c r="E18" s="562">
        <v>102</v>
      </c>
    </row>
    <row r="19" spans="1:5">
      <c r="A19" s="2">
        <v>8</v>
      </c>
      <c r="B19" s="569" t="s">
        <v>233</v>
      </c>
      <c r="C19" s="568">
        <v>0.24444444444444444</v>
      </c>
      <c r="D19" s="567">
        <v>0.51527777777777772</v>
      </c>
      <c r="E19" s="566">
        <v>98</v>
      </c>
    </row>
    <row r="20" spans="1:5">
      <c r="B20" s="565" t="s">
        <v>232</v>
      </c>
      <c r="C20" s="564">
        <v>0.77083333333333337</v>
      </c>
      <c r="D20" s="563" t="s">
        <v>234</v>
      </c>
      <c r="E20" s="562">
        <v>93</v>
      </c>
    </row>
    <row r="21" spans="1:5">
      <c r="A21" s="2">
        <v>9</v>
      </c>
      <c r="B21" s="569" t="s">
        <v>233</v>
      </c>
      <c r="C21" s="568">
        <v>0.27638888888888891</v>
      </c>
      <c r="D21" s="567">
        <v>2.8472222222222222E-2</v>
      </c>
      <c r="E21" s="566">
        <v>87</v>
      </c>
    </row>
    <row r="22" spans="1:5">
      <c r="B22" s="565" t="s">
        <v>232</v>
      </c>
      <c r="C22" s="564">
        <v>0.81388888888888888</v>
      </c>
      <c r="D22" s="563">
        <v>0.55000000000000004</v>
      </c>
      <c r="E22" s="562">
        <v>79</v>
      </c>
    </row>
    <row r="23" spans="1:5">
      <c r="A23" s="2">
        <v>10</v>
      </c>
      <c r="B23" s="569" t="s">
        <v>233</v>
      </c>
      <c r="C23" s="568">
        <v>0.32222222222222224</v>
      </c>
      <c r="D23" s="567">
        <v>6.3194444444444442E-2</v>
      </c>
      <c r="E23" s="566">
        <v>72</v>
      </c>
    </row>
    <row r="24" spans="1:5">
      <c r="B24" s="565" t="s">
        <v>232</v>
      </c>
      <c r="C24" s="564">
        <v>0.87847222222222221</v>
      </c>
      <c r="D24" s="563">
        <v>0.58750000000000002</v>
      </c>
      <c r="E24" s="562">
        <v>65</v>
      </c>
    </row>
    <row r="25" spans="1:5">
      <c r="A25" s="2">
        <v>11</v>
      </c>
      <c r="B25" s="569" t="s">
        <v>233</v>
      </c>
      <c r="C25" s="568">
        <v>0.40347222222222223</v>
      </c>
      <c r="D25" s="567">
        <v>0.10208333333333333</v>
      </c>
      <c r="E25" s="566">
        <v>58</v>
      </c>
    </row>
    <row r="26" spans="1:5">
      <c r="B26" s="565" t="s">
        <v>232</v>
      </c>
      <c r="C26" s="564">
        <v>0.94027777777777777</v>
      </c>
      <c r="D26" s="563">
        <v>0.62986111111111109</v>
      </c>
      <c r="E26" s="562">
        <v>52</v>
      </c>
    </row>
    <row r="27" spans="1:5">
      <c r="A27" s="2">
        <v>12</v>
      </c>
      <c r="B27" s="569" t="s">
        <v>233</v>
      </c>
      <c r="C27" s="568">
        <v>0.46250000000000002</v>
      </c>
      <c r="D27" s="567">
        <v>0.1451388888888889</v>
      </c>
      <c r="E27" s="566">
        <v>47</v>
      </c>
    </row>
    <row r="28" spans="1:5">
      <c r="B28" s="565" t="s">
        <v>232</v>
      </c>
      <c r="C28" s="564">
        <v>0.9916666666666667</v>
      </c>
      <c r="D28" s="563">
        <v>0.67638888888888893</v>
      </c>
      <c r="E28" s="562">
        <v>45</v>
      </c>
    </row>
    <row r="29" spans="1:5">
      <c r="A29" s="2">
        <v>13</v>
      </c>
      <c r="B29" s="569" t="s">
        <v>233</v>
      </c>
      <c r="C29" s="568" t="s">
        <v>234</v>
      </c>
      <c r="D29" s="567">
        <v>0.19375000000000001</v>
      </c>
      <c r="E29" s="566" t="s">
        <v>234</v>
      </c>
    </row>
    <row r="30" spans="1:5">
      <c r="B30" s="565" t="s">
        <v>232</v>
      </c>
      <c r="C30" s="564">
        <v>0.51180555555555551</v>
      </c>
      <c r="D30" s="563">
        <v>0.7270833333333333</v>
      </c>
      <c r="E30" s="562">
        <v>44</v>
      </c>
    </row>
    <row r="31" spans="1:5">
      <c r="A31" s="2">
        <v>14</v>
      </c>
      <c r="B31" s="569" t="s">
        <v>233</v>
      </c>
      <c r="C31" s="568">
        <v>3.4722222222222224E-2</v>
      </c>
      <c r="D31" s="567">
        <v>0.24374999999999999</v>
      </c>
      <c r="E31" s="566">
        <v>45</v>
      </c>
    </row>
    <row r="32" spans="1:5">
      <c r="B32" s="565" t="s">
        <v>232</v>
      </c>
      <c r="C32" s="564">
        <v>0.55277777777777781</v>
      </c>
      <c r="D32" s="563">
        <v>0.77569444444444446</v>
      </c>
      <c r="E32" s="562">
        <v>48</v>
      </c>
    </row>
    <row r="33" spans="1:5">
      <c r="A33" s="2">
        <v>15</v>
      </c>
      <c r="B33" s="569" t="s">
        <v>233</v>
      </c>
      <c r="C33" s="568">
        <v>6.9444444444444448E-2</v>
      </c>
      <c r="D33" s="567">
        <v>0.29097222222222224</v>
      </c>
      <c r="E33" s="566">
        <v>51</v>
      </c>
    </row>
    <row r="34" spans="1:5">
      <c r="A34" s="570"/>
      <c r="B34" s="565" t="s">
        <v>232</v>
      </c>
      <c r="C34" s="564">
        <v>0.58611111111111114</v>
      </c>
      <c r="D34" s="563">
        <v>0.81805555555555554</v>
      </c>
      <c r="E34" s="562">
        <v>55</v>
      </c>
    </row>
    <row r="35" spans="1:5">
      <c r="A35" s="2">
        <v>16</v>
      </c>
      <c r="B35" s="569" t="s">
        <v>233</v>
      </c>
      <c r="C35" s="568">
        <v>9.6527777777777782E-2</v>
      </c>
      <c r="D35" s="567">
        <v>0.33055555555555555</v>
      </c>
      <c r="E35" s="566">
        <v>59</v>
      </c>
    </row>
    <row r="36" spans="1:5">
      <c r="A36" s="11"/>
      <c r="B36" s="565" t="s">
        <v>232</v>
      </c>
      <c r="C36" s="564">
        <v>0.61111111111111116</v>
      </c>
      <c r="D36" s="563">
        <v>0.8520833333333333</v>
      </c>
      <c r="E36" s="562">
        <v>62</v>
      </c>
    </row>
    <row r="37" spans="1:5">
      <c r="A37" s="566">
        <v>17</v>
      </c>
      <c r="B37" s="569" t="s">
        <v>233</v>
      </c>
      <c r="C37" s="568">
        <v>0.11666666666666667</v>
      </c>
      <c r="D37" s="567">
        <v>0.36458333333333331</v>
      </c>
      <c r="E37" s="566">
        <v>66</v>
      </c>
    </row>
    <row r="38" spans="1:5">
      <c r="B38" s="565" t="s">
        <v>232</v>
      </c>
      <c r="C38" s="564">
        <v>0.62986111111111109</v>
      </c>
      <c r="D38" s="563">
        <v>0.88194444444444442</v>
      </c>
      <c r="E38" s="562">
        <v>69</v>
      </c>
    </row>
    <row r="39" spans="1:5">
      <c r="A39" s="2">
        <v>18</v>
      </c>
      <c r="B39" s="569" t="s">
        <v>233</v>
      </c>
      <c r="C39" s="568">
        <v>0.13333333333333333</v>
      </c>
      <c r="D39" s="567">
        <v>0.39305555555555555</v>
      </c>
      <c r="E39" s="566">
        <v>71</v>
      </c>
    </row>
    <row r="40" spans="1:5">
      <c r="B40" s="565" t="s">
        <v>232</v>
      </c>
      <c r="C40" s="564">
        <v>0.64652777777777781</v>
      </c>
      <c r="D40" s="563">
        <v>0.90763888888888888</v>
      </c>
      <c r="E40" s="562">
        <v>73</v>
      </c>
    </row>
    <row r="41" spans="1:5">
      <c r="A41" s="2">
        <v>19</v>
      </c>
      <c r="B41" s="569" t="s">
        <v>233</v>
      </c>
      <c r="C41" s="568" t="s">
        <v>235</v>
      </c>
      <c r="D41" s="567">
        <v>0.41805555555555557</v>
      </c>
      <c r="E41" s="566">
        <v>75</v>
      </c>
    </row>
    <row r="42" spans="1:5">
      <c r="B42" s="565" t="s">
        <v>232</v>
      </c>
      <c r="C42" s="564">
        <v>0.6645833333333333</v>
      </c>
      <c r="D42" s="563">
        <v>0.93125000000000002</v>
      </c>
      <c r="E42" s="562">
        <v>76</v>
      </c>
    </row>
    <row r="43" spans="1:5">
      <c r="A43" s="2">
        <v>20</v>
      </c>
      <c r="B43" s="569" t="s">
        <v>233</v>
      </c>
      <c r="C43" s="568">
        <v>0.17152777777777778</v>
      </c>
      <c r="D43" s="567">
        <v>0.44166666666666665</v>
      </c>
      <c r="E43" s="566">
        <v>77</v>
      </c>
    </row>
    <row r="44" spans="1:5">
      <c r="B44" s="565" t="s">
        <v>232</v>
      </c>
      <c r="C44" s="564">
        <v>0.68472222222222223</v>
      </c>
      <c r="D44" s="563">
        <v>0.95347222222222228</v>
      </c>
      <c r="E44" s="562">
        <v>77</v>
      </c>
    </row>
    <row r="45" spans="1:5">
      <c r="A45" s="2">
        <v>21</v>
      </c>
      <c r="B45" s="569" t="s">
        <v>233</v>
      </c>
      <c r="C45" s="568">
        <v>0.19305555555555556</v>
      </c>
      <c r="D45" s="567">
        <v>0.46527777777777779</v>
      </c>
      <c r="E45" s="566">
        <v>76</v>
      </c>
    </row>
    <row r="46" spans="1:5">
      <c r="B46" s="565" t="s">
        <v>232</v>
      </c>
      <c r="C46" s="564">
        <v>0.7055555555555556</v>
      </c>
      <c r="D46" s="563">
        <v>0.97638888888888886</v>
      </c>
      <c r="E46" s="562">
        <v>76</v>
      </c>
    </row>
    <row r="47" spans="1:5">
      <c r="A47" s="2">
        <v>22</v>
      </c>
      <c r="B47" s="569" t="s">
        <v>233</v>
      </c>
      <c r="C47" s="568">
        <v>0.21527777777777779</v>
      </c>
      <c r="D47" s="567">
        <v>0.48888888888888887</v>
      </c>
      <c r="E47" s="566">
        <v>74</v>
      </c>
    </row>
    <row r="48" spans="1:5">
      <c r="B48" s="565" t="s">
        <v>232</v>
      </c>
      <c r="C48" s="564">
        <v>0.72569444444444442</v>
      </c>
      <c r="D48" s="563">
        <v>0.99930555555555556</v>
      </c>
      <c r="E48" s="562">
        <v>73</v>
      </c>
    </row>
    <row r="49" spans="1:5">
      <c r="A49" s="2">
        <v>23</v>
      </c>
      <c r="B49" s="569" t="s">
        <v>233</v>
      </c>
      <c r="C49" s="568">
        <v>0.23680555555555555</v>
      </c>
      <c r="D49" s="567">
        <v>0.5131944444444444</v>
      </c>
      <c r="E49" s="566">
        <v>70</v>
      </c>
    </row>
    <row r="50" spans="1:5">
      <c r="B50" s="565" t="s">
        <v>232</v>
      </c>
      <c r="C50" s="564">
        <v>0.74583333333333335</v>
      </c>
      <c r="D50" s="563" t="s">
        <v>234</v>
      </c>
      <c r="E50" s="562">
        <v>68</v>
      </c>
    </row>
    <row r="51" spans="1:5">
      <c r="A51" s="2">
        <v>24</v>
      </c>
      <c r="B51" s="569" t="s">
        <v>233</v>
      </c>
      <c r="C51" s="568">
        <v>0.25972222222222224</v>
      </c>
      <c r="D51" s="567">
        <v>2.361111111111111E-2</v>
      </c>
      <c r="E51" s="566">
        <v>65</v>
      </c>
    </row>
    <row r="52" spans="1:5">
      <c r="B52" s="565" t="s">
        <v>232</v>
      </c>
      <c r="C52" s="564">
        <v>0.7680555555555556</v>
      </c>
      <c r="D52" s="563">
        <v>0.53819444444444442</v>
      </c>
      <c r="E52" s="562">
        <v>62</v>
      </c>
    </row>
    <row r="53" spans="1:5">
      <c r="A53" s="2">
        <v>25</v>
      </c>
      <c r="B53" s="569" t="s">
        <v>233</v>
      </c>
      <c r="C53" s="568">
        <v>0.28680555555555554</v>
      </c>
      <c r="D53" s="567">
        <v>4.8611111111111112E-2</v>
      </c>
      <c r="E53" s="566">
        <v>59</v>
      </c>
    </row>
    <row r="54" spans="1:5">
      <c r="B54" s="565" t="s">
        <v>232</v>
      </c>
      <c r="C54" s="564">
        <v>0.79652777777777772</v>
      </c>
      <c r="D54" s="563">
        <v>0.56527777777777777</v>
      </c>
      <c r="E54" s="562">
        <v>55</v>
      </c>
    </row>
    <row r="55" spans="1:5">
      <c r="A55" s="2">
        <v>26</v>
      </c>
      <c r="B55" s="569" t="s">
        <v>233</v>
      </c>
      <c r="C55" s="568">
        <v>0.32500000000000001</v>
      </c>
      <c r="D55" s="567">
        <v>7.7083333333333337E-2</v>
      </c>
      <c r="E55" s="566">
        <v>52</v>
      </c>
    </row>
    <row r="56" spans="1:5">
      <c r="B56" s="565" t="s">
        <v>232</v>
      </c>
      <c r="C56" s="564">
        <v>0.84097222222222223</v>
      </c>
      <c r="D56" s="563">
        <v>0.59513888888888888</v>
      </c>
      <c r="E56" s="562">
        <v>49</v>
      </c>
    </row>
    <row r="57" spans="1:5">
      <c r="A57" s="2">
        <v>27</v>
      </c>
      <c r="B57" s="569" t="s">
        <v>233</v>
      </c>
      <c r="C57" s="568">
        <v>0.37986111111111109</v>
      </c>
      <c r="D57" s="567">
        <v>0.10972222222222222</v>
      </c>
      <c r="E57" s="566">
        <v>46</v>
      </c>
    </row>
    <row r="58" spans="1:5">
      <c r="B58" s="565" t="s">
        <v>232</v>
      </c>
      <c r="C58" s="564">
        <v>0.91180555555555554</v>
      </c>
      <c r="D58" s="563">
        <v>0.63055555555555554</v>
      </c>
      <c r="E58" s="562">
        <v>44</v>
      </c>
    </row>
    <row r="59" spans="1:5">
      <c r="A59" s="2">
        <v>28</v>
      </c>
      <c r="B59" s="569" t="s">
        <v>233</v>
      </c>
      <c r="C59" s="568">
        <v>0.43611111111111112</v>
      </c>
      <c r="D59" s="567">
        <v>0.14861111111111111</v>
      </c>
      <c r="E59" s="566">
        <v>43</v>
      </c>
    </row>
    <row r="60" spans="1:5">
      <c r="B60" s="565" t="s">
        <v>232</v>
      </c>
      <c r="C60" s="564">
        <v>0.96875</v>
      </c>
      <c r="D60" s="563">
        <v>0.67291666666666672</v>
      </c>
      <c r="E60" s="562">
        <v>43</v>
      </c>
    </row>
    <row r="61" spans="1:5">
      <c r="A61" s="2">
        <v>29</v>
      </c>
      <c r="B61" s="569" t="s">
        <v>233</v>
      </c>
      <c r="C61" s="568">
        <v>0.48541666666666666</v>
      </c>
      <c r="D61" s="567">
        <v>0.19444444444444445</v>
      </c>
      <c r="E61" s="566">
        <v>45</v>
      </c>
    </row>
    <row r="62" spans="1:5">
      <c r="B62" s="565" t="s">
        <v>232</v>
      </c>
      <c r="C62" s="564" t="s">
        <v>234</v>
      </c>
      <c r="D62" s="563">
        <v>0.72083333333333333</v>
      </c>
      <c r="E62" s="562" t="s">
        <v>234</v>
      </c>
    </row>
    <row r="63" spans="1:5">
      <c r="A63" s="2">
        <v>30</v>
      </c>
      <c r="B63" s="569" t="s">
        <v>233</v>
      </c>
      <c r="C63" s="568">
        <v>1.3888888888888888E-2</v>
      </c>
      <c r="D63" s="567">
        <v>0.24236111111111111</v>
      </c>
      <c r="E63" s="566">
        <v>48</v>
      </c>
    </row>
    <row r="64" spans="1:5">
      <c r="B64" s="565" t="s">
        <v>232</v>
      </c>
      <c r="C64" s="564">
        <v>0.52847222222222223</v>
      </c>
      <c r="D64" s="563">
        <v>0.76666666666666672</v>
      </c>
      <c r="E64" s="562">
        <v>53</v>
      </c>
    </row>
    <row r="65" spans="1:5">
      <c r="A65" s="2">
        <v>31</v>
      </c>
      <c r="B65" s="569" t="s">
        <v>233</v>
      </c>
      <c r="C65" s="568"/>
      <c r="D65" s="567"/>
      <c r="E65" s="566"/>
    </row>
    <row r="66" spans="1:5">
      <c r="B66" s="565" t="s">
        <v>232</v>
      </c>
      <c r="C66" s="564"/>
      <c r="D66" s="563"/>
      <c r="E66" s="562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2025-11-21T12:08:04Z</dcterms:modified>
</cp:coreProperties>
</file>