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65766E55-F474-4714-B4A9-B72710DA1003}" xr6:coauthVersionLast="47" xr6:coauthVersionMax="47" xr10:uidLastSave="{00000000-0000-0000-0000-000000000000}"/>
  <bookViews>
    <workbookView xWindow="-30" yWindow="-30" windowWidth="23595" windowHeight="15420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  <comment ref="AN57" authorId="0" shapeId="0" xr:uid="{4B1123E6-D8CD-4E29-9BCF-FEBF22EBE507}">
      <text>
        <r>
          <rPr>
            <b/>
            <sz val="8"/>
            <color indexed="81"/>
            <rFont val="Arial"/>
            <family val="2"/>
          </rPr>
          <t xml:space="preserve">il a plu:
de 04h08 à 05h06
</t>
        </r>
      </text>
    </comment>
    <comment ref="AR57" authorId="0" shapeId="0" xr:uid="{CC25BD86-215A-4226-87ED-79FBF0881E7A}">
      <text>
        <r>
          <rPr>
            <b/>
            <sz val="8"/>
            <color indexed="81"/>
            <rFont val="Arial"/>
            <family val="2"/>
          </rPr>
          <t xml:space="preserve">il a plu:
de 16h59 à 17h56
</t>
        </r>
      </text>
    </comment>
    <comment ref="AT57" authorId="0" shapeId="0" xr:uid="{C439D054-8322-4848-8A20-125F161E1C1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18h56
de 22h52 à 23h46
</t>
        </r>
      </text>
    </comment>
    <comment ref="AN59" authorId="0" shapeId="0" xr:uid="{6B1DD07B-B732-4106-8EEE-66E4A00089A3}">
      <text>
        <r>
          <rPr>
            <b/>
            <sz val="8"/>
            <color indexed="81"/>
            <rFont val="Arial"/>
            <family val="2"/>
          </rPr>
          <t xml:space="preserve">il a plu:
de 01h36 à 02h31
</t>
        </r>
      </text>
    </comment>
    <comment ref="AP59" authorId="0" shapeId="0" xr:uid="{13CA6CBE-43D8-40B2-8F4E-FDCA32BAF289}">
      <text>
        <r>
          <rPr>
            <b/>
            <sz val="8"/>
            <color indexed="81"/>
            <rFont val="Arial"/>
            <family val="2"/>
          </rPr>
          <t xml:space="preserve">il a plu:
de 06h36 à 10h54
de 10h56 à 11h16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<sst xmlns="http://schemas.openxmlformats.org/spreadsheetml/2006/main" count="1059" uniqueCount="767">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</sst>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340</c:v>
                </c:pt>
                <c:pt idx="1">
                  <c:v>30</c:v>
                </c:pt>
                <c:pt idx="2">
                  <c:v>660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20.5</c:v>
                </c:pt>
                <c:pt idx="1">
                  <c:v>5</c:v>
                </c:pt>
                <c:pt idx="2">
                  <c:v>134.5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17.2</c:v>
                </c:pt>
                <c:pt idx="1">
                  <c:v>1.5</c:v>
                </c:pt>
                <c:pt idx="2">
                  <c:v>41.3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11.9</c:v>
                </c:pt>
                <c:pt idx="1">
                  <c:v>1.5</c:v>
                </c:pt>
                <c:pt idx="2">
                  <c:v>46.6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-2.8999999999999986</c:v>
                </c:pt>
                <c:pt idx="394">
                  <c:v>-3</c:v>
                </c:pt>
                <c:pt idx="395">
                  <c:v>-3</c:v>
                </c:pt>
                <c:pt idx="396">
                  <c:v>-2.8999999999999986</c:v>
                </c:pt>
                <c:pt idx="397">
                  <c:v>-2.8999999999999986</c:v>
                </c:pt>
                <c:pt idx="398">
                  <c:v>-3</c:v>
                </c:pt>
                <c:pt idx="399">
                  <c:v>-2.8999999999999986</c:v>
                </c:pt>
                <c:pt idx="400">
                  <c:v>-2.8999999999999986</c:v>
                </c:pt>
                <c:pt idx="401">
                  <c:v>-2.8999999999999986</c:v>
                </c:pt>
                <c:pt idx="402">
                  <c:v>-2.8999999999999986</c:v>
                </c:pt>
                <c:pt idx="403">
                  <c:v>-2.8999999999999986</c:v>
                </c:pt>
                <c:pt idx="404">
                  <c:v>-2.8999999999999986</c:v>
                </c:pt>
                <c:pt idx="405">
                  <c:v>-2.8999999999999986</c:v>
                </c:pt>
                <c:pt idx="406">
                  <c:v>-3</c:v>
                </c:pt>
                <c:pt idx="407">
                  <c:v>-3</c:v>
                </c:pt>
                <c:pt idx="408">
                  <c:v>-3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-3</c:v>
                </c:pt>
                <c:pt idx="414">
                  <c:v>-3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-2.9000000000000004</c:v>
                </c:pt>
                <c:pt idx="431">
                  <c:v>-3</c:v>
                </c:pt>
                <c:pt idx="432">
                  <c:v>-2.9000000000000004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-3.0999999999999996</c:v>
                </c:pt>
                <c:pt idx="448">
                  <c:v>-3.0999999999999996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-3.0999999999999996</c:v>
                </c:pt>
                <c:pt idx="460">
                  <c:v>-3.0999999999999996</c:v>
                </c:pt>
                <c:pt idx="461">
                  <c:v>-3.0999999999999996</c:v>
                </c:pt>
                <c:pt idx="462">
                  <c:v>-3</c:v>
                </c:pt>
                <c:pt idx="463">
                  <c:v>-3.0999999999999996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-3.0999999999999996</c:v>
                </c:pt>
                <c:pt idx="470">
                  <c:v>-3.0999999999999996</c:v>
                </c:pt>
                <c:pt idx="471">
                  <c:v>-3.0999999999999996</c:v>
                </c:pt>
                <c:pt idx="472">
                  <c:v>-3</c:v>
                </c:pt>
                <c:pt idx="473">
                  <c:v>-3.1000000000000014</c:v>
                </c:pt>
                <c:pt idx="474">
                  <c:v>-3.1000000000000014</c:v>
                </c:pt>
                <c:pt idx="475">
                  <c:v>-3.2000000000000011</c:v>
                </c:pt>
                <c:pt idx="476">
                  <c:v>-3.2000000000000011</c:v>
                </c:pt>
                <c:pt idx="477">
                  <c:v>-3.3000000000000007</c:v>
                </c:pt>
                <c:pt idx="478">
                  <c:v>-3.1999999999999993</c:v>
                </c:pt>
                <c:pt idx="479">
                  <c:v>-3.1999999999999993</c:v>
                </c:pt>
                <c:pt idx="480">
                  <c:v>-3.1999999999999993</c:v>
                </c:pt>
                <c:pt idx="481">
                  <c:v>-3.2999999999999989</c:v>
                </c:pt>
                <c:pt idx="482">
                  <c:v>-3.1999999999999993</c:v>
                </c:pt>
                <c:pt idx="483">
                  <c:v>-3.1999999999999993</c:v>
                </c:pt>
                <c:pt idx="484">
                  <c:v>-3.1999999999999993</c:v>
                </c:pt>
                <c:pt idx="485">
                  <c:v>-3.0999999999999996</c:v>
                </c:pt>
                <c:pt idx="486">
                  <c:v>-3.0999999999999996</c:v>
                </c:pt>
                <c:pt idx="487">
                  <c:v>-3.1999999999999993</c:v>
                </c:pt>
                <c:pt idx="488">
                  <c:v>-3.1999999999999993</c:v>
                </c:pt>
                <c:pt idx="489">
                  <c:v>-3.0999999999999996</c:v>
                </c:pt>
                <c:pt idx="490">
                  <c:v>-3.0999999999999996</c:v>
                </c:pt>
                <c:pt idx="491">
                  <c:v>-3.2000000000000011</c:v>
                </c:pt>
                <c:pt idx="492">
                  <c:v>-3.1000000000000014</c:v>
                </c:pt>
                <c:pt idx="493">
                  <c:v>-3.3000000000000007</c:v>
                </c:pt>
                <c:pt idx="494">
                  <c:v>-3.2000000000000011</c:v>
                </c:pt>
                <c:pt idx="495">
                  <c:v>-3.2000000000000011</c:v>
                </c:pt>
                <c:pt idx="496">
                  <c:v>-3.3000000000000007</c:v>
                </c:pt>
                <c:pt idx="497">
                  <c:v>-3.1999999999999993</c:v>
                </c:pt>
                <c:pt idx="498">
                  <c:v>-3.1999999999999993</c:v>
                </c:pt>
                <c:pt idx="499">
                  <c:v>-3.2999999999999989</c:v>
                </c:pt>
                <c:pt idx="500">
                  <c:v>-3.1999999999999993</c:v>
                </c:pt>
                <c:pt idx="501">
                  <c:v>-3.1999999999999993</c:v>
                </c:pt>
                <c:pt idx="502">
                  <c:v>-3.1999999999999993</c:v>
                </c:pt>
                <c:pt idx="503">
                  <c:v>-3.2999999999999989</c:v>
                </c:pt>
                <c:pt idx="504">
                  <c:v>-3.3000000000000007</c:v>
                </c:pt>
                <c:pt idx="505">
                  <c:v>-3.3000000000000007</c:v>
                </c:pt>
                <c:pt idx="506">
                  <c:v>-3.2000000000000011</c:v>
                </c:pt>
                <c:pt idx="507">
                  <c:v>-3.3000000000000007</c:v>
                </c:pt>
                <c:pt idx="508">
                  <c:v>-3.2000000000000011</c:v>
                </c:pt>
                <c:pt idx="509">
                  <c:v>-3.3000000000000007</c:v>
                </c:pt>
                <c:pt idx="510">
                  <c:v>-3.3000000000000007</c:v>
                </c:pt>
                <c:pt idx="511">
                  <c:v>-3.1999999999999993</c:v>
                </c:pt>
                <c:pt idx="512">
                  <c:v>-3.2999999999999989</c:v>
                </c:pt>
                <c:pt idx="513">
                  <c:v>-3.2999999999999989</c:v>
                </c:pt>
                <c:pt idx="514">
                  <c:v>-3.2999999999999989</c:v>
                </c:pt>
                <c:pt idx="515">
                  <c:v>-3.1999999999999993</c:v>
                </c:pt>
                <c:pt idx="516">
                  <c:v>-3.1999999999999993</c:v>
                </c:pt>
                <c:pt idx="517">
                  <c:v>-3.1999999999999993</c:v>
                </c:pt>
                <c:pt idx="518">
                  <c:v>-3.1999999999999993</c:v>
                </c:pt>
                <c:pt idx="519">
                  <c:v>-3.0999999999999996</c:v>
                </c:pt>
                <c:pt idx="520">
                  <c:v>-3.0999999999999996</c:v>
                </c:pt>
                <c:pt idx="521">
                  <c:v>-3.0999999999999996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-3.1000000000000014</c:v>
                </c:pt>
                <c:pt idx="530">
                  <c:v>-3</c:v>
                </c:pt>
                <c:pt idx="531">
                  <c:v>-3.0999999999999996</c:v>
                </c:pt>
                <c:pt idx="532">
                  <c:v>-3.0999999999999996</c:v>
                </c:pt>
                <c:pt idx="533">
                  <c:v>-3.1999999999999993</c:v>
                </c:pt>
                <c:pt idx="534">
                  <c:v>-3.1999999999999993</c:v>
                </c:pt>
                <c:pt idx="535">
                  <c:v>-3.2999999999999989</c:v>
                </c:pt>
                <c:pt idx="536">
                  <c:v>-3.1999999999999993</c:v>
                </c:pt>
                <c:pt idx="537">
                  <c:v>-3.3000000000000007</c:v>
                </c:pt>
                <c:pt idx="538">
                  <c:v>-3.2000000000000011</c:v>
                </c:pt>
                <c:pt idx="539">
                  <c:v>-3.2000000000000011</c:v>
                </c:pt>
                <c:pt idx="540">
                  <c:v>-3.1000000000000014</c:v>
                </c:pt>
                <c:pt idx="541">
                  <c:v>-3.2000000000000011</c:v>
                </c:pt>
                <c:pt idx="542">
                  <c:v>-3.2000000000000011</c:v>
                </c:pt>
                <c:pt idx="543">
                  <c:v>-3.1999999999999993</c:v>
                </c:pt>
                <c:pt idx="544">
                  <c:v>-3.0999999999999996</c:v>
                </c:pt>
                <c:pt idx="545">
                  <c:v>-2.9000000000000004</c:v>
                </c:pt>
                <c:pt idx="546">
                  <c:v>-2.7999999999999989</c:v>
                </c:pt>
                <c:pt idx="547">
                  <c:v>-2.5999999999999996</c:v>
                </c:pt>
                <c:pt idx="548">
                  <c:v>-2.5</c:v>
                </c:pt>
                <c:pt idx="549">
                  <c:v>-2.2999999999999989</c:v>
                </c:pt>
                <c:pt idx="550">
                  <c:v>-2.2999999999999989</c:v>
                </c:pt>
                <c:pt idx="551">
                  <c:v>-2.2999999999999989</c:v>
                </c:pt>
                <c:pt idx="552">
                  <c:v>-2.2999999999999989</c:v>
                </c:pt>
                <c:pt idx="553">
                  <c:v>-2.2999999999999989</c:v>
                </c:pt>
                <c:pt idx="554">
                  <c:v>-2.2999999999999989</c:v>
                </c:pt>
                <c:pt idx="555">
                  <c:v>-2.4000000000000004</c:v>
                </c:pt>
                <c:pt idx="556">
                  <c:v>-2.4000000000000004</c:v>
                </c:pt>
                <c:pt idx="557">
                  <c:v>-2.3000000000000007</c:v>
                </c:pt>
                <c:pt idx="558">
                  <c:v>-2.4000000000000004</c:v>
                </c:pt>
                <c:pt idx="559">
                  <c:v>-2.3000000000000007</c:v>
                </c:pt>
                <c:pt idx="560">
                  <c:v>-2.4000000000000004</c:v>
                </c:pt>
                <c:pt idx="561">
                  <c:v>-2.3000000000000007</c:v>
                </c:pt>
                <c:pt idx="562">
                  <c:v>-2.4000000000000004</c:v>
                </c:pt>
                <c:pt idx="563">
                  <c:v>-2.2999999999999989</c:v>
                </c:pt>
                <c:pt idx="564">
                  <c:v>-2.2999999999999989</c:v>
                </c:pt>
                <c:pt idx="565">
                  <c:v>-2.3000000000000007</c:v>
                </c:pt>
                <c:pt idx="566">
                  <c:v>-2.3000000000000007</c:v>
                </c:pt>
                <c:pt idx="567">
                  <c:v>-2.2999999999999989</c:v>
                </c:pt>
                <c:pt idx="568">
                  <c:v>-2.2000000000000011</c:v>
                </c:pt>
                <c:pt idx="569">
                  <c:v>-2.3000000000000007</c:v>
                </c:pt>
                <c:pt idx="570">
                  <c:v>-2.1999999999999993</c:v>
                </c:pt>
                <c:pt idx="571">
                  <c:v>-2.1000000000000014</c:v>
                </c:pt>
                <c:pt idx="572">
                  <c:v>-2.2000000000000011</c:v>
                </c:pt>
                <c:pt idx="573">
                  <c:v>-2.0999999999999996</c:v>
                </c:pt>
                <c:pt idx="574">
                  <c:v>-2.1999999999999993</c:v>
                </c:pt>
                <c:pt idx="575">
                  <c:v>-2.0999999999999979</c:v>
                </c:pt>
                <c:pt idx="576">
                  <c:v>-2.1000000000000014</c:v>
                </c:pt>
                <c:pt idx="577">
                  <c:v>-2</c:v>
                </c:pt>
                <c:pt idx="578">
                  <c:v>-1.9000000000000021</c:v>
                </c:pt>
                <c:pt idx="579">
                  <c:v>-1.6999999999999993</c:v>
                </c:pt>
                <c:pt idx="580">
                  <c:v>-1.7000000000000011</c:v>
                </c:pt>
                <c:pt idx="581">
                  <c:v>-1.5999999999999996</c:v>
                </c:pt>
                <c:pt idx="582">
                  <c:v>-1.4000000000000004</c:v>
                </c:pt>
                <c:pt idx="583">
                  <c:v>-1.2999999999999989</c:v>
                </c:pt>
                <c:pt idx="584">
                  <c:v>-1.3000000000000007</c:v>
                </c:pt>
                <c:pt idx="585">
                  <c:v>-1.1999999999999993</c:v>
                </c:pt>
                <c:pt idx="586">
                  <c:v>-1</c:v>
                </c:pt>
                <c:pt idx="587">
                  <c:v>-1</c:v>
                </c:pt>
                <c:pt idx="588">
                  <c:v>-0.70000000000000284</c:v>
                </c:pt>
                <c:pt idx="589">
                  <c:v>-0.5</c:v>
                </c:pt>
                <c:pt idx="590">
                  <c:v>-0.30000000000000071</c:v>
                </c:pt>
                <c:pt idx="591">
                  <c:v>0</c:v>
                </c:pt>
                <c:pt idx="592">
                  <c:v>0.10000000000000142</c:v>
                </c:pt>
                <c:pt idx="593">
                  <c:v>0.19999999999999929</c:v>
                </c:pt>
                <c:pt idx="594">
                  <c:v>0.40000000000000213</c:v>
                </c:pt>
                <c:pt idx="595">
                  <c:v>0.59999999999999787</c:v>
                </c:pt>
                <c:pt idx="596">
                  <c:v>0.59999999999999787</c:v>
                </c:pt>
                <c:pt idx="597">
                  <c:v>0.59999999999999787</c:v>
                </c:pt>
                <c:pt idx="598">
                  <c:v>0.59999999999999787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0.39999999999999858</c:v>
                </c:pt>
                <c:pt idx="604">
                  <c:v>0.30000000000000071</c:v>
                </c:pt>
                <c:pt idx="605">
                  <c:v>0.19999999999999929</c:v>
                </c:pt>
                <c:pt idx="606">
                  <c:v>0.19999999999999929</c:v>
                </c:pt>
                <c:pt idx="607">
                  <c:v>0.19999999999999929</c:v>
                </c:pt>
                <c:pt idx="608">
                  <c:v>9.9999999999997868E-2</c:v>
                </c:pt>
                <c:pt idx="609">
                  <c:v>0.19999999999999929</c:v>
                </c:pt>
                <c:pt idx="610">
                  <c:v>0.19999999999999929</c:v>
                </c:pt>
                <c:pt idx="611">
                  <c:v>0.39999999999999858</c:v>
                </c:pt>
                <c:pt idx="612">
                  <c:v>0.39999999999999858</c:v>
                </c:pt>
                <c:pt idx="613">
                  <c:v>0.39999999999999858</c:v>
                </c:pt>
                <c:pt idx="614">
                  <c:v>0.39999999999999858</c:v>
                </c:pt>
                <c:pt idx="615">
                  <c:v>0.39999999999999858</c:v>
                </c:pt>
                <c:pt idx="616">
                  <c:v>0.39999999999999858</c:v>
                </c:pt>
                <c:pt idx="617">
                  <c:v>0.30000000000000071</c:v>
                </c:pt>
                <c:pt idx="618">
                  <c:v>0.30000000000000071</c:v>
                </c:pt>
                <c:pt idx="619">
                  <c:v>0.30000000000000071</c:v>
                </c:pt>
                <c:pt idx="620">
                  <c:v>0.30000000000000071</c:v>
                </c:pt>
                <c:pt idx="621">
                  <c:v>0.30000000000000071</c:v>
                </c:pt>
                <c:pt idx="622">
                  <c:v>0.30000000000000071</c:v>
                </c:pt>
                <c:pt idx="623">
                  <c:v>0.19999999999999929</c:v>
                </c:pt>
                <c:pt idx="624">
                  <c:v>0.19999999999999929</c:v>
                </c:pt>
                <c:pt idx="625">
                  <c:v>0.19999999999999929</c:v>
                </c:pt>
                <c:pt idx="626">
                  <c:v>0.19999999999999929</c:v>
                </c:pt>
                <c:pt idx="627">
                  <c:v>0.19999999999999929</c:v>
                </c:pt>
                <c:pt idx="628">
                  <c:v>0.19999999999999929</c:v>
                </c:pt>
                <c:pt idx="629">
                  <c:v>0.10000000000000142</c:v>
                </c:pt>
                <c:pt idx="630">
                  <c:v>0.10000000000000142</c:v>
                </c:pt>
                <c:pt idx="631">
                  <c:v>0.20000000000000107</c:v>
                </c:pt>
                <c:pt idx="632">
                  <c:v>0.10000000000000142</c:v>
                </c:pt>
                <c:pt idx="633">
                  <c:v>0.10000000000000142</c:v>
                </c:pt>
                <c:pt idx="634">
                  <c:v>0.10000000000000142</c:v>
                </c:pt>
                <c:pt idx="635">
                  <c:v>0.10000000000000142</c:v>
                </c:pt>
                <c:pt idx="636">
                  <c:v>0.10000000000000142</c:v>
                </c:pt>
                <c:pt idx="637">
                  <c:v>0.10000000000000142</c:v>
                </c:pt>
                <c:pt idx="638">
                  <c:v>0.10000000000000142</c:v>
                </c:pt>
                <c:pt idx="639">
                  <c:v>0.19999999999999929</c:v>
                </c:pt>
                <c:pt idx="640">
                  <c:v>0.19999999999999929</c:v>
                </c:pt>
                <c:pt idx="641">
                  <c:v>0.19999999999999929</c:v>
                </c:pt>
                <c:pt idx="642">
                  <c:v>0.19999999999999929</c:v>
                </c:pt>
                <c:pt idx="643">
                  <c:v>0.10000000000000142</c:v>
                </c:pt>
                <c:pt idx="644">
                  <c:v>0.10000000000000142</c:v>
                </c:pt>
                <c:pt idx="645">
                  <c:v>0.10000000000000142</c:v>
                </c:pt>
                <c:pt idx="646">
                  <c:v>0.10000000000000142</c:v>
                </c:pt>
                <c:pt idx="647">
                  <c:v>0.10000000000000142</c:v>
                </c:pt>
                <c:pt idx="648">
                  <c:v>0.10000000000000142</c:v>
                </c:pt>
                <c:pt idx="649">
                  <c:v>0.10000000000000142</c:v>
                </c:pt>
                <c:pt idx="650">
                  <c:v>0.10000000000000142</c:v>
                </c:pt>
                <c:pt idx="651">
                  <c:v>0.10000000000000142</c:v>
                </c:pt>
                <c:pt idx="652">
                  <c:v>0</c:v>
                </c:pt>
                <c:pt idx="653">
                  <c:v>0</c:v>
                </c:pt>
                <c:pt idx="654">
                  <c:v>0.10000000000000142</c:v>
                </c:pt>
                <c:pt idx="655">
                  <c:v>0.10000000000000142</c:v>
                </c:pt>
                <c:pt idx="656">
                  <c:v>0.19999999999999929</c:v>
                </c:pt>
                <c:pt idx="657">
                  <c:v>0.19999999999999929</c:v>
                </c:pt>
                <c:pt idx="658">
                  <c:v>0.39999999999999858</c:v>
                </c:pt>
                <c:pt idx="659">
                  <c:v>0.5</c:v>
                </c:pt>
                <c:pt idx="660">
                  <c:v>0.69999999999999929</c:v>
                </c:pt>
                <c:pt idx="661">
                  <c:v>1</c:v>
                </c:pt>
                <c:pt idx="662">
                  <c:v>1.0999999999999979</c:v>
                </c:pt>
                <c:pt idx="663">
                  <c:v>1.1999999999999993</c:v>
                </c:pt>
                <c:pt idx="664">
                  <c:v>1.2999999999999972</c:v>
                </c:pt>
                <c:pt idx="665">
                  <c:v>1.2999999999999972</c:v>
                </c:pt>
                <c:pt idx="666">
                  <c:v>1.2999999999999972</c:v>
                </c:pt>
                <c:pt idx="667">
                  <c:v>1.2999999999999972</c:v>
                </c:pt>
                <c:pt idx="668">
                  <c:v>1.2999999999999972</c:v>
                </c:pt>
                <c:pt idx="669">
                  <c:v>1.1999999999999993</c:v>
                </c:pt>
                <c:pt idx="670">
                  <c:v>1.0999999999999979</c:v>
                </c:pt>
                <c:pt idx="671">
                  <c:v>1.0999999999999979</c:v>
                </c:pt>
                <c:pt idx="672">
                  <c:v>1.0999999999999979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1.0999999999999979</c:v>
                </c:pt>
                <c:pt idx="678">
                  <c:v>1.0999999999999979</c:v>
                </c:pt>
                <c:pt idx="679">
                  <c:v>1.1999999999999993</c:v>
                </c:pt>
                <c:pt idx="680">
                  <c:v>1.1999999999999993</c:v>
                </c:pt>
                <c:pt idx="681">
                  <c:v>1.2999999999999972</c:v>
                </c:pt>
                <c:pt idx="682">
                  <c:v>1.2999999999999972</c:v>
                </c:pt>
                <c:pt idx="683">
                  <c:v>1.3999999999999986</c:v>
                </c:pt>
                <c:pt idx="684">
                  <c:v>1.3999999999999986</c:v>
                </c:pt>
                <c:pt idx="685">
                  <c:v>1.3999999999999986</c:v>
                </c:pt>
                <c:pt idx="686">
                  <c:v>1.3999999999999986</c:v>
                </c:pt>
                <c:pt idx="687">
                  <c:v>1.3999999999999986</c:v>
                </c:pt>
                <c:pt idx="688">
                  <c:v>1.4000000000000021</c:v>
                </c:pt>
                <c:pt idx="689">
                  <c:v>1.5</c:v>
                </c:pt>
                <c:pt idx="690">
                  <c:v>1.6000000000000014</c:v>
                </c:pt>
                <c:pt idx="691">
                  <c:v>1.8000000000000007</c:v>
                </c:pt>
                <c:pt idx="692">
                  <c:v>2</c:v>
                </c:pt>
                <c:pt idx="693">
                  <c:v>2.1999999999999993</c:v>
                </c:pt>
                <c:pt idx="694">
                  <c:v>2.3000000000000007</c:v>
                </c:pt>
                <c:pt idx="695">
                  <c:v>2.5</c:v>
                </c:pt>
                <c:pt idx="696">
                  <c:v>2.6999999999999993</c:v>
                </c:pt>
                <c:pt idx="697">
                  <c:v>3</c:v>
                </c:pt>
                <c:pt idx="698">
                  <c:v>3.2000000000000028</c:v>
                </c:pt>
                <c:pt idx="699">
                  <c:v>3.6000000000000014</c:v>
                </c:pt>
                <c:pt idx="700">
                  <c:v>4</c:v>
                </c:pt>
                <c:pt idx="701">
                  <c:v>4.2000000000000028</c:v>
                </c:pt>
                <c:pt idx="702">
                  <c:v>4.4000000000000021</c:v>
                </c:pt>
                <c:pt idx="703">
                  <c:v>4.5</c:v>
                </c:pt>
                <c:pt idx="704">
                  <c:v>4.6000000000000014</c:v>
                </c:pt>
                <c:pt idx="705">
                  <c:v>4.6000000000000014</c:v>
                </c:pt>
                <c:pt idx="706">
                  <c:v>4.7000000000000028</c:v>
                </c:pt>
                <c:pt idx="707">
                  <c:v>4.6999999999999993</c:v>
                </c:pt>
                <c:pt idx="708">
                  <c:v>4.6999999999999993</c:v>
                </c:pt>
                <c:pt idx="709">
                  <c:v>4.8999999999999986</c:v>
                </c:pt>
                <c:pt idx="710">
                  <c:v>5.1000000000000014</c:v>
                </c:pt>
                <c:pt idx="711">
                  <c:v>5.5</c:v>
                </c:pt>
                <c:pt idx="712">
                  <c:v>5.7999999999999972</c:v>
                </c:pt>
                <c:pt idx="713">
                  <c:v>6</c:v>
                </c:pt>
                <c:pt idx="714">
                  <c:v>6.1999999999999993</c:v>
                </c:pt>
                <c:pt idx="715">
                  <c:v>6.6000000000000014</c:v>
                </c:pt>
                <c:pt idx="716">
                  <c:v>6.6999999999999993</c:v>
                </c:pt>
                <c:pt idx="717">
                  <c:v>6.8000000000000007</c:v>
                </c:pt>
                <c:pt idx="718">
                  <c:v>6.7000000000000028</c:v>
                </c:pt>
                <c:pt idx="719">
                  <c:v>6.6000000000000014</c:v>
                </c:pt>
                <c:pt idx="720">
                  <c:v>6.5</c:v>
                </c:pt>
                <c:pt idx="721">
                  <c:v>6.5</c:v>
                </c:pt>
                <c:pt idx="722">
                  <c:v>6.6000000000000014</c:v>
                </c:pt>
                <c:pt idx="723">
                  <c:v>6.5999999999999979</c:v>
                </c:pt>
                <c:pt idx="724">
                  <c:v>6.6999999999999993</c:v>
                </c:pt>
                <c:pt idx="725">
                  <c:v>6.7999999999999972</c:v>
                </c:pt>
                <c:pt idx="726">
                  <c:v>6.8000000000000007</c:v>
                </c:pt>
                <c:pt idx="727">
                  <c:v>7.0999999999999979</c:v>
                </c:pt>
                <c:pt idx="728">
                  <c:v>7.3000000000000007</c:v>
                </c:pt>
                <c:pt idx="729">
                  <c:v>7.5</c:v>
                </c:pt>
                <c:pt idx="730">
                  <c:v>7.7999999999999972</c:v>
                </c:pt>
                <c:pt idx="731">
                  <c:v>7.6999999999999993</c:v>
                </c:pt>
                <c:pt idx="732">
                  <c:v>7.6999999999999993</c:v>
                </c:pt>
                <c:pt idx="733">
                  <c:v>7.9000000000000021</c:v>
                </c:pt>
                <c:pt idx="734">
                  <c:v>7.9000000000000021</c:v>
                </c:pt>
                <c:pt idx="735">
                  <c:v>8</c:v>
                </c:pt>
                <c:pt idx="736">
                  <c:v>8.1000000000000014</c:v>
                </c:pt>
                <c:pt idx="737">
                  <c:v>8.1000000000000014</c:v>
                </c:pt>
                <c:pt idx="738">
                  <c:v>8.0999999999999979</c:v>
                </c:pt>
                <c:pt idx="739">
                  <c:v>8.3000000000000007</c:v>
                </c:pt>
                <c:pt idx="740">
                  <c:v>8.3999999999999986</c:v>
                </c:pt>
                <c:pt idx="741">
                  <c:v>8.7000000000000028</c:v>
                </c:pt>
                <c:pt idx="742">
                  <c:v>9.0999999999999979</c:v>
                </c:pt>
                <c:pt idx="743">
                  <c:v>9.0999999999999979</c:v>
                </c:pt>
                <c:pt idx="744">
                  <c:v>9.6000000000000014</c:v>
                </c:pt>
                <c:pt idx="745">
                  <c:v>10.299999999999997</c:v>
                </c:pt>
                <c:pt idx="746">
                  <c:v>10.900000000000002</c:v>
                </c:pt>
                <c:pt idx="747">
                  <c:v>11.600000000000001</c:v>
                </c:pt>
                <c:pt idx="748">
                  <c:v>11.899999999999999</c:v>
                </c:pt>
                <c:pt idx="749">
                  <c:v>12.200000000000003</c:v>
                </c:pt>
                <c:pt idx="750">
                  <c:v>12.200000000000003</c:v>
                </c:pt>
                <c:pt idx="751">
                  <c:v>11.900000000000002</c:v>
                </c:pt>
                <c:pt idx="752">
                  <c:v>11.600000000000001</c:v>
                </c:pt>
                <c:pt idx="753">
                  <c:v>11.200000000000003</c:v>
                </c:pt>
                <c:pt idx="754">
                  <c:v>10.8</c:v>
                </c:pt>
                <c:pt idx="755">
                  <c:v>10.3</c:v>
                </c:pt>
                <c:pt idx="756">
                  <c:v>9.8999999999999986</c:v>
                </c:pt>
                <c:pt idx="757">
                  <c:v>9.3999999999999986</c:v>
                </c:pt>
                <c:pt idx="758">
                  <c:v>8.8999999999999986</c:v>
                </c:pt>
                <c:pt idx="759">
                  <c:v>8.5</c:v>
                </c:pt>
                <c:pt idx="760">
                  <c:v>8</c:v>
                </c:pt>
                <c:pt idx="761">
                  <c:v>7.6999999999999993</c:v>
                </c:pt>
                <c:pt idx="762">
                  <c:v>7.3000000000000007</c:v>
                </c:pt>
                <c:pt idx="763">
                  <c:v>7</c:v>
                </c:pt>
                <c:pt idx="764">
                  <c:v>6.9000000000000021</c:v>
                </c:pt>
                <c:pt idx="765">
                  <c:v>6.6000000000000014</c:v>
                </c:pt>
                <c:pt idx="766">
                  <c:v>6.4000000000000021</c:v>
                </c:pt>
                <c:pt idx="767">
                  <c:v>6.1999999999999993</c:v>
                </c:pt>
                <c:pt idx="768">
                  <c:v>6.1999999999999993</c:v>
                </c:pt>
                <c:pt idx="769">
                  <c:v>5.8999999999999986</c:v>
                </c:pt>
                <c:pt idx="770">
                  <c:v>5.7999999999999972</c:v>
                </c:pt>
                <c:pt idx="771">
                  <c:v>5.5</c:v>
                </c:pt>
                <c:pt idx="772">
                  <c:v>5.4000000000000021</c:v>
                </c:pt>
                <c:pt idx="773">
                  <c:v>5.5</c:v>
                </c:pt>
                <c:pt idx="774">
                  <c:v>5.4000000000000021</c:v>
                </c:pt>
                <c:pt idx="775">
                  <c:v>5.4000000000000021</c:v>
                </c:pt>
                <c:pt idx="776">
                  <c:v>5.3000000000000007</c:v>
                </c:pt>
                <c:pt idx="777">
                  <c:v>5.3000000000000007</c:v>
                </c:pt>
                <c:pt idx="778">
                  <c:v>5.1999999999999993</c:v>
                </c:pt>
                <c:pt idx="779">
                  <c:v>5.0999999999999979</c:v>
                </c:pt>
                <c:pt idx="780">
                  <c:v>5.1999999999999993</c:v>
                </c:pt>
                <c:pt idx="781">
                  <c:v>5</c:v>
                </c:pt>
                <c:pt idx="782">
                  <c:v>5.1000000000000014</c:v>
                </c:pt>
                <c:pt idx="783">
                  <c:v>5</c:v>
                </c:pt>
                <c:pt idx="784">
                  <c:v>4.9000000000000021</c:v>
                </c:pt>
                <c:pt idx="785">
                  <c:v>5</c:v>
                </c:pt>
                <c:pt idx="786">
                  <c:v>5.1999999999999993</c:v>
                </c:pt>
                <c:pt idx="787">
                  <c:v>5.2000000000000028</c:v>
                </c:pt>
                <c:pt idx="788">
                  <c:v>5.3000000000000007</c:v>
                </c:pt>
                <c:pt idx="789">
                  <c:v>5.3000000000000007</c:v>
                </c:pt>
                <c:pt idx="790">
                  <c:v>5.4000000000000021</c:v>
                </c:pt>
                <c:pt idx="791">
                  <c:v>5.5999999999999979</c:v>
                </c:pt>
                <c:pt idx="792">
                  <c:v>5.5</c:v>
                </c:pt>
                <c:pt idx="793">
                  <c:v>5.5</c:v>
                </c:pt>
                <c:pt idx="794">
                  <c:v>5.5</c:v>
                </c:pt>
                <c:pt idx="795">
                  <c:v>5.5</c:v>
                </c:pt>
                <c:pt idx="796">
                  <c:v>5.5</c:v>
                </c:pt>
                <c:pt idx="797">
                  <c:v>5.6000000000000014</c:v>
                </c:pt>
                <c:pt idx="798">
                  <c:v>5.5</c:v>
                </c:pt>
                <c:pt idx="799">
                  <c:v>5.2999999999999972</c:v>
                </c:pt>
                <c:pt idx="800">
                  <c:v>5.3999999999999986</c:v>
                </c:pt>
                <c:pt idx="801">
                  <c:v>5.3999999999999986</c:v>
                </c:pt>
                <c:pt idx="802">
                  <c:v>5.3000000000000007</c:v>
                </c:pt>
                <c:pt idx="803">
                  <c:v>5.3000000000000007</c:v>
                </c:pt>
                <c:pt idx="804">
                  <c:v>5.2000000000000028</c:v>
                </c:pt>
                <c:pt idx="805">
                  <c:v>5.3000000000000007</c:v>
                </c:pt>
                <c:pt idx="806">
                  <c:v>5.1999999999999993</c:v>
                </c:pt>
                <c:pt idx="807">
                  <c:v>5</c:v>
                </c:pt>
                <c:pt idx="808">
                  <c:v>4.8000000000000007</c:v>
                </c:pt>
                <c:pt idx="809">
                  <c:v>4.5</c:v>
                </c:pt>
                <c:pt idx="810">
                  <c:v>4.1999999999999993</c:v>
                </c:pt>
                <c:pt idx="811">
                  <c:v>4.1000000000000014</c:v>
                </c:pt>
                <c:pt idx="812">
                  <c:v>3.8000000000000007</c:v>
                </c:pt>
                <c:pt idx="813">
                  <c:v>3.6999999999999993</c:v>
                </c:pt>
                <c:pt idx="814">
                  <c:v>3.6000000000000014</c:v>
                </c:pt>
                <c:pt idx="815">
                  <c:v>3.4000000000000021</c:v>
                </c:pt>
                <c:pt idx="816">
                  <c:v>3.1000000000000014</c:v>
                </c:pt>
                <c:pt idx="817">
                  <c:v>2.9000000000000021</c:v>
                </c:pt>
                <c:pt idx="818">
                  <c:v>2.6999999999999993</c:v>
                </c:pt>
                <c:pt idx="819">
                  <c:v>2.5</c:v>
                </c:pt>
                <c:pt idx="820">
                  <c:v>2.2999999999999972</c:v>
                </c:pt>
                <c:pt idx="821">
                  <c:v>2.1999999999999993</c:v>
                </c:pt>
                <c:pt idx="822">
                  <c:v>2.1000000000000014</c:v>
                </c:pt>
                <c:pt idx="823">
                  <c:v>1.6999999999999993</c:v>
                </c:pt>
                <c:pt idx="824">
                  <c:v>1.6000000000000014</c:v>
                </c:pt>
                <c:pt idx="825">
                  <c:v>1.3999999999999986</c:v>
                </c:pt>
                <c:pt idx="826">
                  <c:v>1.4000000000000021</c:v>
                </c:pt>
                <c:pt idx="827">
                  <c:v>1.2000000000000028</c:v>
                </c:pt>
                <c:pt idx="828">
                  <c:v>1.1000000000000014</c:v>
                </c:pt>
                <c:pt idx="829">
                  <c:v>0.90000000000000213</c:v>
                </c:pt>
                <c:pt idx="830">
                  <c:v>0.80000000000000071</c:v>
                </c:pt>
                <c:pt idx="831">
                  <c:v>0.80000000000000071</c:v>
                </c:pt>
                <c:pt idx="832">
                  <c:v>0.59999999999999787</c:v>
                </c:pt>
                <c:pt idx="833">
                  <c:v>0.39999999999999858</c:v>
                </c:pt>
                <c:pt idx="834">
                  <c:v>0.30000000000000071</c:v>
                </c:pt>
                <c:pt idx="835">
                  <c:v>0.19999999999999929</c:v>
                </c:pt>
                <c:pt idx="836">
                  <c:v>0.19999999999999929</c:v>
                </c:pt>
                <c:pt idx="837">
                  <c:v>0.30000000000000071</c:v>
                </c:pt>
                <c:pt idx="838">
                  <c:v>0.10000000000000142</c:v>
                </c:pt>
                <c:pt idx="839">
                  <c:v>0</c:v>
                </c:pt>
                <c:pt idx="840">
                  <c:v>0</c:v>
                </c:pt>
                <c:pt idx="841">
                  <c:v>-9.9999999999997868E-2</c:v>
                </c:pt>
                <c:pt idx="842">
                  <c:v>-0.19999999999999929</c:v>
                </c:pt>
                <c:pt idx="843">
                  <c:v>-0.19999999999999929</c:v>
                </c:pt>
                <c:pt idx="844">
                  <c:v>-0.30000000000000071</c:v>
                </c:pt>
                <c:pt idx="845">
                  <c:v>-0.39999999999999858</c:v>
                </c:pt>
                <c:pt idx="846">
                  <c:v>-0.39999999999999858</c:v>
                </c:pt>
                <c:pt idx="847">
                  <c:v>-0.5</c:v>
                </c:pt>
                <c:pt idx="848">
                  <c:v>-0.40000000000000213</c:v>
                </c:pt>
                <c:pt idx="849">
                  <c:v>-0.59999999999999787</c:v>
                </c:pt>
                <c:pt idx="850">
                  <c:v>-0.60000000000000142</c:v>
                </c:pt>
                <c:pt idx="851">
                  <c:v>-0.69999999999999929</c:v>
                </c:pt>
                <c:pt idx="852">
                  <c:v>-0.80000000000000071</c:v>
                </c:pt>
                <c:pt idx="853">
                  <c:v>-0.89999999999999858</c:v>
                </c:pt>
                <c:pt idx="854">
                  <c:v>-0.90000000000000213</c:v>
                </c:pt>
                <c:pt idx="855">
                  <c:v>-0.90000000000000213</c:v>
                </c:pt>
                <c:pt idx="856">
                  <c:v>-0.80000000000000071</c:v>
                </c:pt>
                <c:pt idx="857">
                  <c:v>-0.69999999999999929</c:v>
                </c:pt>
                <c:pt idx="858">
                  <c:v>-0.60000000000000142</c:v>
                </c:pt>
                <c:pt idx="859">
                  <c:v>-0.40000000000000213</c:v>
                </c:pt>
                <c:pt idx="860">
                  <c:v>-0.19999999999999929</c:v>
                </c:pt>
                <c:pt idx="861">
                  <c:v>0</c:v>
                </c:pt>
                <c:pt idx="862">
                  <c:v>0.10000000000000142</c:v>
                </c:pt>
                <c:pt idx="863">
                  <c:v>0.40000000000000213</c:v>
                </c:pt>
                <c:pt idx="864">
                  <c:v>0.60000000000000142</c:v>
                </c:pt>
                <c:pt idx="865">
                  <c:v>0.89999999999999858</c:v>
                </c:pt>
                <c:pt idx="866">
                  <c:v>1.1999999999999993</c:v>
                </c:pt>
                <c:pt idx="867">
                  <c:v>1.5</c:v>
                </c:pt>
                <c:pt idx="868">
                  <c:v>1.8000000000000007</c:v>
                </c:pt>
                <c:pt idx="869">
                  <c:v>2.1000000000000014</c:v>
                </c:pt>
                <c:pt idx="870">
                  <c:v>2.3000000000000007</c:v>
                </c:pt>
                <c:pt idx="871">
                  <c:v>2.5</c:v>
                </c:pt>
                <c:pt idx="872">
                  <c:v>2.5</c:v>
                </c:pt>
                <c:pt idx="873">
                  <c:v>2.5</c:v>
                </c:pt>
                <c:pt idx="874">
                  <c:v>2.7000000000000028</c:v>
                </c:pt>
                <c:pt idx="875">
                  <c:v>2.7000000000000028</c:v>
                </c:pt>
                <c:pt idx="876">
                  <c:v>2.6999999999999993</c:v>
                </c:pt>
                <c:pt idx="877">
                  <c:v>2.8000000000000007</c:v>
                </c:pt>
                <c:pt idx="878">
                  <c:v>2.8999999999999986</c:v>
                </c:pt>
                <c:pt idx="879">
                  <c:v>3</c:v>
                </c:pt>
                <c:pt idx="880">
                  <c:v>3.2000000000000028</c:v>
                </c:pt>
                <c:pt idx="881">
                  <c:v>3</c:v>
                </c:pt>
                <c:pt idx="882">
                  <c:v>3</c:v>
                </c:pt>
                <c:pt idx="883">
                  <c:v>3</c:v>
                </c:pt>
                <c:pt idx="884">
                  <c:v>3</c:v>
                </c:pt>
                <c:pt idx="885">
                  <c:v>3</c:v>
                </c:pt>
                <c:pt idx="886">
                  <c:v>3.2000000000000028</c:v>
                </c:pt>
                <c:pt idx="887">
                  <c:v>3.1000000000000014</c:v>
                </c:pt>
                <c:pt idx="888">
                  <c:v>3.2000000000000028</c:v>
                </c:pt>
                <c:pt idx="889">
                  <c:v>3.2000000000000028</c:v>
                </c:pt>
                <c:pt idx="890">
                  <c:v>3</c:v>
                </c:pt>
                <c:pt idx="891">
                  <c:v>3</c:v>
                </c:pt>
                <c:pt idx="892">
                  <c:v>3.0999999999999979</c:v>
                </c:pt>
                <c:pt idx="893">
                  <c:v>3.3999999999999986</c:v>
                </c:pt>
                <c:pt idx="894">
                  <c:v>3.6000000000000014</c:v>
                </c:pt>
                <c:pt idx="895">
                  <c:v>4</c:v>
                </c:pt>
                <c:pt idx="896">
                  <c:v>4.1999999999999993</c:v>
                </c:pt>
                <c:pt idx="897">
                  <c:v>4.5999999999999979</c:v>
                </c:pt>
                <c:pt idx="898">
                  <c:v>4.6999999999999993</c:v>
                </c:pt>
                <c:pt idx="899">
                  <c:v>4.7999999999999972</c:v>
                </c:pt>
                <c:pt idx="900">
                  <c:v>4.8999999999999986</c:v>
                </c:pt>
                <c:pt idx="901">
                  <c:v>4.8999999999999986</c:v>
                </c:pt>
                <c:pt idx="902">
                  <c:v>4.8000000000000007</c:v>
                </c:pt>
                <c:pt idx="903">
                  <c:v>4.6999999999999993</c:v>
                </c:pt>
                <c:pt idx="904">
                  <c:v>4.5999999999999979</c:v>
                </c:pt>
                <c:pt idx="905">
                  <c:v>4.5</c:v>
                </c:pt>
                <c:pt idx="906">
                  <c:v>4.3999999999999986</c:v>
                </c:pt>
                <c:pt idx="907">
                  <c:v>4.3000000000000007</c:v>
                </c:pt>
                <c:pt idx="908">
                  <c:v>4.1000000000000014</c:v>
                </c:pt>
                <c:pt idx="909">
                  <c:v>4</c:v>
                </c:pt>
                <c:pt idx="910">
                  <c:v>3.8000000000000007</c:v>
                </c:pt>
                <c:pt idx="911">
                  <c:v>3.6000000000000014</c:v>
                </c:pt>
                <c:pt idx="912">
                  <c:v>3.5</c:v>
                </c:pt>
                <c:pt idx="913">
                  <c:v>3.4000000000000021</c:v>
                </c:pt>
                <c:pt idx="914">
                  <c:v>3.3000000000000007</c:v>
                </c:pt>
                <c:pt idx="915">
                  <c:v>3.2000000000000028</c:v>
                </c:pt>
                <c:pt idx="916">
                  <c:v>3.1000000000000014</c:v>
                </c:pt>
                <c:pt idx="917">
                  <c:v>3.1000000000000014</c:v>
                </c:pt>
                <c:pt idx="918">
                  <c:v>3</c:v>
                </c:pt>
                <c:pt idx="919">
                  <c:v>3.0999999999999979</c:v>
                </c:pt>
                <c:pt idx="920">
                  <c:v>2.9000000000000021</c:v>
                </c:pt>
                <c:pt idx="921">
                  <c:v>2.8000000000000007</c:v>
                </c:pt>
                <c:pt idx="922">
                  <c:v>2.6999999999999993</c:v>
                </c:pt>
                <c:pt idx="923">
                  <c:v>2.8000000000000007</c:v>
                </c:pt>
                <c:pt idx="924">
                  <c:v>2.8000000000000007</c:v>
                </c:pt>
                <c:pt idx="925">
                  <c:v>2.7000000000000028</c:v>
                </c:pt>
                <c:pt idx="926">
                  <c:v>2.7000000000000028</c:v>
                </c:pt>
                <c:pt idx="927">
                  <c:v>2.7000000000000028</c:v>
                </c:pt>
                <c:pt idx="928">
                  <c:v>2.6000000000000014</c:v>
                </c:pt>
                <c:pt idx="929">
                  <c:v>2.6000000000000014</c:v>
                </c:pt>
                <c:pt idx="930">
                  <c:v>2.6000000000000014</c:v>
                </c:pt>
                <c:pt idx="931">
                  <c:v>2.5</c:v>
                </c:pt>
                <c:pt idx="932">
                  <c:v>2.5</c:v>
                </c:pt>
                <c:pt idx="933">
                  <c:v>2.4000000000000021</c:v>
                </c:pt>
                <c:pt idx="934">
                  <c:v>2.3000000000000007</c:v>
                </c:pt>
                <c:pt idx="935">
                  <c:v>2.1999999999999993</c:v>
                </c:pt>
                <c:pt idx="936">
                  <c:v>2.2000000000000028</c:v>
                </c:pt>
                <c:pt idx="937">
                  <c:v>2.1000000000000014</c:v>
                </c:pt>
                <c:pt idx="938">
                  <c:v>2.1000000000000014</c:v>
                </c:pt>
                <c:pt idx="939">
                  <c:v>2.1999999999999993</c:v>
                </c:pt>
                <c:pt idx="940">
                  <c:v>2.1999999999999993</c:v>
                </c:pt>
                <c:pt idx="941">
                  <c:v>2.1999999999999993</c:v>
                </c:pt>
                <c:pt idx="942">
                  <c:v>2.1999999999999993</c:v>
                </c:pt>
                <c:pt idx="943">
                  <c:v>2.1999999999999993</c:v>
                </c:pt>
                <c:pt idx="944">
                  <c:v>2.1000000000000014</c:v>
                </c:pt>
                <c:pt idx="945">
                  <c:v>2.1000000000000014</c:v>
                </c:pt>
                <c:pt idx="946">
                  <c:v>2.1000000000000014</c:v>
                </c:pt>
                <c:pt idx="947">
                  <c:v>2</c:v>
                </c:pt>
                <c:pt idx="948">
                  <c:v>1.8000000000000007</c:v>
                </c:pt>
                <c:pt idx="949">
                  <c:v>1.6999999999999993</c:v>
                </c:pt>
                <c:pt idx="950">
                  <c:v>1.6000000000000014</c:v>
                </c:pt>
                <c:pt idx="951">
                  <c:v>1.5</c:v>
                </c:pt>
                <c:pt idx="952">
                  <c:v>1.5</c:v>
                </c:pt>
                <c:pt idx="953">
                  <c:v>1.5</c:v>
                </c:pt>
                <c:pt idx="954">
                  <c:v>1.4000000000000021</c:v>
                </c:pt>
                <c:pt idx="955">
                  <c:v>1.3000000000000007</c:v>
                </c:pt>
                <c:pt idx="956">
                  <c:v>1.3000000000000007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12</c:v>
                </c:pt>
                <c:pt idx="1">
                  <c:v>12.1</c:v>
                </c:pt>
                <c:pt idx="2">
                  <c:v>12.1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11.9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12.1</c:v>
                </c:pt>
                <c:pt idx="11">
                  <c:v>12.1</c:v>
                </c:pt>
                <c:pt idx="12">
                  <c:v>12.1</c:v>
                </c:pt>
                <c:pt idx="13">
                  <c:v>12.2</c:v>
                </c:pt>
                <c:pt idx="14">
                  <c:v>12.2</c:v>
                </c:pt>
                <c:pt idx="15">
                  <c:v>12.2</c:v>
                </c:pt>
                <c:pt idx="16">
                  <c:v>12.2</c:v>
                </c:pt>
                <c:pt idx="17">
                  <c:v>12.2</c:v>
                </c:pt>
                <c:pt idx="18">
                  <c:v>12.3</c:v>
                </c:pt>
                <c:pt idx="19">
                  <c:v>12.2</c:v>
                </c:pt>
                <c:pt idx="20">
                  <c:v>12.4</c:v>
                </c:pt>
                <c:pt idx="21">
                  <c:v>12.4</c:v>
                </c:pt>
                <c:pt idx="22">
                  <c:v>12.4</c:v>
                </c:pt>
                <c:pt idx="23">
                  <c:v>12.4</c:v>
                </c:pt>
                <c:pt idx="24">
                  <c:v>12.4</c:v>
                </c:pt>
                <c:pt idx="25">
                  <c:v>12.5</c:v>
                </c:pt>
                <c:pt idx="26">
                  <c:v>12.4</c:v>
                </c:pt>
                <c:pt idx="27">
                  <c:v>12.4</c:v>
                </c:pt>
                <c:pt idx="28">
                  <c:v>12.4</c:v>
                </c:pt>
                <c:pt idx="29">
                  <c:v>12.4</c:v>
                </c:pt>
                <c:pt idx="30">
                  <c:v>12.4</c:v>
                </c:pt>
                <c:pt idx="31">
                  <c:v>12.4</c:v>
                </c:pt>
                <c:pt idx="32">
                  <c:v>12.4</c:v>
                </c:pt>
                <c:pt idx="33">
                  <c:v>12.4</c:v>
                </c:pt>
                <c:pt idx="34">
                  <c:v>12.3</c:v>
                </c:pt>
                <c:pt idx="35">
                  <c:v>12.3</c:v>
                </c:pt>
                <c:pt idx="36">
                  <c:v>12.3</c:v>
                </c:pt>
                <c:pt idx="37">
                  <c:v>12.3</c:v>
                </c:pt>
                <c:pt idx="38">
                  <c:v>12.3</c:v>
                </c:pt>
                <c:pt idx="39">
                  <c:v>12.3</c:v>
                </c:pt>
                <c:pt idx="40">
                  <c:v>12.4</c:v>
                </c:pt>
                <c:pt idx="41">
                  <c:v>12.5</c:v>
                </c:pt>
                <c:pt idx="42">
                  <c:v>12.5</c:v>
                </c:pt>
                <c:pt idx="43">
                  <c:v>12.5</c:v>
                </c:pt>
                <c:pt idx="44">
                  <c:v>12.5</c:v>
                </c:pt>
                <c:pt idx="45">
                  <c:v>12.6</c:v>
                </c:pt>
                <c:pt idx="46">
                  <c:v>12.8</c:v>
                </c:pt>
                <c:pt idx="47">
                  <c:v>12.8</c:v>
                </c:pt>
                <c:pt idx="48">
                  <c:v>12.8</c:v>
                </c:pt>
                <c:pt idx="49">
                  <c:v>12.8</c:v>
                </c:pt>
                <c:pt idx="50">
                  <c:v>12.8</c:v>
                </c:pt>
                <c:pt idx="51">
                  <c:v>12.9</c:v>
                </c:pt>
                <c:pt idx="52">
                  <c:v>12.9</c:v>
                </c:pt>
                <c:pt idx="53">
                  <c:v>12.9</c:v>
                </c:pt>
                <c:pt idx="54">
                  <c:v>12.9</c:v>
                </c:pt>
                <c:pt idx="55">
                  <c:v>12.9</c:v>
                </c:pt>
                <c:pt idx="56">
                  <c:v>12.9</c:v>
                </c:pt>
                <c:pt idx="57">
                  <c:v>12.9</c:v>
                </c:pt>
                <c:pt idx="58">
                  <c:v>12.9</c:v>
                </c:pt>
                <c:pt idx="59">
                  <c:v>12.9</c:v>
                </c:pt>
                <c:pt idx="60">
                  <c:v>12.9</c:v>
                </c:pt>
                <c:pt idx="61">
                  <c:v>12.9</c:v>
                </c:pt>
                <c:pt idx="62">
                  <c:v>12.9</c:v>
                </c:pt>
                <c:pt idx="63">
                  <c:v>12.9</c:v>
                </c:pt>
                <c:pt idx="64">
                  <c:v>12.8</c:v>
                </c:pt>
                <c:pt idx="65">
                  <c:v>12.8</c:v>
                </c:pt>
                <c:pt idx="66">
                  <c:v>12.8</c:v>
                </c:pt>
                <c:pt idx="67">
                  <c:v>12.9</c:v>
                </c:pt>
                <c:pt idx="68">
                  <c:v>12.8</c:v>
                </c:pt>
                <c:pt idx="69">
                  <c:v>12.9</c:v>
                </c:pt>
                <c:pt idx="70">
                  <c:v>12.9</c:v>
                </c:pt>
                <c:pt idx="71">
                  <c:v>12.8</c:v>
                </c:pt>
                <c:pt idx="72">
                  <c:v>12.8</c:v>
                </c:pt>
                <c:pt idx="73">
                  <c:v>12.8</c:v>
                </c:pt>
                <c:pt idx="74">
                  <c:v>12.8</c:v>
                </c:pt>
                <c:pt idx="75">
                  <c:v>12.8</c:v>
                </c:pt>
                <c:pt idx="76">
                  <c:v>12.8</c:v>
                </c:pt>
                <c:pt idx="77">
                  <c:v>12.8</c:v>
                </c:pt>
                <c:pt idx="78">
                  <c:v>12.8</c:v>
                </c:pt>
                <c:pt idx="79">
                  <c:v>12.8</c:v>
                </c:pt>
                <c:pt idx="80">
                  <c:v>12.8</c:v>
                </c:pt>
                <c:pt idx="81">
                  <c:v>12.8</c:v>
                </c:pt>
                <c:pt idx="82">
                  <c:v>12.8</c:v>
                </c:pt>
                <c:pt idx="83">
                  <c:v>12.8</c:v>
                </c:pt>
                <c:pt idx="84">
                  <c:v>12.9</c:v>
                </c:pt>
                <c:pt idx="85">
                  <c:v>12.9</c:v>
                </c:pt>
                <c:pt idx="86">
                  <c:v>12.9</c:v>
                </c:pt>
                <c:pt idx="87">
                  <c:v>12.9</c:v>
                </c:pt>
                <c:pt idx="88">
                  <c:v>13</c:v>
                </c:pt>
                <c:pt idx="89">
                  <c:v>12.9</c:v>
                </c:pt>
                <c:pt idx="90">
                  <c:v>13</c:v>
                </c:pt>
                <c:pt idx="91">
                  <c:v>12.9</c:v>
                </c:pt>
                <c:pt idx="92">
                  <c:v>12.9</c:v>
                </c:pt>
                <c:pt idx="93">
                  <c:v>12.9</c:v>
                </c:pt>
                <c:pt idx="94">
                  <c:v>12.9</c:v>
                </c:pt>
                <c:pt idx="95">
                  <c:v>12.9</c:v>
                </c:pt>
                <c:pt idx="96">
                  <c:v>12.9</c:v>
                </c:pt>
                <c:pt idx="97">
                  <c:v>12.9</c:v>
                </c:pt>
                <c:pt idx="98">
                  <c:v>12.9</c:v>
                </c:pt>
                <c:pt idx="99">
                  <c:v>12.9</c:v>
                </c:pt>
                <c:pt idx="100">
                  <c:v>12.9</c:v>
                </c:pt>
                <c:pt idx="101">
                  <c:v>12.9</c:v>
                </c:pt>
                <c:pt idx="102">
                  <c:v>13</c:v>
                </c:pt>
                <c:pt idx="103">
                  <c:v>13</c:v>
                </c:pt>
                <c:pt idx="104">
                  <c:v>13</c:v>
                </c:pt>
                <c:pt idx="105">
                  <c:v>13</c:v>
                </c:pt>
                <c:pt idx="106">
                  <c:v>13</c:v>
                </c:pt>
                <c:pt idx="107">
                  <c:v>12.9</c:v>
                </c:pt>
                <c:pt idx="108">
                  <c:v>12.9</c:v>
                </c:pt>
                <c:pt idx="109">
                  <c:v>12.9</c:v>
                </c:pt>
                <c:pt idx="110">
                  <c:v>12.9</c:v>
                </c:pt>
                <c:pt idx="111">
                  <c:v>12.9</c:v>
                </c:pt>
                <c:pt idx="112">
                  <c:v>12.9</c:v>
                </c:pt>
                <c:pt idx="113">
                  <c:v>12.9</c:v>
                </c:pt>
                <c:pt idx="114">
                  <c:v>12.9</c:v>
                </c:pt>
                <c:pt idx="115">
                  <c:v>13</c:v>
                </c:pt>
                <c:pt idx="116">
                  <c:v>13</c:v>
                </c:pt>
                <c:pt idx="117">
                  <c:v>13.1</c:v>
                </c:pt>
                <c:pt idx="118">
                  <c:v>13.1</c:v>
                </c:pt>
                <c:pt idx="119">
                  <c:v>13.1</c:v>
                </c:pt>
                <c:pt idx="120">
                  <c:v>13.1</c:v>
                </c:pt>
                <c:pt idx="121">
                  <c:v>13.1</c:v>
                </c:pt>
                <c:pt idx="122">
                  <c:v>13.2</c:v>
                </c:pt>
                <c:pt idx="123">
                  <c:v>13.1</c:v>
                </c:pt>
                <c:pt idx="124">
                  <c:v>13.1</c:v>
                </c:pt>
                <c:pt idx="125">
                  <c:v>13.1</c:v>
                </c:pt>
                <c:pt idx="126">
                  <c:v>13.1</c:v>
                </c:pt>
                <c:pt idx="127">
                  <c:v>13.1</c:v>
                </c:pt>
                <c:pt idx="128">
                  <c:v>13.1</c:v>
                </c:pt>
                <c:pt idx="129">
                  <c:v>13.1</c:v>
                </c:pt>
                <c:pt idx="130">
                  <c:v>13.2</c:v>
                </c:pt>
                <c:pt idx="131">
                  <c:v>13.1</c:v>
                </c:pt>
                <c:pt idx="132">
                  <c:v>13.1</c:v>
                </c:pt>
                <c:pt idx="133">
                  <c:v>13.2</c:v>
                </c:pt>
                <c:pt idx="134">
                  <c:v>13.2</c:v>
                </c:pt>
                <c:pt idx="135">
                  <c:v>13.2</c:v>
                </c:pt>
                <c:pt idx="136">
                  <c:v>13.2</c:v>
                </c:pt>
                <c:pt idx="137">
                  <c:v>13.3</c:v>
                </c:pt>
                <c:pt idx="138">
                  <c:v>13.3</c:v>
                </c:pt>
                <c:pt idx="139">
                  <c:v>13.3</c:v>
                </c:pt>
                <c:pt idx="140">
                  <c:v>13.4</c:v>
                </c:pt>
                <c:pt idx="141">
                  <c:v>13.4</c:v>
                </c:pt>
                <c:pt idx="142">
                  <c:v>13.4</c:v>
                </c:pt>
                <c:pt idx="143">
                  <c:v>13.5</c:v>
                </c:pt>
                <c:pt idx="144">
                  <c:v>13.5</c:v>
                </c:pt>
                <c:pt idx="145">
                  <c:v>13.5</c:v>
                </c:pt>
                <c:pt idx="146">
                  <c:v>13.5</c:v>
                </c:pt>
                <c:pt idx="147">
                  <c:v>13.5</c:v>
                </c:pt>
                <c:pt idx="148">
                  <c:v>13.5</c:v>
                </c:pt>
                <c:pt idx="149">
                  <c:v>13.5</c:v>
                </c:pt>
                <c:pt idx="150">
                  <c:v>13.5</c:v>
                </c:pt>
                <c:pt idx="151">
                  <c:v>13.5</c:v>
                </c:pt>
                <c:pt idx="152">
                  <c:v>13.5</c:v>
                </c:pt>
                <c:pt idx="153">
                  <c:v>13.6</c:v>
                </c:pt>
                <c:pt idx="154">
                  <c:v>13.6</c:v>
                </c:pt>
                <c:pt idx="155">
                  <c:v>13.6</c:v>
                </c:pt>
                <c:pt idx="156">
                  <c:v>13.6</c:v>
                </c:pt>
                <c:pt idx="157">
                  <c:v>13.6</c:v>
                </c:pt>
                <c:pt idx="158">
                  <c:v>13.6</c:v>
                </c:pt>
                <c:pt idx="159">
                  <c:v>13.6</c:v>
                </c:pt>
                <c:pt idx="160">
                  <c:v>13.6</c:v>
                </c:pt>
                <c:pt idx="161">
                  <c:v>13.6</c:v>
                </c:pt>
                <c:pt idx="162">
                  <c:v>13.6</c:v>
                </c:pt>
                <c:pt idx="163">
                  <c:v>13.6</c:v>
                </c:pt>
                <c:pt idx="164">
                  <c:v>13.6</c:v>
                </c:pt>
                <c:pt idx="165">
                  <c:v>13.7</c:v>
                </c:pt>
                <c:pt idx="166">
                  <c:v>13.7</c:v>
                </c:pt>
                <c:pt idx="167">
                  <c:v>13.7</c:v>
                </c:pt>
                <c:pt idx="168">
                  <c:v>13.7</c:v>
                </c:pt>
                <c:pt idx="169">
                  <c:v>13.7</c:v>
                </c:pt>
                <c:pt idx="170">
                  <c:v>13.7</c:v>
                </c:pt>
                <c:pt idx="171">
                  <c:v>13.7</c:v>
                </c:pt>
                <c:pt idx="172">
                  <c:v>13.7</c:v>
                </c:pt>
                <c:pt idx="173">
                  <c:v>13.7</c:v>
                </c:pt>
                <c:pt idx="174">
                  <c:v>13.7</c:v>
                </c:pt>
                <c:pt idx="175">
                  <c:v>13.7</c:v>
                </c:pt>
                <c:pt idx="176">
                  <c:v>13.8</c:v>
                </c:pt>
                <c:pt idx="177">
                  <c:v>13.8</c:v>
                </c:pt>
                <c:pt idx="178">
                  <c:v>13.8</c:v>
                </c:pt>
                <c:pt idx="179">
                  <c:v>13.8</c:v>
                </c:pt>
                <c:pt idx="180">
                  <c:v>13.8</c:v>
                </c:pt>
                <c:pt idx="181">
                  <c:v>13.8</c:v>
                </c:pt>
                <c:pt idx="182">
                  <c:v>13.8</c:v>
                </c:pt>
                <c:pt idx="183">
                  <c:v>13.9</c:v>
                </c:pt>
                <c:pt idx="184">
                  <c:v>13.9</c:v>
                </c:pt>
                <c:pt idx="185">
                  <c:v>13.9</c:v>
                </c:pt>
                <c:pt idx="186">
                  <c:v>13.9</c:v>
                </c:pt>
                <c:pt idx="187">
                  <c:v>13.9</c:v>
                </c:pt>
                <c:pt idx="188">
                  <c:v>13.9</c:v>
                </c:pt>
                <c:pt idx="189">
                  <c:v>13.9</c:v>
                </c:pt>
                <c:pt idx="190">
                  <c:v>13.9</c:v>
                </c:pt>
                <c:pt idx="191">
                  <c:v>13.9</c:v>
                </c:pt>
                <c:pt idx="192">
                  <c:v>13.9</c:v>
                </c:pt>
                <c:pt idx="193">
                  <c:v>13.9</c:v>
                </c:pt>
                <c:pt idx="194">
                  <c:v>13.9</c:v>
                </c:pt>
                <c:pt idx="195">
                  <c:v>13.9</c:v>
                </c:pt>
                <c:pt idx="196">
                  <c:v>13.8</c:v>
                </c:pt>
                <c:pt idx="197">
                  <c:v>13.8</c:v>
                </c:pt>
                <c:pt idx="198">
                  <c:v>13.8</c:v>
                </c:pt>
                <c:pt idx="199">
                  <c:v>13.9</c:v>
                </c:pt>
                <c:pt idx="200">
                  <c:v>13.9</c:v>
                </c:pt>
                <c:pt idx="201">
                  <c:v>13.9</c:v>
                </c:pt>
                <c:pt idx="202">
                  <c:v>13.9</c:v>
                </c:pt>
                <c:pt idx="203">
                  <c:v>13.9</c:v>
                </c:pt>
                <c:pt idx="204">
                  <c:v>13.9</c:v>
                </c:pt>
                <c:pt idx="205">
                  <c:v>13.9</c:v>
                </c:pt>
                <c:pt idx="206">
                  <c:v>13.9</c:v>
                </c:pt>
                <c:pt idx="207">
                  <c:v>14</c:v>
                </c:pt>
                <c:pt idx="208">
                  <c:v>14</c:v>
                </c:pt>
                <c:pt idx="209">
                  <c:v>14</c:v>
                </c:pt>
                <c:pt idx="210">
                  <c:v>13.9</c:v>
                </c:pt>
                <c:pt idx="211">
                  <c:v>13.9</c:v>
                </c:pt>
                <c:pt idx="212">
                  <c:v>13.9</c:v>
                </c:pt>
                <c:pt idx="213">
                  <c:v>13.8</c:v>
                </c:pt>
                <c:pt idx="214">
                  <c:v>13.8</c:v>
                </c:pt>
                <c:pt idx="215">
                  <c:v>13.8</c:v>
                </c:pt>
                <c:pt idx="216">
                  <c:v>13.8</c:v>
                </c:pt>
                <c:pt idx="217">
                  <c:v>13.7</c:v>
                </c:pt>
                <c:pt idx="218">
                  <c:v>13.7</c:v>
                </c:pt>
                <c:pt idx="219">
                  <c:v>13.7</c:v>
                </c:pt>
                <c:pt idx="220">
                  <c:v>13.8</c:v>
                </c:pt>
                <c:pt idx="221">
                  <c:v>13.8</c:v>
                </c:pt>
                <c:pt idx="222">
                  <c:v>13.8</c:v>
                </c:pt>
                <c:pt idx="223">
                  <c:v>13.8</c:v>
                </c:pt>
                <c:pt idx="224">
                  <c:v>13.8</c:v>
                </c:pt>
                <c:pt idx="225">
                  <c:v>13.8</c:v>
                </c:pt>
                <c:pt idx="226">
                  <c:v>13.8</c:v>
                </c:pt>
                <c:pt idx="227">
                  <c:v>13.7</c:v>
                </c:pt>
                <c:pt idx="228">
                  <c:v>13.7</c:v>
                </c:pt>
                <c:pt idx="229">
                  <c:v>13.8</c:v>
                </c:pt>
                <c:pt idx="230">
                  <c:v>13.8</c:v>
                </c:pt>
                <c:pt idx="231">
                  <c:v>13.7</c:v>
                </c:pt>
                <c:pt idx="232">
                  <c:v>13.7</c:v>
                </c:pt>
                <c:pt idx="233">
                  <c:v>13.6</c:v>
                </c:pt>
                <c:pt idx="234">
                  <c:v>13.6</c:v>
                </c:pt>
                <c:pt idx="235">
                  <c:v>13.5</c:v>
                </c:pt>
                <c:pt idx="236">
                  <c:v>13.5</c:v>
                </c:pt>
                <c:pt idx="237">
                  <c:v>13.5</c:v>
                </c:pt>
                <c:pt idx="238">
                  <c:v>13.4</c:v>
                </c:pt>
                <c:pt idx="239">
                  <c:v>13.4</c:v>
                </c:pt>
                <c:pt idx="240">
                  <c:v>13.4</c:v>
                </c:pt>
                <c:pt idx="241">
                  <c:v>13.4</c:v>
                </c:pt>
                <c:pt idx="242">
                  <c:v>13.4</c:v>
                </c:pt>
                <c:pt idx="243">
                  <c:v>13.3</c:v>
                </c:pt>
                <c:pt idx="244">
                  <c:v>13.2</c:v>
                </c:pt>
                <c:pt idx="245">
                  <c:v>13.2</c:v>
                </c:pt>
                <c:pt idx="246">
                  <c:v>13.2</c:v>
                </c:pt>
                <c:pt idx="247">
                  <c:v>13.1</c:v>
                </c:pt>
                <c:pt idx="248">
                  <c:v>13.1</c:v>
                </c:pt>
                <c:pt idx="249">
                  <c:v>13</c:v>
                </c:pt>
                <c:pt idx="250">
                  <c:v>13</c:v>
                </c:pt>
                <c:pt idx="251">
                  <c:v>13</c:v>
                </c:pt>
                <c:pt idx="252">
                  <c:v>13.1</c:v>
                </c:pt>
                <c:pt idx="253">
                  <c:v>13.1</c:v>
                </c:pt>
                <c:pt idx="254">
                  <c:v>13</c:v>
                </c:pt>
                <c:pt idx="255">
                  <c:v>13</c:v>
                </c:pt>
                <c:pt idx="256">
                  <c:v>13</c:v>
                </c:pt>
                <c:pt idx="257">
                  <c:v>12.9</c:v>
                </c:pt>
                <c:pt idx="258">
                  <c:v>12.9</c:v>
                </c:pt>
                <c:pt idx="259">
                  <c:v>12.9</c:v>
                </c:pt>
                <c:pt idx="260">
                  <c:v>12.9</c:v>
                </c:pt>
                <c:pt idx="261">
                  <c:v>12.9</c:v>
                </c:pt>
                <c:pt idx="262">
                  <c:v>12.8</c:v>
                </c:pt>
                <c:pt idx="263">
                  <c:v>12.8</c:v>
                </c:pt>
                <c:pt idx="264">
                  <c:v>12.8</c:v>
                </c:pt>
                <c:pt idx="265">
                  <c:v>12.8</c:v>
                </c:pt>
                <c:pt idx="266">
                  <c:v>12.8</c:v>
                </c:pt>
                <c:pt idx="267">
                  <c:v>12.8</c:v>
                </c:pt>
                <c:pt idx="268">
                  <c:v>12.8</c:v>
                </c:pt>
                <c:pt idx="269">
                  <c:v>12.8</c:v>
                </c:pt>
                <c:pt idx="270">
                  <c:v>12.8</c:v>
                </c:pt>
                <c:pt idx="271">
                  <c:v>12.8</c:v>
                </c:pt>
                <c:pt idx="272">
                  <c:v>12.8</c:v>
                </c:pt>
                <c:pt idx="273">
                  <c:v>12.8</c:v>
                </c:pt>
                <c:pt idx="274">
                  <c:v>12.7</c:v>
                </c:pt>
                <c:pt idx="275">
                  <c:v>12.7</c:v>
                </c:pt>
                <c:pt idx="276">
                  <c:v>12.7</c:v>
                </c:pt>
                <c:pt idx="277">
                  <c:v>12.7</c:v>
                </c:pt>
                <c:pt idx="278">
                  <c:v>12.7</c:v>
                </c:pt>
                <c:pt idx="279">
                  <c:v>12.7</c:v>
                </c:pt>
                <c:pt idx="280">
                  <c:v>12.7</c:v>
                </c:pt>
                <c:pt idx="281">
                  <c:v>12.7</c:v>
                </c:pt>
                <c:pt idx="282">
                  <c:v>12.7</c:v>
                </c:pt>
                <c:pt idx="283">
                  <c:v>12.7</c:v>
                </c:pt>
                <c:pt idx="284">
                  <c:v>12.6</c:v>
                </c:pt>
                <c:pt idx="285">
                  <c:v>12.6</c:v>
                </c:pt>
                <c:pt idx="286">
                  <c:v>12.6</c:v>
                </c:pt>
                <c:pt idx="287">
                  <c:v>12.6</c:v>
                </c:pt>
                <c:pt idx="288">
                  <c:v>12.5</c:v>
                </c:pt>
                <c:pt idx="289">
                  <c:v>12.5</c:v>
                </c:pt>
                <c:pt idx="290">
                  <c:v>12.6</c:v>
                </c:pt>
                <c:pt idx="291">
                  <c:v>12.6</c:v>
                </c:pt>
                <c:pt idx="292">
                  <c:v>12.6</c:v>
                </c:pt>
                <c:pt idx="293">
                  <c:v>12.6</c:v>
                </c:pt>
                <c:pt idx="294">
                  <c:v>12.6</c:v>
                </c:pt>
                <c:pt idx="295">
                  <c:v>12.6</c:v>
                </c:pt>
                <c:pt idx="296">
                  <c:v>12.6</c:v>
                </c:pt>
                <c:pt idx="297">
                  <c:v>12.7</c:v>
                </c:pt>
                <c:pt idx="298">
                  <c:v>12.6</c:v>
                </c:pt>
                <c:pt idx="299">
                  <c:v>12.6</c:v>
                </c:pt>
                <c:pt idx="300">
                  <c:v>12.6</c:v>
                </c:pt>
                <c:pt idx="301">
                  <c:v>12.6</c:v>
                </c:pt>
                <c:pt idx="302">
                  <c:v>12.6</c:v>
                </c:pt>
                <c:pt idx="303">
                  <c:v>12.6</c:v>
                </c:pt>
                <c:pt idx="304">
                  <c:v>12.6</c:v>
                </c:pt>
                <c:pt idx="305">
                  <c:v>12.6</c:v>
                </c:pt>
                <c:pt idx="306">
                  <c:v>12.6</c:v>
                </c:pt>
                <c:pt idx="307">
                  <c:v>12.6</c:v>
                </c:pt>
                <c:pt idx="308">
                  <c:v>12.6</c:v>
                </c:pt>
                <c:pt idx="309">
                  <c:v>12.6</c:v>
                </c:pt>
                <c:pt idx="310">
                  <c:v>12.6</c:v>
                </c:pt>
                <c:pt idx="311">
                  <c:v>12.6</c:v>
                </c:pt>
                <c:pt idx="312">
                  <c:v>12.5</c:v>
                </c:pt>
                <c:pt idx="313">
                  <c:v>12.5</c:v>
                </c:pt>
                <c:pt idx="314">
                  <c:v>12.5</c:v>
                </c:pt>
                <c:pt idx="315">
                  <c:v>12.6</c:v>
                </c:pt>
                <c:pt idx="316">
                  <c:v>12.6</c:v>
                </c:pt>
                <c:pt idx="317">
                  <c:v>12.6</c:v>
                </c:pt>
                <c:pt idx="318">
                  <c:v>12.5</c:v>
                </c:pt>
                <c:pt idx="319">
                  <c:v>12.5</c:v>
                </c:pt>
                <c:pt idx="320">
                  <c:v>12.5</c:v>
                </c:pt>
                <c:pt idx="321">
                  <c:v>12.5</c:v>
                </c:pt>
                <c:pt idx="322">
                  <c:v>12.6</c:v>
                </c:pt>
                <c:pt idx="323">
                  <c:v>12.6</c:v>
                </c:pt>
                <c:pt idx="324">
                  <c:v>12.5</c:v>
                </c:pt>
                <c:pt idx="325">
                  <c:v>12.6</c:v>
                </c:pt>
                <c:pt idx="326">
                  <c:v>12.5</c:v>
                </c:pt>
                <c:pt idx="327">
                  <c:v>12.5</c:v>
                </c:pt>
                <c:pt idx="328">
                  <c:v>12.5</c:v>
                </c:pt>
                <c:pt idx="329">
                  <c:v>12.5</c:v>
                </c:pt>
                <c:pt idx="330">
                  <c:v>12.5</c:v>
                </c:pt>
                <c:pt idx="331">
                  <c:v>12.5</c:v>
                </c:pt>
                <c:pt idx="332">
                  <c:v>12.5</c:v>
                </c:pt>
                <c:pt idx="333">
                  <c:v>12.5</c:v>
                </c:pt>
                <c:pt idx="334">
                  <c:v>12.5</c:v>
                </c:pt>
                <c:pt idx="335">
                  <c:v>12.5</c:v>
                </c:pt>
                <c:pt idx="336">
                  <c:v>12.5</c:v>
                </c:pt>
                <c:pt idx="337">
                  <c:v>12.5</c:v>
                </c:pt>
                <c:pt idx="338">
                  <c:v>12.5</c:v>
                </c:pt>
                <c:pt idx="339">
                  <c:v>12.5</c:v>
                </c:pt>
                <c:pt idx="340">
                  <c:v>12.5</c:v>
                </c:pt>
                <c:pt idx="341">
                  <c:v>12.6</c:v>
                </c:pt>
                <c:pt idx="342">
                  <c:v>12.6</c:v>
                </c:pt>
                <c:pt idx="343">
                  <c:v>12.6</c:v>
                </c:pt>
                <c:pt idx="344">
                  <c:v>12.6</c:v>
                </c:pt>
                <c:pt idx="345">
                  <c:v>12.6</c:v>
                </c:pt>
                <c:pt idx="346">
                  <c:v>12.6</c:v>
                </c:pt>
                <c:pt idx="347">
                  <c:v>12.6</c:v>
                </c:pt>
                <c:pt idx="348">
                  <c:v>12.7</c:v>
                </c:pt>
                <c:pt idx="349">
                  <c:v>12.7</c:v>
                </c:pt>
                <c:pt idx="350">
                  <c:v>12.7</c:v>
                </c:pt>
                <c:pt idx="351">
                  <c:v>12.7</c:v>
                </c:pt>
                <c:pt idx="352">
                  <c:v>12.7</c:v>
                </c:pt>
                <c:pt idx="353">
                  <c:v>12.7</c:v>
                </c:pt>
                <c:pt idx="354">
                  <c:v>12.7</c:v>
                </c:pt>
                <c:pt idx="355">
                  <c:v>12.8</c:v>
                </c:pt>
                <c:pt idx="356">
                  <c:v>12.8</c:v>
                </c:pt>
                <c:pt idx="357">
                  <c:v>12.8</c:v>
                </c:pt>
                <c:pt idx="358">
                  <c:v>12.7</c:v>
                </c:pt>
                <c:pt idx="359">
                  <c:v>12.7</c:v>
                </c:pt>
                <c:pt idx="360">
                  <c:v>12.7</c:v>
                </c:pt>
                <c:pt idx="361">
                  <c:v>12.7</c:v>
                </c:pt>
                <c:pt idx="362">
                  <c:v>12.7</c:v>
                </c:pt>
                <c:pt idx="363">
                  <c:v>12.7</c:v>
                </c:pt>
                <c:pt idx="364">
                  <c:v>12.7</c:v>
                </c:pt>
                <c:pt idx="365">
                  <c:v>12.7</c:v>
                </c:pt>
                <c:pt idx="366">
                  <c:v>12.7</c:v>
                </c:pt>
                <c:pt idx="367">
                  <c:v>12.7</c:v>
                </c:pt>
                <c:pt idx="368">
                  <c:v>12.7</c:v>
                </c:pt>
                <c:pt idx="369">
                  <c:v>12.7</c:v>
                </c:pt>
                <c:pt idx="370">
                  <c:v>12.7</c:v>
                </c:pt>
                <c:pt idx="371">
                  <c:v>12.7</c:v>
                </c:pt>
                <c:pt idx="372">
                  <c:v>12.7</c:v>
                </c:pt>
                <c:pt idx="373">
                  <c:v>12.7</c:v>
                </c:pt>
                <c:pt idx="374">
                  <c:v>12.7</c:v>
                </c:pt>
                <c:pt idx="375">
                  <c:v>12.7</c:v>
                </c:pt>
                <c:pt idx="376">
                  <c:v>12.7</c:v>
                </c:pt>
                <c:pt idx="377">
                  <c:v>12.7</c:v>
                </c:pt>
                <c:pt idx="378">
                  <c:v>12.7</c:v>
                </c:pt>
                <c:pt idx="379">
                  <c:v>12.7</c:v>
                </c:pt>
                <c:pt idx="380">
                  <c:v>12.7</c:v>
                </c:pt>
                <c:pt idx="381">
                  <c:v>12.7</c:v>
                </c:pt>
                <c:pt idx="382">
                  <c:v>12.7</c:v>
                </c:pt>
                <c:pt idx="383">
                  <c:v>12.7</c:v>
                </c:pt>
                <c:pt idx="384">
                  <c:v>12.7</c:v>
                </c:pt>
                <c:pt idx="385">
                  <c:v>12.7</c:v>
                </c:pt>
                <c:pt idx="386">
                  <c:v>12.7</c:v>
                </c:pt>
                <c:pt idx="387">
                  <c:v>12.7</c:v>
                </c:pt>
                <c:pt idx="388">
                  <c:v>12.7</c:v>
                </c:pt>
                <c:pt idx="389">
                  <c:v>12.7</c:v>
                </c:pt>
                <c:pt idx="390">
                  <c:v>12.7</c:v>
                </c:pt>
                <c:pt idx="391">
                  <c:v>12.7</c:v>
                </c:pt>
                <c:pt idx="392">
                  <c:v>12.7</c:v>
                </c:pt>
                <c:pt idx="393">
                  <c:v>12.7</c:v>
                </c:pt>
                <c:pt idx="394">
                  <c:v>12.7</c:v>
                </c:pt>
                <c:pt idx="395">
                  <c:v>12.7</c:v>
                </c:pt>
                <c:pt idx="396">
                  <c:v>12.7</c:v>
                </c:pt>
                <c:pt idx="397">
                  <c:v>12.7</c:v>
                </c:pt>
                <c:pt idx="398">
                  <c:v>12.7</c:v>
                </c:pt>
                <c:pt idx="399">
                  <c:v>12.7</c:v>
                </c:pt>
                <c:pt idx="400">
                  <c:v>12.7</c:v>
                </c:pt>
                <c:pt idx="401">
                  <c:v>12.7</c:v>
                </c:pt>
                <c:pt idx="402">
                  <c:v>12.7</c:v>
                </c:pt>
                <c:pt idx="403">
                  <c:v>12.7</c:v>
                </c:pt>
                <c:pt idx="404">
                  <c:v>12.7</c:v>
                </c:pt>
                <c:pt idx="405">
                  <c:v>12.7</c:v>
                </c:pt>
                <c:pt idx="406">
                  <c:v>12.8</c:v>
                </c:pt>
                <c:pt idx="407">
                  <c:v>12.8</c:v>
                </c:pt>
                <c:pt idx="408">
                  <c:v>12.8</c:v>
                </c:pt>
                <c:pt idx="409">
                  <c:v>12.8</c:v>
                </c:pt>
                <c:pt idx="410">
                  <c:v>12.8</c:v>
                </c:pt>
                <c:pt idx="411">
                  <c:v>12.8</c:v>
                </c:pt>
                <c:pt idx="412">
                  <c:v>12.8</c:v>
                </c:pt>
                <c:pt idx="413">
                  <c:v>12.8</c:v>
                </c:pt>
                <c:pt idx="414">
                  <c:v>12.8</c:v>
                </c:pt>
                <c:pt idx="415">
                  <c:v>12.8</c:v>
                </c:pt>
                <c:pt idx="416">
                  <c:v>12.8</c:v>
                </c:pt>
                <c:pt idx="417">
                  <c:v>12.8</c:v>
                </c:pt>
                <c:pt idx="418">
                  <c:v>12.8</c:v>
                </c:pt>
                <c:pt idx="419">
                  <c:v>12.8</c:v>
                </c:pt>
                <c:pt idx="420">
                  <c:v>12.8</c:v>
                </c:pt>
                <c:pt idx="421">
                  <c:v>12.8</c:v>
                </c:pt>
                <c:pt idx="422">
                  <c:v>12.8</c:v>
                </c:pt>
                <c:pt idx="423">
                  <c:v>12.8</c:v>
                </c:pt>
                <c:pt idx="424">
                  <c:v>12.8</c:v>
                </c:pt>
                <c:pt idx="425">
                  <c:v>12.8</c:v>
                </c:pt>
                <c:pt idx="426">
                  <c:v>12.8</c:v>
                </c:pt>
                <c:pt idx="427">
                  <c:v>12.8</c:v>
                </c:pt>
                <c:pt idx="428">
                  <c:v>12.8</c:v>
                </c:pt>
                <c:pt idx="429">
                  <c:v>12.8</c:v>
                </c:pt>
                <c:pt idx="430">
                  <c:v>12.8</c:v>
                </c:pt>
                <c:pt idx="431">
                  <c:v>12.9</c:v>
                </c:pt>
                <c:pt idx="432">
                  <c:v>12.8</c:v>
                </c:pt>
                <c:pt idx="433">
                  <c:v>12.8</c:v>
                </c:pt>
                <c:pt idx="434">
                  <c:v>12.8</c:v>
                </c:pt>
                <c:pt idx="435">
                  <c:v>12.9</c:v>
                </c:pt>
                <c:pt idx="436">
                  <c:v>12.9</c:v>
                </c:pt>
                <c:pt idx="437">
                  <c:v>12.9</c:v>
                </c:pt>
                <c:pt idx="438">
                  <c:v>12.9</c:v>
                </c:pt>
                <c:pt idx="439">
                  <c:v>12.9</c:v>
                </c:pt>
                <c:pt idx="440">
                  <c:v>12.9</c:v>
                </c:pt>
                <c:pt idx="441">
                  <c:v>12.9</c:v>
                </c:pt>
                <c:pt idx="442">
                  <c:v>12.9</c:v>
                </c:pt>
                <c:pt idx="443">
                  <c:v>12.9</c:v>
                </c:pt>
                <c:pt idx="444">
                  <c:v>12.9</c:v>
                </c:pt>
                <c:pt idx="445">
                  <c:v>12.9</c:v>
                </c:pt>
                <c:pt idx="446">
                  <c:v>12.9</c:v>
                </c:pt>
                <c:pt idx="447">
                  <c:v>13</c:v>
                </c:pt>
                <c:pt idx="448">
                  <c:v>13</c:v>
                </c:pt>
                <c:pt idx="449">
                  <c:v>13</c:v>
                </c:pt>
                <c:pt idx="450">
                  <c:v>13</c:v>
                </c:pt>
                <c:pt idx="451">
                  <c:v>13</c:v>
                </c:pt>
                <c:pt idx="452">
                  <c:v>13</c:v>
                </c:pt>
                <c:pt idx="453">
                  <c:v>13</c:v>
                </c:pt>
                <c:pt idx="454">
                  <c:v>13</c:v>
                </c:pt>
                <c:pt idx="455">
                  <c:v>13</c:v>
                </c:pt>
                <c:pt idx="456">
                  <c:v>13</c:v>
                </c:pt>
                <c:pt idx="457">
                  <c:v>13</c:v>
                </c:pt>
                <c:pt idx="458">
                  <c:v>13</c:v>
                </c:pt>
                <c:pt idx="459">
                  <c:v>13.1</c:v>
                </c:pt>
                <c:pt idx="460">
                  <c:v>13.1</c:v>
                </c:pt>
                <c:pt idx="461">
                  <c:v>13.1</c:v>
                </c:pt>
                <c:pt idx="462">
                  <c:v>13.1</c:v>
                </c:pt>
                <c:pt idx="463">
                  <c:v>13.1</c:v>
                </c:pt>
                <c:pt idx="464">
                  <c:v>13.1</c:v>
                </c:pt>
                <c:pt idx="465">
                  <c:v>13.1</c:v>
                </c:pt>
                <c:pt idx="466">
                  <c:v>13.1</c:v>
                </c:pt>
                <c:pt idx="467">
                  <c:v>13.1</c:v>
                </c:pt>
                <c:pt idx="468">
                  <c:v>13.1</c:v>
                </c:pt>
                <c:pt idx="469">
                  <c:v>13.2</c:v>
                </c:pt>
                <c:pt idx="470">
                  <c:v>13.2</c:v>
                </c:pt>
                <c:pt idx="471">
                  <c:v>13.2</c:v>
                </c:pt>
                <c:pt idx="472">
                  <c:v>13.2</c:v>
                </c:pt>
                <c:pt idx="473">
                  <c:v>13.3</c:v>
                </c:pt>
                <c:pt idx="474">
                  <c:v>13.3</c:v>
                </c:pt>
                <c:pt idx="475">
                  <c:v>13.4</c:v>
                </c:pt>
                <c:pt idx="476">
                  <c:v>13.4</c:v>
                </c:pt>
                <c:pt idx="477">
                  <c:v>13.5</c:v>
                </c:pt>
                <c:pt idx="478">
                  <c:v>13.5</c:v>
                </c:pt>
                <c:pt idx="479">
                  <c:v>13.5</c:v>
                </c:pt>
                <c:pt idx="480">
                  <c:v>13.5</c:v>
                </c:pt>
                <c:pt idx="481">
                  <c:v>13.6</c:v>
                </c:pt>
                <c:pt idx="482">
                  <c:v>13.6</c:v>
                </c:pt>
                <c:pt idx="483">
                  <c:v>13.6</c:v>
                </c:pt>
                <c:pt idx="484">
                  <c:v>13.6</c:v>
                </c:pt>
                <c:pt idx="485">
                  <c:v>13.6</c:v>
                </c:pt>
                <c:pt idx="486">
                  <c:v>13.6</c:v>
                </c:pt>
                <c:pt idx="487">
                  <c:v>13.7</c:v>
                </c:pt>
                <c:pt idx="488">
                  <c:v>13.7</c:v>
                </c:pt>
                <c:pt idx="489">
                  <c:v>13.7</c:v>
                </c:pt>
                <c:pt idx="490">
                  <c:v>13.7</c:v>
                </c:pt>
                <c:pt idx="491">
                  <c:v>13.8</c:v>
                </c:pt>
                <c:pt idx="492">
                  <c:v>13.8</c:v>
                </c:pt>
                <c:pt idx="493">
                  <c:v>13.9</c:v>
                </c:pt>
                <c:pt idx="494">
                  <c:v>13.9</c:v>
                </c:pt>
                <c:pt idx="495">
                  <c:v>13.9</c:v>
                </c:pt>
                <c:pt idx="496">
                  <c:v>14</c:v>
                </c:pt>
                <c:pt idx="497">
                  <c:v>14</c:v>
                </c:pt>
                <c:pt idx="498">
                  <c:v>14</c:v>
                </c:pt>
                <c:pt idx="499">
                  <c:v>14.1</c:v>
                </c:pt>
                <c:pt idx="500">
                  <c:v>14.1</c:v>
                </c:pt>
                <c:pt idx="501">
                  <c:v>14.1</c:v>
                </c:pt>
                <c:pt idx="502">
                  <c:v>14.1</c:v>
                </c:pt>
                <c:pt idx="503">
                  <c:v>14.2</c:v>
                </c:pt>
                <c:pt idx="504">
                  <c:v>14.3</c:v>
                </c:pt>
                <c:pt idx="505">
                  <c:v>14.3</c:v>
                </c:pt>
                <c:pt idx="506">
                  <c:v>14.3</c:v>
                </c:pt>
                <c:pt idx="507">
                  <c:v>14.4</c:v>
                </c:pt>
                <c:pt idx="508">
                  <c:v>14.4</c:v>
                </c:pt>
                <c:pt idx="509">
                  <c:v>14.5</c:v>
                </c:pt>
                <c:pt idx="510">
                  <c:v>14.5</c:v>
                </c:pt>
                <c:pt idx="511">
                  <c:v>14.5</c:v>
                </c:pt>
                <c:pt idx="512">
                  <c:v>14.6</c:v>
                </c:pt>
                <c:pt idx="513">
                  <c:v>14.7</c:v>
                </c:pt>
                <c:pt idx="514">
                  <c:v>14.7</c:v>
                </c:pt>
                <c:pt idx="515">
                  <c:v>14.7</c:v>
                </c:pt>
                <c:pt idx="516">
                  <c:v>14.7</c:v>
                </c:pt>
                <c:pt idx="517">
                  <c:v>14.7</c:v>
                </c:pt>
                <c:pt idx="518">
                  <c:v>14.7</c:v>
                </c:pt>
                <c:pt idx="519">
                  <c:v>14.7</c:v>
                </c:pt>
                <c:pt idx="520">
                  <c:v>14.7</c:v>
                </c:pt>
                <c:pt idx="521">
                  <c:v>14.7</c:v>
                </c:pt>
                <c:pt idx="522">
                  <c:v>14.7</c:v>
                </c:pt>
                <c:pt idx="523">
                  <c:v>14.7</c:v>
                </c:pt>
                <c:pt idx="524">
                  <c:v>14.7</c:v>
                </c:pt>
                <c:pt idx="525">
                  <c:v>14.7</c:v>
                </c:pt>
                <c:pt idx="526">
                  <c:v>14.7</c:v>
                </c:pt>
                <c:pt idx="527">
                  <c:v>14.7</c:v>
                </c:pt>
                <c:pt idx="528">
                  <c:v>14.7</c:v>
                </c:pt>
                <c:pt idx="529">
                  <c:v>14.8</c:v>
                </c:pt>
                <c:pt idx="530">
                  <c:v>14.8</c:v>
                </c:pt>
                <c:pt idx="531">
                  <c:v>14.9</c:v>
                </c:pt>
                <c:pt idx="532">
                  <c:v>15</c:v>
                </c:pt>
                <c:pt idx="533">
                  <c:v>15.1</c:v>
                </c:pt>
                <c:pt idx="534">
                  <c:v>15.1</c:v>
                </c:pt>
                <c:pt idx="535">
                  <c:v>15.2</c:v>
                </c:pt>
                <c:pt idx="536">
                  <c:v>15.2</c:v>
                </c:pt>
                <c:pt idx="537">
                  <c:v>15.3</c:v>
                </c:pt>
                <c:pt idx="538">
                  <c:v>15.3</c:v>
                </c:pt>
                <c:pt idx="539">
                  <c:v>15.3</c:v>
                </c:pt>
                <c:pt idx="540">
                  <c:v>15.3</c:v>
                </c:pt>
                <c:pt idx="541">
                  <c:v>15.4</c:v>
                </c:pt>
                <c:pt idx="542">
                  <c:v>15.4</c:v>
                </c:pt>
                <c:pt idx="543">
                  <c:v>15.5</c:v>
                </c:pt>
                <c:pt idx="544">
                  <c:v>15.4</c:v>
                </c:pt>
                <c:pt idx="545">
                  <c:v>15.3</c:v>
                </c:pt>
                <c:pt idx="546">
                  <c:v>15.2</c:v>
                </c:pt>
                <c:pt idx="547">
                  <c:v>15.1</c:v>
                </c:pt>
                <c:pt idx="548">
                  <c:v>14.9</c:v>
                </c:pt>
                <c:pt idx="549">
                  <c:v>14.7</c:v>
                </c:pt>
                <c:pt idx="550">
                  <c:v>14.7</c:v>
                </c:pt>
                <c:pt idx="551">
                  <c:v>14.7</c:v>
                </c:pt>
                <c:pt idx="552">
                  <c:v>14.7</c:v>
                </c:pt>
                <c:pt idx="553">
                  <c:v>14.7</c:v>
                </c:pt>
                <c:pt idx="554">
                  <c:v>14.7</c:v>
                </c:pt>
                <c:pt idx="555">
                  <c:v>14.8</c:v>
                </c:pt>
                <c:pt idx="556">
                  <c:v>14.8</c:v>
                </c:pt>
                <c:pt idx="557">
                  <c:v>14.8</c:v>
                </c:pt>
                <c:pt idx="558">
                  <c:v>14.9</c:v>
                </c:pt>
                <c:pt idx="559">
                  <c:v>14.9</c:v>
                </c:pt>
                <c:pt idx="560">
                  <c:v>15</c:v>
                </c:pt>
                <c:pt idx="561">
                  <c:v>15</c:v>
                </c:pt>
                <c:pt idx="562">
                  <c:v>15.1</c:v>
                </c:pt>
                <c:pt idx="563">
                  <c:v>15.1</c:v>
                </c:pt>
                <c:pt idx="564">
                  <c:v>15.2</c:v>
                </c:pt>
                <c:pt idx="565">
                  <c:v>15.3</c:v>
                </c:pt>
                <c:pt idx="566">
                  <c:v>15.3</c:v>
                </c:pt>
                <c:pt idx="567">
                  <c:v>15.4</c:v>
                </c:pt>
                <c:pt idx="568">
                  <c:v>15.4</c:v>
                </c:pt>
                <c:pt idx="569">
                  <c:v>15.5</c:v>
                </c:pt>
                <c:pt idx="570">
                  <c:v>15.5</c:v>
                </c:pt>
                <c:pt idx="571">
                  <c:v>15.5</c:v>
                </c:pt>
                <c:pt idx="572">
                  <c:v>15.6</c:v>
                </c:pt>
                <c:pt idx="573">
                  <c:v>15.6</c:v>
                </c:pt>
                <c:pt idx="574">
                  <c:v>15.7</c:v>
                </c:pt>
                <c:pt idx="575">
                  <c:v>15.7</c:v>
                </c:pt>
                <c:pt idx="576">
                  <c:v>15.8</c:v>
                </c:pt>
                <c:pt idx="577">
                  <c:v>15.8</c:v>
                </c:pt>
                <c:pt idx="578">
                  <c:v>15.8</c:v>
                </c:pt>
                <c:pt idx="579">
                  <c:v>15.8</c:v>
                </c:pt>
                <c:pt idx="580">
                  <c:v>15.9</c:v>
                </c:pt>
                <c:pt idx="581">
                  <c:v>15.9</c:v>
                </c:pt>
                <c:pt idx="582">
                  <c:v>15.9</c:v>
                </c:pt>
                <c:pt idx="583">
                  <c:v>15.9</c:v>
                </c:pt>
                <c:pt idx="584">
                  <c:v>16</c:v>
                </c:pt>
                <c:pt idx="585">
                  <c:v>16</c:v>
                </c:pt>
                <c:pt idx="586">
                  <c:v>16</c:v>
                </c:pt>
                <c:pt idx="587">
                  <c:v>16.100000000000001</c:v>
                </c:pt>
                <c:pt idx="588">
                  <c:v>16.100000000000001</c:v>
                </c:pt>
                <c:pt idx="589">
                  <c:v>16.100000000000001</c:v>
                </c:pt>
                <c:pt idx="590">
                  <c:v>16.100000000000001</c:v>
                </c:pt>
                <c:pt idx="591">
                  <c:v>16.100000000000001</c:v>
                </c:pt>
                <c:pt idx="592">
                  <c:v>16.2</c:v>
                </c:pt>
                <c:pt idx="593">
                  <c:v>16.2</c:v>
                </c:pt>
                <c:pt idx="594">
                  <c:v>16.2</c:v>
                </c:pt>
                <c:pt idx="595">
                  <c:v>16.100000000000001</c:v>
                </c:pt>
                <c:pt idx="596">
                  <c:v>16.100000000000001</c:v>
                </c:pt>
                <c:pt idx="597">
                  <c:v>16.100000000000001</c:v>
                </c:pt>
                <c:pt idx="598">
                  <c:v>16.100000000000001</c:v>
                </c:pt>
                <c:pt idx="599">
                  <c:v>16.100000000000001</c:v>
                </c:pt>
                <c:pt idx="600">
                  <c:v>16.100000000000001</c:v>
                </c:pt>
                <c:pt idx="601">
                  <c:v>16</c:v>
                </c:pt>
                <c:pt idx="602">
                  <c:v>16</c:v>
                </c:pt>
                <c:pt idx="603">
                  <c:v>16</c:v>
                </c:pt>
                <c:pt idx="604">
                  <c:v>16</c:v>
                </c:pt>
                <c:pt idx="605">
                  <c:v>16</c:v>
                </c:pt>
                <c:pt idx="606">
                  <c:v>16</c:v>
                </c:pt>
                <c:pt idx="607">
                  <c:v>16</c:v>
                </c:pt>
                <c:pt idx="608">
                  <c:v>16.100000000000001</c:v>
                </c:pt>
                <c:pt idx="609">
                  <c:v>16.100000000000001</c:v>
                </c:pt>
                <c:pt idx="610">
                  <c:v>16.100000000000001</c:v>
                </c:pt>
                <c:pt idx="611">
                  <c:v>16</c:v>
                </c:pt>
                <c:pt idx="612">
                  <c:v>16</c:v>
                </c:pt>
                <c:pt idx="613">
                  <c:v>16</c:v>
                </c:pt>
                <c:pt idx="614">
                  <c:v>16</c:v>
                </c:pt>
                <c:pt idx="615">
                  <c:v>16</c:v>
                </c:pt>
                <c:pt idx="616">
                  <c:v>16</c:v>
                </c:pt>
                <c:pt idx="617">
                  <c:v>16</c:v>
                </c:pt>
                <c:pt idx="618">
                  <c:v>16</c:v>
                </c:pt>
                <c:pt idx="619">
                  <c:v>16</c:v>
                </c:pt>
                <c:pt idx="620">
                  <c:v>16</c:v>
                </c:pt>
                <c:pt idx="621">
                  <c:v>16</c:v>
                </c:pt>
                <c:pt idx="622">
                  <c:v>16</c:v>
                </c:pt>
                <c:pt idx="623">
                  <c:v>16</c:v>
                </c:pt>
                <c:pt idx="624">
                  <c:v>16</c:v>
                </c:pt>
                <c:pt idx="625">
                  <c:v>16</c:v>
                </c:pt>
                <c:pt idx="626">
                  <c:v>16</c:v>
                </c:pt>
                <c:pt idx="627">
                  <c:v>16</c:v>
                </c:pt>
                <c:pt idx="628">
                  <c:v>16</c:v>
                </c:pt>
                <c:pt idx="629">
                  <c:v>16</c:v>
                </c:pt>
                <c:pt idx="630">
                  <c:v>16</c:v>
                </c:pt>
                <c:pt idx="631">
                  <c:v>15.9</c:v>
                </c:pt>
                <c:pt idx="632">
                  <c:v>16</c:v>
                </c:pt>
                <c:pt idx="633">
                  <c:v>16</c:v>
                </c:pt>
                <c:pt idx="634">
                  <c:v>16</c:v>
                </c:pt>
                <c:pt idx="635">
                  <c:v>16</c:v>
                </c:pt>
                <c:pt idx="636">
                  <c:v>16</c:v>
                </c:pt>
                <c:pt idx="637">
                  <c:v>16</c:v>
                </c:pt>
                <c:pt idx="638">
                  <c:v>16</c:v>
                </c:pt>
                <c:pt idx="639">
                  <c:v>16</c:v>
                </c:pt>
                <c:pt idx="640">
                  <c:v>16</c:v>
                </c:pt>
                <c:pt idx="641">
                  <c:v>16</c:v>
                </c:pt>
                <c:pt idx="642">
                  <c:v>16</c:v>
                </c:pt>
                <c:pt idx="643">
                  <c:v>16</c:v>
                </c:pt>
                <c:pt idx="644">
                  <c:v>16</c:v>
                </c:pt>
                <c:pt idx="645">
                  <c:v>16</c:v>
                </c:pt>
                <c:pt idx="646">
                  <c:v>16</c:v>
                </c:pt>
                <c:pt idx="647">
                  <c:v>16</c:v>
                </c:pt>
                <c:pt idx="648">
                  <c:v>16</c:v>
                </c:pt>
                <c:pt idx="649">
                  <c:v>16</c:v>
                </c:pt>
                <c:pt idx="650">
                  <c:v>16</c:v>
                </c:pt>
                <c:pt idx="651">
                  <c:v>16</c:v>
                </c:pt>
                <c:pt idx="652">
                  <c:v>16</c:v>
                </c:pt>
                <c:pt idx="653">
                  <c:v>16</c:v>
                </c:pt>
                <c:pt idx="654">
                  <c:v>16</c:v>
                </c:pt>
                <c:pt idx="655">
                  <c:v>16</c:v>
                </c:pt>
                <c:pt idx="656">
                  <c:v>16</c:v>
                </c:pt>
                <c:pt idx="657">
                  <c:v>16.100000000000001</c:v>
                </c:pt>
                <c:pt idx="658">
                  <c:v>16.100000000000001</c:v>
                </c:pt>
                <c:pt idx="659">
                  <c:v>16.100000000000001</c:v>
                </c:pt>
                <c:pt idx="660">
                  <c:v>16.100000000000001</c:v>
                </c:pt>
                <c:pt idx="661">
                  <c:v>16.100000000000001</c:v>
                </c:pt>
                <c:pt idx="662">
                  <c:v>16.100000000000001</c:v>
                </c:pt>
                <c:pt idx="663">
                  <c:v>16.100000000000001</c:v>
                </c:pt>
                <c:pt idx="664">
                  <c:v>16.100000000000001</c:v>
                </c:pt>
                <c:pt idx="665">
                  <c:v>16.100000000000001</c:v>
                </c:pt>
                <c:pt idx="666">
                  <c:v>16.100000000000001</c:v>
                </c:pt>
                <c:pt idx="667">
                  <c:v>16.100000000000001</c:v>
                </c:pt>
                <c:pt idx="668">
                  <c:v>16.100000000000001</c:v>
                </c:pt>
                <c:pt idx="669">
                  <c:v>16.100000000000001</c:v>
                </c:pt>
                <c:pt idx="670">
                  <c:v>16.100000000000001</c:v>
                </c:pt>
                <c:pt idx="671">
                  <c:v>16.100000000000001</c:v>
                </c:pt>
                <c:pt idx="672">
                  <c:v>16.100000000000001</c:v>
                </c:pt>
                <c:pt idx="673">
                  <c:v>16.100000000000001</c:v>
                </c:pt>
                <c:pt idx="674">
                  <c:v>16.100000000000001</c:v>
                </c:pt>
                <c:pt idx="675">
                  <c:v>16.100000000000001</c:v>
                </c:pt>
                <c:pt idx="676">
                  <c:v>16.100000000000001</c:v>
                </c:pt>
                <c:pt idx="677">
                  <c:v>16.100000000000001</c:v>
                </c:pt>
                <c:pt idx="678">
                  <c:v>16.100000000000001</c:v>
                </c:pt>
                <c:pt idx="679">
                  <c:v>16.100000000000001</c:v>
                </c:pt>
                <c:pt idx="680">
                  <c:v>16.2</c:v>
                </c:pt>
                <c:pt idx="681">
                  <c:v>16.100000000000001</c:v>
                </c:pt>
                <c:pt idx="682">
                  <c:v>16.100000000000001</c:v>
                </c:pt>
                <c:pt idx="683">
                  <c:v>16.100000000000001</c:v>
                </c:pt>
                <c:pt idx="684">
                  <c:v>16.100000000000001</c:v>
                </c:pt>
                <c:pt idx="685">
                  <c:v>16.100000000000001</c:v>
                </c:pt>
                <c:pt idx="686">
                  <c:v>16.100000000000001</c:v>
                </c:pt>
                <c:pt idx="687">
                  <c:v>16.100000000000001</c:v>
                </c:pt>
                <c:pt idx="688">
                  <c:v>16.2</c:v>
                </c:pt>
                <c:pt idx="689">
                  <c:v>16.2</c:v>
                </c:pt>
                <c:pt idx="690">
                  <c:v>16.2</c:v>
                </c:pt>
                <c:pt idx="691">
                  <c:v>16.2</c:v>
                </c:pt>
                <c:pt idx="692">
                  <c:v>16.2</c:v>
                </c:pt>
                <c:pt idx="693">
                  <c:v>16.2</c:v>
                </c:pt>
                <c:pt idx="694">
                  <c:v>16.3</c:v>
                </c:pt>
                <c:pt idx="695">
                  <c:v>16.3</c:v>
                </c:pt>
                <c:pt idx="696">
                  <c:v>16.3</c:v>
                </c:pt>
                <c:pt idx="697">
                  <c:v>16.3</c:v>
                </c:pt>
                <c:pt idx="698">
                  <c:v>16.399999999999999</c:v>
                </c:pt>
                <c:pt idx="699">
                  <c:v>16.399999999999999</c:v>
                </c:pt>
                <c:pt idx="700">
                  <c:v>16.399999999999999</c:v>
                </c:pt>
                <c:pt idx="701">
                  <c:v>16.399999999999999</c:v>
                </c:pt>
                <c:pt idx="702">
                  <c:v>16.399999999999999</c:v>
                </c:pt>
                <c:pt idx="703">
                  <c:v>16.399999999999999</c:v>
                </c:pt>
                <c:pt idx="704">
                  <c:v>16.399999999999999</c:v>
                </c:pt>
                <c:pt idx="705">
                  <c:v>16.399999999999999</c:v>
                </c:pt>
                <c:pt idx="706">
                  <c:v>16.399999999999999</c:v>
                </c:pt>
                <c:pt idx="707">
                  <c:v>16.5</c:v>
                </c:pt>
                <c:pt idx="708">
                  <c:v>16.600000000000001</c:v>
                </c:pt>
                <c:pt idx="709">
                  <c:v>16.600000000000001</c:v>
                </c:pt>
                <c:pt idx="710">
                  <c:v>16.7</c:v>
                </c:pt>
                <c:pt idx="711">
                  <c:v>16.600000000000001</c:v>
                </c:pt>
                <c:pt idx="712">
                  <c:v>16.600000000000001</c:v>
                </c:pt>
                <c:pt idx="713">
                  <c:v>16.7</c:v>
                </c:pt>
                <c:pt idx="714">
                  <c:v>16.600000000000001</c:v>
                </c:pt>
                <c:pt idx="715">
                  <c:v>16.5</c:v>
                </c:pt>
                <c:pt idx="716">
                  <c:v>16.5</c:v>
                </c:pt>
                <c:pt idx="717">
                  <c:v>16.399999999999999</c:v>
                </c:pt>
                <c:pt idx="718">
                  <c:v>16.399999999999999</c:v>
                </c:pt>
                <c:pt idx="719">
                  <c:v>16.5</c:v>
                </c:pt>
                <c:pt idx="720">
                  <c:v>16.5</c:v>
                </c:pt>
                <c:pt idx="721">
                  <c:v>16.5</c:v>
                </c:pt>
                <c:pt idx="722">
                  <c:v>16.5</c:v>
                </c:pt>
                <c:pt idx="723">
                  <c:v>16.600000000000001</c:v>
                </c:pt>
                <c:pt idx="724">
                  <c:v>16.600000000000001</c:v>
                </c:pt>
                <c:pt idx="725">
                  <c:v>16.600000000000001</c:v>
                </c:pt>
                <c:pt idx="726">
                  <c:v>16.7</c:v>
                </c:pt>
                <c:pt idx="727">
                  <c:v>16.600000000000001</c:v>
                </c:pt>
                <c:pt idx="728">
                  <c:v>16.7</c:v>
                </c:pt>
                <c:pt idx="729">
                  <c:v>16.7</c:v>
                </c:pt>
                <c:pt idx="730">
                  <c:v>16.600000000000001</c:v>
                </c:pt>
                <c:pt idx="731">
                  <c:v>16.7</c:v>
                </c:pt>
                <c:pt idx="732">
                  <c:v>16.7</c:v>
                </c:pt>
                <c:pt idx="733">
                  <c:v>16.7</c:v>
                </c:pt>
                <c:pt idx="734">
                  <c:v>16.7</c:v>
                </c:pt>
                <c:pt idx="735">
                  <c:v>16.7</c:v>
                </c:pt>
                <c:pt idx="736">
                  <c:v>16.7</c:v>
                </c:pt>
                <c:pt idx="737">
                  <c:v>16.7</c:v>
                </c:pt>
                <c:pt idx="738">
                  <c:v>16.8</c:v>
                </c:pt>
                <c:pt idx="739">
                  <c:v>16.7</c:v>
                </c:pt>
                <c:pt idx="740">
                  <c:v>16.8</c:v>
                </c:pt>
                <c:pt idx="741">
                  <c:v>16.899999999999999</c:v>
                </c:pt>
                <c:pt idx="742">
                  <c:v>17.100000000000001</c:v>
                </c:pt>
                <c:pt idx="743">
                  <c:v>17.100000000000001</c:v>
                </c:pt>
                <c:pt idx="744">
                  <c:v>17.2</c:v>
                </c:pt>
                <c:pt idx="745">
                  <c:v>17.100000000000001</c:v>
                </c:pt>
                <c:pt idx="746">
                  <c:v>17.2</c:v>
                </c:pt>
                <c:pt idx="747">
                  <c:v>17</c:v>
                </c:pt>
                <c:pt idx="748">
                  <c:v>17.100000000000001</c:v>
                </c:pt>
                <c:pt idx="749">
                  <c:v>17</c:v>
                </c:pt>
                <c:pt idx="750">
                  <c:v>17</c:v>
                </c:pt>
                <c:pt idx="751">
                  <c:v>16.899999999999999</c:v>
                </c:pt>
                <c:pt idx="752">
                  <c:v>16.899999999999999</c:v>
                </c:pt>
                <c:pt idx="753">
                  <c:v>16.899999999999999</c:v>
                </c:pt>
                <c:pt idx="754">
                  <c:v>16.8</c:v>
                </c:pt>
                <c:pt idx="755">
                  <c:v>16.8</c:v>
                </c:pt>
                <c:pt idx="756">
                  <c:v>16.8</c:v>
                </c:pt>
                <c:pt idx="757">
                  <c:v>16.8</c:v>
                </c:pt>
                <c:pt idx="758">
                  <c:v>16.8</c:v>
                </c:pt>
                <c:pt idx="759">
                  <c:v>16.8</c:v>
                </c:pt>
                <c:pt idx="760">
                  <c:v>16.8</c:v>
                </c:pt>
                <c:pt idx="761">
                  <c:v>16.8</c:v>
                </c:pt>
                <c:pt idx="762">
                  <c:v>16.8</c:v>
                </c:pt>
                <c:pt idx="763">
                  <c:v>16.8</c:v>
                </c:pt>
                <c:pt idx="764">
                  <c:v>16.7</c:v>
                </c:pt>
                <c:pt idx="765">
                  <c:v>16.7</c:v>
                </c:pt>
                <c:pt idx="766">
                  <c:v>16.7</c:v>
                </c:pt>
                <c:pt idx="767">
                  <c:v>16.7</c:v>
                </c:pt>
                <c:pt idx="768">
                  <c:v>16.7</c:v>
                </c:pt>
                <c:pt idx="769">
                  <c:v>16.600000000000001</c:v>
                </c:pt>
                <c:pt idx="770">
                  <c:v>16.600000000000001</c:v>
                </c:pt>
                <c:pt idx="771">
                  <c:v>16.7</c:v>
                </c:pt>
                <c:pt idx="772">
                  <c:v>16.7</c:v>
                </c:pt>
                <c:pt idx="773">
                  <c:v>16.600000000000001</c:v>
                </c:pt>
                <c:pt idx="774">
                  <c:v>16.7</c:v>
                </c:pt>
                <c:pt idx="775">
                  <c:v>16.7</c:v>
                </c:pt>
                <c:pt idx="776">
                  <c:v>16.7</c:v>
                </c:pt>
                <c:pt idx="777">
                  <c:v>16.7</c:v>
                </c:pt>
                <c:pt idx="778">
                  <c:v>16.7</c:v>
                </c:pt>
                <c:pt idx="779">
                  <c:v>16.8</c:v>
                </c:pt>
                <c:pt idx="780">
                  <c:v>16.7</c:v>
                </c:pt>
                <c:pt idx="781">
                  <c:v>16.8</c:v>
                </c:pt>
                <c:pt idx="782">
                  <c:v>16.7</c:v>
                </c:pt>
                <c:pt idx="783">
                  <c:v>16.8</c:v>
                </c:pt>
                <c:pt idx="784">
                  <c:v>16.899999999999999</c:v>
                </c:pt>
                <c:pt idx="785">
                  <c:v>16.899999999999999</c:v>
                </c:pt>
                <c:pt idx="786">
                  <c:v>16.8</c:v>
                </c:pt>
                <c:pt idx="787">
                  <c:v>16.899999999999999</c:v>
                </c:pt>
                <c:pt idx="788">
                  <c:v>16.899999999999999</c:v>
                </c:pt>
                <c:pt idx="789">
                  <c:v>16.899999999999999</c:v>
                </c:pt>
                <c:pt idx="790">
                  <c:v>16.899999999999999</c:v>
                </c:pt>
                <c:pt idx="791">
                  <c:v>16.8</c:v>
                </c:pt>
                <c:pt idx="792">
                  <c:v>16.899999999999999</c:v>
                </c:pt>
                <c:pt idx="793">
                  <c:v>16.899999999999999</c:v>
                </c:pt>
                <c:pt idx="794">
                  <c:v>16.899999999999999</c:v>
                </c:pt>
                <c:pt idx="795">
                  <c:v>17</c:v>
                </c:pt>
                <c:pt idx="796">
                  <c:v>17</c:v>
                </c:pt>
                <c:pt idx="797">
                  <c:v>16.899999999999999</c:v>
                </c:pt>
                <c:pt idx="798">
                  <c:v>17</c:v>
                </c:pt>
                <c:pt idx="799">
                  <c:v>17.100000000000001</c:v>
                </c:pt>
                <c:pt idx="800">
                  <c:v>17</c:v>
                </c:pt>
                <c:pt idx="801">
                  <c:v>17</c:v>
                </c:pt>
                <c:pt idx="802">
                  <c:v>17</c:v>
                </c:pt>
                <c:pt idx="803">
                  <c:v>16.899999999999999</c:v>
                </c:pt>
                <c:pt idx="804">
                  <c:v>16.899999999999999</c:v>
                </c:pt>
                <c:pt idx="805">
                  <c:v>16.8</c:v>
                </c:pt>
                <c:pt idx="806">
                  <c:v>16.8</c:v>
                </c:pt>
                <c:pt idx="807">
                  <c:v>16.7</c:v>
                </c:pt>
                <c:pt idx="808">
                  <c:v>16.7</c:v>
                </c:pt>
                <c:pt idx="809">
                  <c:v>16.8</c:v>
                </c:pt>
                <c:pt idx="810">
                  <c:v>16.8</c:v>
                </c:pt>
                <c:pt idx="811">
                  <c:v>16.7</c:v>
                </c:pt>
                <c:pt idx="812">
                  <c:v>16.8</c:v>
                </c:pt>
                <c:pt idx="813">
                  <c:v>16.7</c:v>
                </c:pt>
                <c:pt idx="814">
                  <c:v>16.7</c:v>
                </c:pt>
                <c:pt idx="815">
                  <c:v>16.7</c:v>
                </c:pt>
                <c:pt idx="816">
                  <c:v>16.7</c:v>
                </c:pt>
                <c:pt idx="817">
                  <c:v>16.7</c:v>
                </c:pt>
                <c:pt idx="818">
                  <c:v>16.600000000000001</c:v>
                </c:pt>
                <c:pt idx="819">
                  <c:v>16.600000000000001</c:v>
                </c:pt>
                <c:pt idx="820">
                  <c:v>16.600000000000001</c:v>
                </c:pt>
                <c:pt idx="821">
                  <c:v>16.5</c:v>
                </c:pt>
                <c:pt idx="822">
                  <c:v>16.399999999999999</c:v>
                </c:pt>
                <c:pt idx="823">
                  <c:v>16.5</c:v>
                </c:pt>
                <c:pt idx="824">
                  <c:v>16.5</c:v>
                </c:pt>
                <c:pt idx="825">
                  <c:v>16.5</c:v>
                </c:pt>
                <c:pt idx="826">
                  <c:v>16.399999999999999</c:v>
                </c:pt>
                <c:pt idx="827">
                  <c:v>16.399999999999999</c:v>
                </c:pt>
                <c:pt idx="828">
                  <c:v>16.399999999999999</c:v>
                </c:pt>
                <c:pt idx="829">
                  <c:v>16.399999999999999</c:v>
                </c:pt>
                <c:pt idx="830">
                  <c:v>16.399999999999999</c:v>
                </c:pt>
                <c:pt idx="831">
                  <c:v>16.399999999999999</c:v>
                </c:pt>
                <c:pt idx="832">
                  <c:v>16.3</c:v>
                </c:pt>
                <c:pt idx="833">
                  <c:v>16.3</c:v>
                </c:pt>
                <c:pt idx="834">
                  <c:v>16.3</c:v>
                </c:pt>
                <c:pt idx="835">
                  <c:v>16.3</c:v>
                </c:pt>
                <c:pt idx="836">
                  <c:v>16.3</c:v>
                </c:pt>
                <c:pt idx="837">
                  <c:v>16.2</c:v>
                </c:pt>
                <c:pt idx="838">
                  <c:v>16.2</c:v>
                </c:pt>
                <c:pt idx="839">
                  <c:v>16.2</c:v>
                </c:pt>
                <c:pt idx="840">
                  <c:v>16.2</c:v>
                </c:pt>
                <c:pt idx="841">
                  <c:v>16.2</c:v>
                </c:pt>
                <c:pt idx="842">
                  <c:v>16.2</c:v>
                </c:pt>
                <c:pt idx="843">
                  <c:v>16.2</c:v>
                </c:pt>
                <c:pt idx="844">
                  <c:v>16.2</c:v>
                </c:pt>
                <c:pt idx="845">
                  <c:v>16.2</c:v>
                </c:pt>
                <c:pt idx="846">
                  <c:v>16.2</c:v>
                </c:pt>
                <c:pt idx="847">
                  <c:v>16.2</c:v>
                </c:pt>
                <c:pt idx="848">
                  <c:v>16.100000000000001</c:v>
                </c:pt>
                <c:pt idx="849">
                  <c:v>16.2</c:v>
                </c:pt>
                <c:pt idx="850">
                  <c:v>16.100000000000001</c:v>
                </c:pt>
                <c:pt idx="851">
                  <c:v>16.2</c:v>
                </c:pt>
                <c:pt idx="852">
                  <c:v>16.2</c:v>
                </c:pt>
                <c:pt idx="853">
                  <c:v>16.2</c:v>
                </c:pt>
                <c:pt idx="854">
                  <c:v>16.3</c:v>
                </c:pt>
                <c:pt idx="855">
                  <c:v>16.3</c:v>
                </c:pt>
                <c:pt idx="856">
                  <c:v>16.3</c:v>
                </c:pt>
                <c:pt idx="857">
                  <c:v>16.3</c:v>
                </c:pt>
                <c:pt idx="858">
                  <c:v>16.3</c:v>
                </c:pt>
                <c:pt idx="859">
                  <c:v>16.3</c:v>
                </c:pt>
                <c:pt idx="860">
                  <c:v>16.3</c:v>
                </c:pt>
                <c:pt idx="861">
                  <c:v>16.3</c:v>
                </c:pt>
                <c:pt idx="862">
                  <c:v>16.399999999999999</c:v>
                </c:pt>
                <c:pt idx="863">
                  <c:v>16.399999999999999</c:v>
                </c:pt>
                <c:pt idx="864">
                  <c:v>16.5</c:v>
                </c:pt>
                <c:pt idx="865">
                  <c:v>16.5</c:v>
                </c:pt>
                <c:pt idx="866">
                  <c:v>16.5</c:v>
                </c:pt>
                <c:pt idx="867">
                  <c:v>16.5</c:v>
                </c:pt>
                <c:pt idx="868">
                  <c:v>16.5</c:v>
                </c:pt>
                <c:pt idx="869">
                  <c:v>16.5</c:v>
                </c:pt>
                <c:pt idx="870">
                  <c:v>16.5</c:v>
                </c:pt>
                <c:pt idx="871">
                  <c:v>16.399999999999999</c:v>
                </c:pt>
                <c:pt idx="872">
                  <c:v>16.5</c:v>
                </c:pt>
                <c:pt idx="873">
                  <c:v>16.5</c:v>
                </c:pt>
                <c:pt idx="874">
                  <c:v>16.399999999999999</c:v>
                </c:pt>
                <c:pt idx="875">
                  <c:v>16.399999999999999</c:v>
                </c:pt>
                <c:pt idx="876">
                  <c:v>16.5</c:v>
                </c:pt>
                <c:pt idx="877">
                  <c:v>16.5</c:v>
                </c:pt>
                <c:pt idx="878">
                  <c:v>16.5</c:v>
                </c:pt>
                <c:pt idx="879">
                  <c:v>16.5</c:v>
                </c:pt>
                <c:pt idx="880">
                  <c:v>16.399999999999999</c:v>
                </c:pt>
                <c:pt idx="881">
                  <c:v>16.5</c:v>
                </c:pt>
                <c:pt idx="882">
                  <c:v>16.5</c:v>
                </c:pt>
                <c:pt idx="883">
                  <c:v>16.5</c:v>
                </c:pt>
                <c:pt idx="884">
                  <c:v>16.5</c:v>
                </c:pt>
                <c:pt idx="885">
                  <c:v>16.5</c:v>
                </c:pt>
                <c:pt idx="886">
                  <c:v>16.399999999999999</c:v>
                </c:pt>
                <c:pt idx="887">
                  <c:v>16.5</c:v>
                </c:pt>
                <c:pt idx="888">
                  <c:v>16.399999999999999</c:v>
                </c:pt>
                <c:pt idx="889">
                  <c:v>16.399999999999999</c:v>
                </c:pt>
                <c:pt idx="890">
                  <c:v>16.600000000000001</c:v>
                </c:pt>
                <c:pt idx="891">
                  <c:v>16.600000000000001</c:v>
                </c:pt>
                <c:pt idx="892">
                  <c:v>16.600000000000001</c:v>
                </c:pt>
                <c:pt idx="893">
                  <c:v>16.600000000000001</c:v>
                </c:pt>
                <c:pt idx="894">
                  <c:v>16.7</c:v>
                </c:pt>
                <c:pt idx="895">
                  <c:v>16.7</c:v>
                </c:pt>
                <c:pt idx="896">
                  <c:v>16.7</c:v>
                </c:pt>
                <c:pt idx="897">
                  <c:v>16.600000000000001</c:v>
                </c:pt>
                <c:pt idx="898">
                  <c:v>16.7</c:v>
                </c:pt>
                <c:pt idx="899">
                  <c:v>16.600000000000001</c:v>
                </c:pt>
                <c:pt idx="900">
                  <c:v>16.5</c:v>
                </c:pt>
                <c:pt idx="901">
                  <c:v>16.5</c:v>
                </c:pt>
                <c:pt idx="902">
                  <c:v>16.5</c:v>
                </c:pt>
                <c:pt idx="903">
                  <c:v>16.5</c:v>
                </c:pt>
                <c:pt idx="904">
                  <c:v>16.600000000000001</c:v>
                </c:pt>
                <c:pt idx="905">
                  <c:v>16.5</c:v>
                </c:pt>
                <c:pt idx="906">
                  <c:v>16.5</c:v>
                </c:pt>
                <c:pt idx="907">
                  <c:v>16.5</c:v>
                </c:pt>
                <c:pt idx="908">
                  <c:v>16.5</c:v>
                </c:pt>
                <c:pt idx="909">
                  <c:v>16.399999999999999</c:v>
                </c:pt>
                <c:pt idx="910">
                  <c:v>16.5</c:v>
                </c:pt>
                <c:pt idx="911">
                  <c:v>16.5</c:v>
                </c:pt>
                <c:pt idx="912">
                  <c:v>16.399999999999999</c:v>
                </c:pt>
                <c:pt idx="913">
                  <c:v>16.399999999999999</c:v>
                </c:pt>
                <c:pt idx="914">
                  <c:v>16.399999999999999</c:v>
                </c:pt>
                <c:pt idx="915">
                  <c:v>16.399999999999999</c:v>
                </c:pt>
                <c:pt idx="916">
                  <c:v>16.399999999999999</c:v>
                </c:pt>
                <c:pt idx="917">
                  <c:v>16.399999999999999</c:v>
                </c:pt>
                <c:pt idx="918">
                  <c:v>16.399999999999999</c:v>
                </c:pt>
                <c:pt idx="919">
                  <c:v>16.3</c:v>
                </c:pt>
                <c:pt idx="920">
                  <c:v>16.399999999999999</c:v>
                </c:pt>
                <c:pt idx="921">
                  <c:v>16.399999999999999</c:v>
                </c:pt>
                <c:pt idx="922">
                  <c:v>16.5</c:v>
                </c:pt>
                <c:pt idx="923">
                  <c:v>16.399999999999999</c:v>
                </c:pt>
                <c:pt idx="924">
                  <c:v>16.399999999999999</c:v>
                </c:pt>
                <c:pt idx="925">
                  <c:v>16.399999999999999</c:v>
                </c:pt>
                <c:pt idx="926">
                  <c:v>16.399999999999999</c:v>
                </c:pt>
                <c:pt idx="927">
                  <c:v>16.399999999999999</c:v>
                </c:pt>
                <c:pt idx="928">
                  <c:v>16.399999999999999</c:v>
                </c:pt>
                <c:pt idx="929">
                  <c:v>16.399999999999999</c:v>
                </c:pt>
                <c:pt idx="930">
                  <c:v>16.399999999999999</c:v>
                </c:pt>
                <c:pt idx="931">
                  <c:v>16.399999999999999</c:v>
                </c:pt>
                <c:pt idx="932">
                  <c:v>16.399999999999999</c:v>
                </c:pt>
                <c:pt idx="933">
                  <c:v>16.399999999999999</c:v>
                </c:pt>
                <c:pt idx="934">
                  <c:v>16.399999999999999</c:v>
                </c:pt>
                <c:pt idx="935">
                  <c:v>16.5</c:v>
                </c:pt>
                <c:pt idx="936">
                  <c:v>16.399999999999999</c:v>
                </c:pt>
                <c:pt idx="937">
                  <c:v>16.5</c:v>
                </c:pt>
                <c:pt idx="938">
                  <c:v>16.5</c:v>
                </c:pt>
                <c:pt idx="939">
                  <c:v>16.5</c:v>
                </c:pt>
                <c:pt idx="940">
                  <c:v>16.5</c:v>
                </c:pt>
                <c:pt idx="941">
                  <c:v>16.5</c:v>
                </c:pt>
                <c:pt idx="942">
                  <c:v>16.5</c:v>
                </c:pt>
                <c:pt idx="943">
                  <c:v>16.5</c:v>
                </c:pt>
                <c:pt idx="944">
                  <c:v>16.5</c:v>
                </c:pt>
                <c:pt idx="945">
                  <c:v>16.5</c:v>
                </c:pt>
                <c:pt idx="946">
                  <c:v>16.399999999999999</c:v>
                </c:pt>
                <c:pt idx="947">
                  <c:v>16.399999999999999</c:v>
                </c:pt>
                <c:pt idx="948">
                  <c:v>16.5</c:v>
                </c:pt>
                <c:pt idx="949">
                  <c:v>16.5</c:v>
                </c:pt>
                <c:pt idx="950">
                  <c:v>16.5</c:v>
                </c:pt>
                <c:pt idx="951">
                  <c:v>16.5</c:v>
                </c:pt>
                <c:pt idx="952">
                  <c:v>16.399999999999999</c:v>
                </c:pt>
                <c:pt idx="953">
                  <c:v>16.399999999999999</c:v>
                </c:pt>
                <c:pt idx="954">
                  <c:v>16.399999999999999</c:v>
                </c:pt>
                <c:pt idx="955">
                  <c:v>16.399999999999999</c:v>
                </c:pt>
                <c:pt idx="956">
                  <c:v>16.399999999999999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0.1</c:v>
                </c:pt>
                <c:pt idx="364">
                  <c:v>0.1</c:v>
                </c:pt>
                <c:pt idx="365">
                  <c:v>0.1</c:v>
                </c:pt>
                <c:pt idx="366">
                  <c:v>0.1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0.3</c:v>
                </c:pt>
                <c:pt idx="387">
                  <c:v>0.3</c:v>
                </c:pt>
                <c:pt idx="388">
                  <c:v>0.3</c:v>
                </c:pt>
                <c:pt idx="389">
                  <c:v>0.3</c:v>
                </c:pt>
                <c:pt idx="390">
                  <c:v>0.3</c:v>
                </c:pt>
                <c:pt idx="391">
                  <c:v>0.3</c:v>
                </c:pt>
                <c:pt idx="392">
                  <c:v>0.3</c:v>
                </c:pt>
                <c:pt idx="393">
                  <c:v>0.3</c:v>
                </c:pt>
                <c:pt idx="394">
                  <c:v>0.3</c:v>
                </c:pt>
                <c:pt idx="395">
                  <c:v>0.3</c:v>
                </c:pt>
                <c:pt idx="396">
                  <c:v>0.3</c:v>
                </c:pt>
                <c:pt idx="397">
                  <c:v>0.2</c:v>
                </c:pt>
                <c:pt idx="398">
                  <c:v>0.2</c:v>
                </c:pt>
                <c:pt idx="399">
                  <c:v>0.2</c:v>
                </c:pt>
                <c:pt idx="400">
                  <c:v>0.2</c:v>
                </c:pt>
                <c:pt idx="401">
                  <c:v>0.2</c:v>
                </c:pt>
                <c:pt idx="402">
                  <c:v>0.2</c:v>
                </c:pt>
                <c:pt idx="403">
                  <c:v>0.3</c:v>
                </c:pt>
                <c:pt idx="404">
                  <c:v>0.3</c:v>
                </c:pt>
                <c:pt idx="405">
                  <c:v>0.3</c:v>
                </c:pt>
                <c:pt idx="406">
                  <c:v>0.3</c:v>
                </c:pt>
                <c:pt idx="407">
                  <c:v>0.3</c:v>
                </c:pt>
                <c:pt idx="408">
                  <c:v>0.3</c:v>
                </c:pt>
                <c:pt idx="409">
                  <c:v>0.3</c:v>
                </c:pt>
                <c:pt idx="410">
                  <c:v>0.3</c:v>
                </c:pt>
                <c:pt idx="411">
                  <c:v>0.3</c:v>
                </c:pt>
                <c:pt idx="412">
                  <c:v>0.3</c:v>
                </c:pt>
                <c:pt idx="413">
                  <c:v>0.3</c:v>
                </c:pt>
                <c:pt idx="414">
                  <c:v>0.3</c:v>
                </c:pt>
                <c:pt idx="415">
                  <c:v>0.3</c:v>
                </c:pt>
                <c:pt idx="416">
                  <c:v>0.3</c:v>
                </c:pt>
                <c:pt idx="417">
                  <c:v>0.3</c:v>
                </c:pt>
                <c:pt idx="418">
                  <c:v>0.3</c:v>
                </c:pt>
                <c:pt idx="419">
                  <c:v>0.3</c:v>
                </c:pt>
                <c:pt idx="420">
                  <c:v>0.3</c:v>
                </c:pt>
                <c:pt idx="421">
                  <c:v>0.3</c:v>
                </c:pt>
                <c:pt idx="422">
                  <c:v>0.3</c:v>
                </c:pt>
                <c:pt idx="423">
                  <c:v>0.3</c:v>
                </c:pt>
                <c:pt idx="424">
                  <c:v>0.3</c:v>
                </c:pt>
                <c:pt idx="425">
                  <c:v>0.3</c:v>
                </c:pt>
                <c:pt idx="426">
                  <c:v>0.3</c:v>
                </c:pt>
                <c:pt idx="427">
                  <c:v>0.3</c:v>
                </c:pt>
                <c:pt idx="428">
                  <c:v>0.3</c:v>
                </c:pt>
                <c:pt idx="429">
                  <c:v>0.3</c:v>
                </c:pt>
                <c:pt idx="430">
                  <c:v>0.3</c:v>
                </c:pt>
                <c:pt idx="431">
                  <c:v>0.3</c:v>
                </c:pt>
                <c:pt idx="432">
                  <c:v>0.3</c:v>
                </c:pt>
                <c:pt idx="433">
                  <c:v>0.3</c:v>
                </c:pt>
                <c:pt idx="434">
                  <c:v>0.3</c:v>
                </c:pt>
                <c:pt idx="435">
                  <c:v>0.3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0.4</c:v>
                </c:pt>
                <c:pt idx="443">
                  <c:v>0.4</c:v>
                </c:pt>
                <c:pt idx="444">
                  <c:v>0.4</c:v>
                </c:pt>
                <c:pt idx="445">
                  <c:v>0.4</c:v>
                </c:pt>
                <c:pt idx="446">
                  <c:v>0.4</c:v>
                </c:pt>
                <c:pt idx="447">
                  <c:v>0.4</c:v>
                </c:pt>
                <c:pt idx="448">
                  <c:v>0.4</c:v>
                </c:pt>
                <c:pt idx="449">
                  <c:v>0.4</c:v>
                </c:pt>
                <c:pt idx="450">
                  <c:v>0.4</c:v>
                </c:pt>
                <c:pt idx="451">
                  <c:v>0.4</c:v>
                </c:pt>
                <c:pt idx="452">
                  <c:v>0.4</c:v>
                </c:pt>
                <c:pt idx="453">
                  <c:v>0.4</c:v>
                </c:pt>
                <c:pt idx="454">
                  <c:v>0.4</c:v>
                </c:pt>
                <c:pt idx="455">
                  <c:v>0.4</c:v>
                </c:pt>
                <c:pt idx="456">
                  <c:v>0.4</c:v>
                </c:pt>
                <c:pt idx="457">
                  <c:v>0.4</c:v>
                </c:pt>
                <c:pt idx="458">
                  <c:v>0.4</c:v>
                </c:pt>
                <c:pt idx="459">
                  <c:v>0.4</c:v>
                </c:pt>
                <c:pt idx="460">
                  <c:v>0.4</c:v>
                </c:pt>
                <c:pt idx="461">
                  <c:v>0.6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0.6</c:v>
                </c:pt>
                <c:pt idx="472">
                  <c:v>0.6</c:v>
                </c:pt>
                <c:pt idx="473">
                  <c:v>0.6</c:v>
                </c:pt>
                <c:pt idx="474">
                  <c:v>0.6</c:v>
                </c:pt>
                <c:pt idx="475">
                  <c:v>0.6</c:v>
                </c:pt>
                <c:pt idx="476">
                  <c:v>0.6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0.3</c:v>
                </c:pt>
                <c:pt idx="493">
                  <c:v>0.3</c:v>
                </c:pt>
                <c:pt idx="494">
                  <c:v>0.3</c:v>
                </c:pt>
                <c:pt idx="495">
                  <c:v>0.3</c:v>
                </c:pt>
                <c:pt idx="496">
                  <c:v>0.3</c:v>
                </c:pt>
                <c:pt idx="497">
                  <c:v>0.4</c:v>
                </c:pt>
                <c:pt idx="498">
                  <c:v>0.4</c:v>
                </c:pt>
                <c:pt idx="499">
                  <c:v>0.4</c:v>
                </c:pt>
                <c:pt idx="500">
                  <c:v>0.4</c:v>
                </c:pt>
                <c:pt idx="501">
                  <c:v>0.4</c:v>
                </c:pt>
                <c:pt idx="502">
                  <c:v>0.4</c:v>
                </c:pt>
                <c:pt idx="503">
                  <c:v>0.4</c:v>
                </c:pt>
                <c:pt idx="504">
                  <c:v>0.4</c:v>
                </c:pt>
                <c:pt idx="505">
                  <c:v>0.4</c:v>
                </c:pt>
                <c:pt idx="506">
                  <c:v>0.4</c:v>
                </c:pt>
                <c:pt idx="507">
                  <c:v>0.4</c:v>
                </c:pt>
                <c:pt idx="508">
                  <c:v>0.4</c:v>
                </c:pt>
                <c:pt idx="509">
                  <c:v>0.4</c:v>
                </c:pt>
                <c:pt idx="510">
                  <c:v>0.4</c:v>
                </c:pt>
                <c:pt idx="511">
                  <c:v>0.4</c:v>
                </c:pt>
                <c:pt idx="512">
                  <c:v>0.4</c:v>
                </c:pt>
                <c:pt idx="513">
                  <c:v>0.4</c:v>
                </c:pt>
                <c:pt idx="514">
                  <c:v>0.4</c:v>
                </c:pt>
                <c:pt idx="515">
                  <c:v>0.5</c:v>
                </c:pt>
                <c:pt idx="516">
                  <c:v>0.5</c:v>
                </c:pt>
                <c:pt idx="517">
                  <c:v>0.3</c:v>
                </c:pt>
                <c:pt idx="518">
                  <c:v>0.3</c:v>
                </c:pt>
                <c:pt idx="519">
                  <c:v>0.3</c:v>
                </c:pt>
                <c:pt idx="520">
                  <c:v>0.3</c:v>
                </c:pt>
                <c:pt idx="521">
                  <c:v>0.3</c:v>
                </c:pt>
                <c:pt idx="522">
                  <c:v>0.3</c:v>
                </c:pt>
                <c:pt idx="523">
                  <c:v>0.3</c:v>
                </c:pt>
                <c:pt idx="524">
                  <c:v>0.3</c:v>
                </c:pt>
                <c:pt idx="525">
                  <c:v>0.3</c:v>
                </c:pt>
                <c:pt idx="526">
                  <c:v>0.4</c:v>
                </c:pt>
                <c:pt idx="527">
                  <c:v>0.3</c:v>
                </c:pt>
                <c:pt idx="528">
                  <c:v>0.3</c:v>
                </c:pt>
                <c:pt idx="529">
                  <c:v>0.3</c:v>
                </c:pt>
                <c:pt idx="530">
                  <c:v>0.3</c:v>
                </c:pt>
                <c:pt idx="531">
                  <c:v>0.3</c:v>
                </c:pt>
                <c:pt idx="532">
                  <c:v>0.3</c:v>
                </c:pt>
                <c:pt idx="533">
                  <c:v>0.3</c:v>
                </c:pt>
                <c:pt idx="534">
                  <c:v>0.3</c:v>
                </c:pt>
                <c:pt idx="535">
                  <c:v>0.3</c:v>
                </c:pt>
                <c:pt idx="536">
                  <c:v>0.3</c:v>
                </c:pt>
                <c:pt idx="537">
                  <c:v>0.3</c:v>
                </c:pt>
                <c:pt idx="538">
                  <c:v>0.3</c:v>
                </c:pt>
                <c:pt idx="539">
                  <c:v>0.3</c:v>
                </c:pt>
                <c:pt idx="540">
                  <c:v>0.3</c:v>
                </c:pt>
                <c:pt idx="541">
                  <c:v>0.3</c:v>
                </c:pt>
                <c:pt idx="542">
                  <c:v>0.3</c:v>
                </c:pt>
                <c:pt idx="543">
                  <c:v>0.3</c:v>
                </c:pt>
                <c:pt idx="544">
                  <c:v>0.3</c:v>
                </c:pt>
                <c:pt idx="545">
                  <c:v>0.3</c:v>
                </c:pt>
                <c:pt idx="546">
                  <c:v>0.3</c:v>
                </c:pt>
                <c:pt idx="547">
                  <c:v>0.3</c:v>
                </c:pt>
                <c:pt idx="548">
                  <c:v>0.3</c:v>
                </c:pt>
                <c:pt idx="549">
                  <c:v>0.3</c:v>
                </c:pt>
                <c:pt idx="550">
                  <c:v>0.3</c:v>
                </c:pt>
                <c:pt idx="551">
                  <c:v>0.3</c:v>
                </c:pt>
                <c:pt idx="552">
                  <c:v>0.2</c:v>
                </c:pt>
                <c:pt idx="553">
                  <c:v>0.2</c:v>
                </c:pt>
                <c:pt idx="554">
                  <c:v>0.2</c:v>
                </c:pt>
                <c:pt idx="555">
                  <c:v>0.2</c:v>
                </c:pt>
                <c:pt idx="556">
                  <c:v>0.2</c:v>
                </c:pt>
                <c:pt idx="557">
                  <c:v>0.2</c:v>
                </c:pt>
                <c:pt idx="558">
                  <c:v>0.2</c:v>
                </c:pt>
                <c:pt idx="559">
                  <c:v>0.2</c:v>
                </c:pt>
                <c:pt idx="560">
                  <c:v>0.2</c:v>
                </c:pt>
                <c:pt idx="561">
                  <c:v>0.2</c:v>
                </c:pt>
                <c:pt idx="562">
                  <c:v>0.2</c:v>
                </c:pt>
                <c:pt idx="563">
                  <c:v>0.2</c:v>
                </c:pt>
                <c:pt idx="564">
                  <c:v>0.2</c:v>
                </c:pt>
                <c:pt idx="565">
                  <c:v>0.2</c:v>
                </c:pt>
                <c:pt idx="566">
                  <c:v>0.2</c:v>
                </c:pt>
                <c:pt idx="567">
                  <c:v>0.2</c:v>
                </c:pt>
                <c:pt idx="568">
                  <c:v>0.2</c:v>
                </c:pt>
                <c:pt idx="569">
                  <c:v>0.2</c:v>
                </c:pt>
                <c:pt idx="570">
                  <c:v>0.2</c:v>
                </c:pt>
                <c:pt idx="571">
                  <c:v>0.2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68</c:v>
                </c:pt>
                <c:pt idx="1">
                  <c:v>68</c:v>
                </c:pt>
                <c:pt idx="2">
                  <c:v>68</c:v>
                </c:pt>
                <c:pt idx="3">
                  <c:v>68</c:v>
                </c:pt>
                <c:pt idx="4">
                  <c:v>68</c:v>
                </c:pt>
                <c:pt idx="5">
                  <c:v>68</c:v>
                </c:pt>
                <c:pt idx="6">
                  <c:v>68</c:v>
                </c:pt>
                <c:pt idx="7">
                  <c:v>68</c:v>
                </c:pt>
                <c:pt idx="8">
                  <c:v>68</c:v>
                </c:pt>
                <c:pt idx="9">
                  <c:v>68</c:v>
                </c:pt>
                <c:pt idx="10">
                  <c:v>68</c:v>
                </c:pt>
                <c:pt idx="11">
                  <c:v>68</c:v>
                </c:pt>
                <c:pt idx="12">
                  <c:v>68</c:v>
                </c:pt>
                <c:pt idx="13">
                  <c:v>68</c:v>
                </c:pt>
                <c:pt idx="14">
                  <c:v>68</c:v>
                </c:pt>
                <c:pt idx="15">
                  <c:v>68</c:v>
                </c:pt>
                <c:pt idx="16">
                  <c:v>68</c:v>
                </c:pt>
                <c:pt idx="17">
                  <c:v>68</c:v>
                </c:pt>
                <c:pt idx="18">
                  <c:v>68</c:v>
                </c:pt>
                <c:pt idx="19">
                  <c:v>68</c:v>
                </c:pt>
                <c:pt idx="20">
                  <c:v>68</c:v>
                </c:pt>
                <c:pt idx="21">
                  <c:v>68</c:v>
                </c:pt>
                <c:pt idx="22">
                  <c:v>68</c:v>
                </c:pt>
                <c:pt idx="23">
                  <c:v>68</c:v>
                </c:pt>
                <c:pt idx="24">
                  <c:v>68</c:v>
                </c:pt>
                <c:pt idx="25">
                  <c:v>68</c:v>
                </c:pt>
                <c:pt idx="26">
                  <c:v>68</c:v>
                </c:pt>
                <c:pt idx="27">
                  <c:v>68</c:v>
                </c:pt>
                <c:pt idx="28">
                  <c:v>68</c:v>
                </c:pt>
                <c:pt idx="29">
                  <c:v>68</c:v>
                </c:pt>
                <c:pt idx="30">
                  <c:v>68</c:v>
                </c:pt>
                <c:pt idx="31">
                  <c:v>68</c:v>
                </c:pt>
                <c:pt idx="32">
                  <c:v>68</c:v>
                </c:pt>
                <c:pt idx="33">
                  <c:v>68</c:v>
                </c:pt>
                <c:pt idx="34">
                  <c:v>68</c:v>
                </c:pt>
                <c:pt idx="35">
                  <c:v>68</c:v>
                </c:pt>
                <c:pt idx="36">
                  <c:v>68</c:v>
                </c:pt>
                <c:pt idx="37">
                  <c:v>68</c:v>
                </c:pt>
                <c:pt idx="38">
                  <c:v>68</c:v>
                </c:pt>
                <c:pt idx="39">
                  <c:v>68</c:v>
                </c:pt>
                <c:pt idx="40">
                  <c:v>68</c:v>
                </c:pt>
                <c:pt idx="41">
                  <c:v>68</c:v>
                </c:pt>
                <c:pt idx="42">
                  <c:v>68</c:v>
                </c:pt>
                <c:pt idx="43">
                  <c:v>68</c:v>
                </c:pt>
                <c:pt idx="44">
                  <c:v>68</c:v>
                </c:pt>
                <c:pt idx="45">
                  <c:v>68</c:v>
                </c:pt>
                <c:pt idx="46">
                  <c:v>68</c:v>
                </c:pt>
                <c:pt idx="47">
                  <c:v>67</c:v>
                </c:pt>
                <c:pt idx="48">
                  <c:v>67</c:v>
                </c:pt>
                <c:pt idx="49">
                  <c:v>67</c:v>
                </c:pt>
                <c:pt idx="50">
                  <c:v>67</c:v>
                </c:pt>
                <c:pt idx="51">
                  <c:v>67</c:v>
                </c:pt>
                <c:pt idx="52">
                  <c:v>67</c:v>
                </c:pt>
                <c:pt idx="53">
                  <c:v>67</c:v>
                </c:pt>
                <c:pt idx="54">
                  <c:v>67</c:v>
                </c:pt>
                <c:pt idx="55">
                  <c:v>67</c:v>
                </c:pt>
                <c:pt idx="56">
                  <c:v>67</c:v>
                </c:pt>
                <c:pt idx="57">
                  <c:v>67</c:v>
                </c:pt>
                <c:pt idx="58">
                  <c:v>67</c:v>
                </c:pt>
                <c:pt idx="59">
                  <c:v>67</c:v>
                </c:pt>
                <c:pt idx="60">
                  <c:v>67</c:v>
                </c:pt>
                <c:pt idx="61">
                  <c:v>67</c:v>
                </c:pt>
                <c:pt idx="62">
                  <c:v>67</c:v>
                </c:pt>
                <c:pt idx="63">
                  <c:v>67</c:v>
                </c:pt>
                <c:pt idx="64">
                  <c:v>67</c:v>
                </c:pt>
                <c:pt idx="65">
                  <c:v>67</c:v>
                </c:pt>
                <c:pt idx="66">
                  <c:v>67</c:v>
                </c:pt>
                <c:pt idx="67">
                  <c:v>67</c:v>
                </c:pt>
                <c:pt idx="68">
                  <c:v>67</c:v>
                </c:pt>
                <c:pt idx="69">
                  <c:v>67</c:v>
                </c:pt>
                <c:pt idx="70">
                  <c:v>67</c:v>
                </c:pt>
                <c:pt idx="71">
                  <c:v>67</c:v>
                </c:pt>
                <c:pt idx="72">
                  <c:v>67</c:v>
                </c:pt>
                <c:pt idx="73">
                  <c:v>67</c:v>
                </c:pt>
                <c:pt idx="74">
                  <c:v>68</c:v>
                </c:pt>
                <c:pt idx="75">
                  <c:v>68</c:v>
                </c:pt>
                <c:pt idx="76">
                  <c:v>68</c:v>
                </c:pt>
                <c:pt idx="77">
                  <c:v>68</c:v>
                </c:pt>
                <c:pt idx="78">
                  <c:v>68</c:v>
                </c:pt>
                <c:pt idx="79">
                  <c:v>68</c:v>
                </c:pt>
                <c:pt idx="80">
                  <c:v>68</c:v>
                </c:pt>
                <c:pt idx="81">
                  <c:v>68</c:v>
                </c:pt>
                <c:pt idx="82">
                  <c:v>68</c:v>
                </c:pt>
                <c:pt idx="83">
                  <c:v>68</c:v>
                </c:pt>
                <c:pt idx="84">
                  <c:v>68</c:v>
                </c:pt>
                <c:pt idx="85">
                  <c:v>68</c:v>
                </c:pt>
                <c:pt idx="86">
                  <c:v>68</c:v>
                </c:pt>
                <c:pt idx="87">
                  <c:v>68</c:v>
                </c:pt>
                <c:pt idx="88">
                  <c:v>68</c:v>
                </c:pt>
                <c:pt idx="89">
                  <c:v>68</c:v>
                </c:pt>
                <c:pt idx="90">
                  <c:v>68</c:v>
                </c:pt>
                <c:pt idx="91">
                  <c:v>68</c:v>
                </c:pt>
                <c:pt idx="92">
                  <c:v>68</c:v>
                </c:pt>
                <c:pt idx="93">
                  <c:v>68</c:v>
                </c:pt>
                <c:pt idx="94">
                  <c:v>68</c:v>
                </c:pt>
                <c:pt idx="95">
                  <c:v>68</c:v>
                </c:pt>
                <c:pt idx="96">
                  <c:v>68</c:v>
                </c:pt>
                <c:pt idx="97">
                  <c:v>68</c:v>
                </c:pt>
                <c:pt idx="98">
                  <c:v>69</c:v>
                </c:pt>
                <c:pt idx="99">
                  <c:v>69</c:v>
                </c:pt>
                <c:pt idx="100">
                  <c:v>69</c:v>
                </c:pt>
                <c:pt idx="101">
                  <c:v>69</c:v>
                </c:pt>
                <c:pt idx="102">
                  <c:v>69</c:v>
                </c:pt>
                <c:pt idx="103">
                  <c:v>69</c:v>
                </c:pt>
                <c:pt idx="104">
                  <c:v>69</c:v>
                </c:pt>
                <c:pt idx="105">
                  <c:v>68</c:v>
                </c:pt>
                <c:pt idx="106">
                  <c:v>68</c:v>
                </c:pt>
                <c:pt idx="107">
                  <c:v>69</c:v>
                </c:pt>
                <c:pt idx="108">
                  <c:v>69</c:v>
                </c:pt>
                <c:pt idx="109">
                  <c:v>69</c:v>
                </c:pt>
                <c:pt idx="110">
                  <c:v>69</c:v>
                </c:pt>
                <c:pt idx="111">
                  <c:v>69</c:v>
                </c:pt>
                <c:pt idx="112">
                  <c:v>69</c:v>
                </c:pt>
                <c:pt idx="113">
                  <c:v>69</c:v>
                </c:pt>
                <c:pt idx="114">
                  <c:v>69</c:v>
                </c:pt>
                <c:pt idx="115">
                  <c:v>69</c:v>
                </c:pt>
                <c:pt idx="116">
                  <c:v>69</c:v>
                </c:pt>
                <c:pt idx="117">
                  <c:v>69</c:v>
                </c:pt>
                <c:pt idx="118">
                  <c:v>69</c:v>
                </c:pt>
                <c:pt idx="119">
                  <c:v>69</c:v>
                </c:pt>
                <c:pt idx="120">
                  <c:v>69</c:v>
                </c:pt>
                <c:pt idx="121">
                  <c:v>69</c:v>
                </c:pt>
                <c:pt idx="122">
                  <c:v>69</c:v>
                </c:pt>
                <c:pt idx="123">
                  <c:v>69</c:v>
                </c:pt>
                <c:pt idx="124">
                  <c:v>69</c:v>
                </c:pt>
                <c:pt idx="125">
                  <c:v>69</c:v>
                </c:pt>
                <c:pt idx="126">
                  <c:v>69</c:v>
                </c:pt>
                <c:pt idx="127">
                  <c:v>69</c:v>
                </c:pt>
                <c:pt idx="128">
                  <c:v>69</c:v>
                </c:pt>
                <c:pt idx="129">
                  <c:v>69</c:v>
                </c:pt>
                <c:pt idx="130">
                  <c:v>69</c:v>
                </c:pt>
                <c:pt idx="131">
                  <c:v>69</c:v>
                </c:pt>
                <c:pt idx="132">
                  <c:v>69</c:v>
                </c:pt>
                <c:pt idx="133">
                  <c:v>69</c:v>
                </c:pt>
                <c:pt idx="134">
                  <c:v>69</c:v>
                </c:pt>
                <c:pt idx="135">
                  <c:v>69</c:v>
                </c:pt>
                <c:pt idx="136">
                  <c:v>69</c:v>
                </c:pt>
                <c:pt idx="137">
                  <c:v>69</c:v>
                </c:pt>
                <c:pt idx="138">
                  <c:v>69</c:v>
                </c:pt>
                <c:pt idx="139">
                  <c:v>69</c:v>
                </c:pt>
                <c:pt idx="140">
                  <c:v>69</c:v>
                </c:pt>
                <c:pt idx="141">
                  <c:v>69</c:v>
                </c:pt>
                <c:pt idx="142">
                  <c:v>69</c:v>
                </c:pt>
                <c:pt idx="143">
                  <c:v>69</c:v>
                </c:pt>
                <c:pt idx="144">
                  <c:v>69</c:v>
                </c:pt>
                <c:pt idx="145">
                  <c:v>69</c:v>
                </c:pt>
                <c:pt idx="146">
                  <c:v>69</c:v>
                </c:pt>
                <c:pt idx="147">
                  <c:v>69</c:v>
                </c:pt>
                <c:pt idx="148">
                  <c:v>69</c:v>
                </c:pt>
                <c:pt idx="149">
                  <c:v>69</c:v>
                </c:pt>
                <c:pt idx="150">
                  <c:v>69</c:v>
                </c:pt>
                <c:pt idx="151">
                  <c:v>69</c:v>
                </c:pt>
                <c:pt idx="152">
                  <c:v>69</c:v>
                </c:pt>
                <c:pt idx="153">
                  <c:v>69</c:v>
                </c:pt>
                <c:pt idx="154">
                  <c:v>69</c:v>
                </c:pt>
                <c:pt idx="155">
                  <c:v>69</c:v>
                </c:pt>
                <c:pt idx="156">
                  <c:v>69</c:v>
                </c:pt>
                <c:pt idx="157">
                  <c:v>69</c:v>
                </c:pt>
                <c:pt idx="158">
                  <c:v>69</c:v>
                </c:pt>
                <c:pt idx="159">
                  <c:v>69</c:v>
                </c:pt>
                <c:pt idx="160">
                  <c:v>69</c:v>
                </c:pt>
                <c:pt idx="161">
                  <c:v>70</c:v>
                </c:pt>
                <c:pt idx="162">
                  <c:v>70</c:v>
                </c:pt>
                <c:pt idx="163">
                  <c:v>70</c:v>
                </c:pt>
                <c:pt idx="164">
                  <c:v>70</c:v>
                </c:pt>
                <c:pt idx="165">
                  <c:v>70</c:v>
                </c:pt>
                <c:pt idx="166">
                  <c:v>70</c:v>
                </c:pt>
                <c:pt idx="167">
                  <c:v>70</c:v>
                </c:pt>
                <c:pt idx="168">
                  <c:v>70</c:v>
                </c:pt>
                <c:pt idx="169">
                  <c:v>70</c:v>
                </c:pt>
                <c:pt idx="170">
                  <c:v>70</c:v>
                </c:pt>
                <c:pt idx="171">
                  <c:v>70</c:v>
                </c:pt>
                <c:pt idx="172">
                  <c:v>70</c:v>
                </c:pt>
                <c:pt idx="173">
                  <c:v>70</c:v>
                </c:pt>
                <c:pt idx="174">
                  <c:v>70</c:v>
                </c:pt>
                <c:pt idx="175">
                  <c:v>70</c:v>
                </c:pt>
                <c:pt idx="176">
                  <c:v>70</c:v>
                </c:pt>
                <c:pt idx="177">
                  <c:v>70</c:v>
                </c:pt>
                <c:pt idx="178">
                  <c:v>70</c:v>
                </c:pt>
                <c:pt idx="179">
                  <c:v>70</c:v>
                </c:pt>
                <c:pt idx="180">
                  <c:v>70</c:v>
                </c:pt>
                <c:pt idx="181">
                  <c:v>70</c:v>
                </c:pt>
                <c:pt idx="182">
                  <c:v>70</c:v>
                </c:pt>
                <c:pt idx="183">
                  <c:v>70</c:v>
                </c:pt>
                <c:pt idx="184">
                  <c:v>70</c:v>
                </c:pt>
                <c:pt idx="185">
                  <c:v>70</c:v>
                </c:pt>
                <c:pt idx="186">
                  <c:v>70</c:v>
                </c:pt>
                <c:pt idx="187">
                  <c:v>70</c:v>
                </c:pt>
                <c:pt idx="188">
                  <c:v>71</c:v>
                </c:pt>
                <c:pt idx="189">
                  <c:v>71</c:v>
                </c:pt>
                <c:pt idx="190">
                  <c:v>71</c:v>
                </c:pt>
                <c:pt idx="191">
                  <c:v>71</c:v>
                </c:pt>
                <c:pt idx="192">
                  <c:v>71</c:v>
                </c:pt>
                <c:pt idx="193">
                  <c:v>71</c:v>
                </c:pt>
                <c:pt idx="194">
                  <c:v>71</c:v>
                </c:pt>
                <c:pt idx="195">
                  <c:v>71</c:v>
                </c:pt>
                <c:pt idx="196">
                  <c:v>71</c:v>
                </c:pt>
                <c:pt idx="197">
                  <c:v>70</c:v>
                </c:pt>
                <c:pt idx="198">
                  <c:v>70</c:v>
                </c:pt>
                <c:pt idx="199">
                  <c:v>70</c:v>
                </c:pt>
                <c:pt idx="200">
                  <c:v>70</c:v>
                </c:pt>
                <c:pt idx="201">
                  <c:v>70</c:v>
                </c:pt>
                <c:pt idx="202">
                  <c:v>70</c:v>
                </c:pt>
                <c:pt idx="203">
                  <c:v>69</c:v>
                </c:pt>
                <c:pt idx="204">
                  <c:v>69</c:v>
                </c:pt>
                <c:pt idx="205">
                  <c:v>69</c:v>
                </c:pt>
                <c:pt idx="206">
                  <c:v>69</c:v>
                </c:pt>
                <c:pt idx="207">
                  <c:v>70</c:v>
                </c:pt>
                <c:pt idx="208">
                  <c:v>70</c:v>
                </c:pt>
                <c:pt idx="209">
                  <c:v>70</c:v>
                </c:pt>
                <c:pt idx="210">
                  <c:v>70</c:v>
                </c:pt>
                <c:pt idx="211">
                  <c:v>70</c:v>
                </c:pt>
                <c:pt idx="212">
                  <c:v>70</c:v>
                </c:pt>
                <c:pt idx="213">
                  <c:v>70</c:v>
                </c:pt>
                <c:pt idx="214">
                  <c:v>70</c:v>
                </c:pt>
                <c:pt idx="215">
                  <c:v>70</c:v>
                </c:pt>
                <c:pt idx="216">
                  <c:v>70</c:v>
                </c:pt>
                <c:pt idx="217">
                  <c:v>70</c:v>
                </c:pt>
                <c:pt idx="218">
                  <c:v>70</c:v>
                </c:pt>
                <c:pt idx="219">
                  <c:v>70</c:v>
                </c:pt>
                <c:pt idx="220">
                  <c:v>70</c:v>
                </c:pt>
                <c:pt idx="221">
                  <c:v>71</c:v>
                </c:pt>
                <c:pt idx="222">
                  <c:v>71</c:v>
                </c:pt>
                <c:pt idx="223">
                  <c:v>71</c:v>
                </c:pt>
                <c:pt idx="224">
                  <c:v>71</c:v>
                </c:pt>
                <c:pt idx="225">
                  <c:v>71</c:v>
                </c:pt>
                <c:pt idx="226">
                  <c:v>71</c:v>
                </c:pt>
                <c:pt idx="227">
                  <c:v>71</c:v>
                </c:pt>
                <c:pt idx="228">
                  <c:v>71</c:v>
                </c:pt>
                <c:pt idx="229">
                  <c:v>71</c:v>
                </c:pt>
                <c:pt idx="230">
                  <c:v>72</c:v>
                </c:pt>
                <c:pt idx="231">
                  <c:v>72</c:v>
                </c:pt>
                <c:pt idx="232">
                  <c:v>72</c:v>
                </c:pt>
                <c:pt idx="233">
                  <c:v>73</c:v>
                </c:pt>
                <c:pt idx="234">
                  <c:v>73</c:v>
                </c:pt>
                <c:pt idx="235">
                  <c:v>73</c:v>
                </c:pt>
                <c:pt idx="236">
                  <c:v>73</c:v>
                </c:pt>
                <c:pt idx="237">
                  <c:v>74</c:v>
                </c:pt>
                <c:pt idx="238">
                  <c:v>74</c:v>
                </c:pt>
                <c:pt idx="239">
                  <c:v>74</c:v>
                </c:pt>
                <c:pt idx="240">
                  <c:v>75</c:v>
                </c:pt>
                <c:pt idx="241">
                  <c:v>75</c:v>
                </c:pt>
                <c:pt idx="242">
                  <c:v>75</c:v>
                </c:pt>
                <c:pt idx="243">
                  <c:v>76</c:v>
                </c:pt>
                <c:pt idx="244">
                  <c:v>76</c:v>
                </c:pt>
                <c:pt idx="245">
                  <c:v>76</c:v>
                </c:pt>
                <c:pt idx="246">
                  <c:v>76</c:v>
                </c:pt>
                <c:pt idx="247">
                  <c:v>77</c:v>
                </c:pt>
                <c:pt idx="248">
                  <c:v>77</c:v>
                </c:pt>
                <c:pt idx="249">
                  <c:v>77</c:v>
                </c:pt>
                <c:pt idx="250">
                  <c:v>77</c:v>
                </c:pt>
                <c:pt idx="251">
                  <c:v>78</c:v>
                </c:pt>
                <c:pt idx="252">
                  <c:v>78</c:v>
                </c:pt>
                <c:pt idx="253">
                  <c:v>78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79</c:v>
                </c:pt>
                <c:pt idx="259">
                  <c:v>79</c:v>
                </c:pt>
                <c:pt idx="260">
                  <c:v>79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79</c:v>
                </c:pt>
                <c:pt idx="265">
                  <c:v>79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80</c:v>
                </c:pt>
                <c:pt idx="270">
                  <c:v>80</c:v>
                </c:pt>
                <c:pt idx="271">
                  <c:v>80</c:v>
                </c:pt>
                <c:pt idx="272">
                  <c:v>80</c:v>
                </c:pt>
                <c:pt idx="273">
                  <c:v>80</c:v>
                </c:pt>
                <c:pt idx="274">
                  <c:v>81</c:v>
                </c:pt>
                <c:pt idx="275">
                  <c:v>81</c:v>
                </c:pt>
                <c:pt idx="276">
                  <c:v>81</c:v>
                </c:pt>
                <c:pt idx="277">
                  <c:v>81</c:v>
                </c:pt>
                <c:pt idx="278">
                  <c:v>81</c:v>
                </c:pt>
                <c:pt idx="279">
                  <c:v>81</c:v>
                </c:pt>
                <c:pt idx="280">
                  <c:v>81</c:v>
                </c:pt>
                <c:pt idx="281">
                  <c:v>81</c:v>
                </c:pt>
                <c:pt idx="282">
                  <c:v>81</c:v>
                </c:pt>
                <c:pt idx="283">
                  <c:v>81</c:v>
                </c:pt>
                <c:pt idx="284">
                  <c:v>81</c:v>
                </c:pt>
                <c:pt idx="285">
                  <c:v>81</c:v>
                </c:pt>
                <c:pt idx="286">
                  <c:v>81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82</c:v>
                </c:pt>
                <c:pt idx="302">
                  <c:v>82</c:v>
                </c:pt>
                <c:pt idx="303">
                  <c:v>82</c:v>
                </c:pt>
                <c:pt idx="304">
                  <c:v>82</c:v>
                </c:pt>
                <c:pt idx="305">
                  <c:v>82</c:v>
                </c:pt>
                <c:pt idx="306">
                  <c:v>82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84</c:v>
                </c:pt>
                <c:pt idx="373">
                  <c:v>84</c:v>
                </c:pt>
                <c:pt idx="374">
                  <c:v>84</c:v>
                </c:pt>
                <c:pt idx="375">
                  <c:v>84</c:v>
                </c:pt>
                <c:pt idx="376">
                  <c:v>84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84</c:v>
                </c:pt>
                <c:pt idx="381">
                  <c:v>84</c:v>
                </c:pt>
                <c:pt idx="382">
                  <c:v>84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85</c:v>
                </c:pt>
                <c:pt idx="466">
                  <c:v>85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86</c:v>
                </c:pt>
                <c:pt idx="476">
                  <c:v>86</c:v>
                </c:pt>
                <c:pt idx="477">
                  <c:v>85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86</c:v>
                </c:pt>
                <c:pt idx="507">
                  <c:v>86</c:v>
                </c:pt>
                <c:pt idx="508">
                  <c:v>86</c:v>
                </c:pt>
                <c:pt idx="509">
                  <c:v>86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86</c:v>
                </c:pt>
                <c:pt idx="527">
                  <c:v>86</c:v>
                </c:pt>
                <c:pt idx="528">
                  <c:v>86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86</c:v>
                </c:pt>
                <c:pt idx="539">
                  <c:v>86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86</c:v>
                </c:pt>
                <c:pt idx="544">
                  <c:v>86</c:v>
                </c:pt>
                <c:pt idx="545">
                  <c:v>86</c:v>
                </c:pt>
                <c:pt idx="546">
                  <c:v>86</c:v>
                </c:pt>
                <c:pt idx="547">
                  <c:v>86</c:v>
                </c:pt>
                <c:pt idx="548">
                  <c:v>86</c:v>
                </c:pt>
                <c:pt idx="549">
                  <c:v>86</c:v>
                </c:pt>
                <c:pt idx="550">
                  <c:v>86</c:v>
                </c:pt>
                <c:pt idx="551">
                  <c:v>86</c:v>
                </c:pt>
                <c:pt idx="552">
                  <c:v>86</c:v>
                </c:pt>
                <c:pt idx="553">
                  <c:v>86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86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86</c:v>
                </c:pt>
                <c:pt idx="609">
                  <c:v>86</c:v>
                </c:pt>
                <c:pt idx="610">
                  <c:v>86</c:v>
                </c:pt>
                <c:pt idx="611">
                  <c:v>86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86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86</c:v>
                </c:pt>
                <c:pt idx="635">
                  <c:v>86</c:v>
                </c:pt>
                <c:pt idx="636">
                  <c:v>86</c:v>
                </c:pt>
                <c:pt idx="637">
                  <c:v>86</c:v>
                </c:pt>
                <c:pt idx="638">
                  <c:v>86</c:v>
                </c:pt>
                <c:pt idx="639">
                  <c:v>86</c:v>
                </c:pt>
                <c:pt idx="640">
                  <c:v>86</c:v>
                </c:pt>
                <c:pt idx="641">
                  <c:v>86</c:v>
                </c:pt>
                <c:pt idx="642">
                  <c:v>86</c:v>
                </c:pt>
                <c:pt idx="643">
                  <c:v>86</c:v>
                </c:pt>
                <c:pt idx="644">
                  <c:v>86</c:v>
                </c:pt>
                <c:pt idx="645">
                  <c:v>86</c:v>
                </c:pt>
                <c:pt idx="646">
                  <c:v>86</c:v>
                </c:pt>
                <c:pt idx="647">
                  <c:v>86</c:v>
                </c:pt>
                <c:pt idx="648">
                  <c:v>86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86</c:v>
                </c:pt>
                <c:pt idx="658">
                  <c:v>86</c:v>
                </c:pt>
                <c:pt idx="659">
                  <c:v>86</c:v>
                </c:pt>
                <c:pt idx="660">
                  <c:v>86</c:v>
                </c:pt>
                <c:pt idx="661">
                  <c:v>86</c:v>
                </c:pt>
                <c:pt idx="662">
                  <c:v>86</c:v>
                </c:pt>
                <c:pt idx="663">
                  <c:v>86</c:v>
                </c:pt>
                <c:pt idx="664">
                  <c:v>86</c:v>
                </c:pt>
                <c:pt idx="665">
                  <c:v>86</c:v>
                </c:pt>
                <c:pt idx="666">
                  <c:v>86</c:v>
                </c:pt>
                <c:pt idx="667">
                  <c:v>86</c:v>
                </c:pt>
                <c:pt idx="668">
                  <c:v>86</c:v>
                </c:pt>
                <c:pt idx="669">
                  <c:v>86</c:v>
                </c:pt>
                <c:pt idx="670">
                  <c:v>86</c:v>
                </c:pt>
                <c:pt idx="671">
                  <c:v>86</c:v>
                </c:pt>
                <c:pt idx="672">
                  <c:v>86</c:v>
                </c:pt>
                <c:pt idx="673">
                  <c:v>86</c:v>
                </c:pt>
                <c:pt idx="674">
                  <c:v>86</c:v>
                </c:pt>
                <c:pt idx="675">
                  <c:v>86</c:v>
                </c:pt>
                <c:pt idx="676">
                  <c:v>86</c:v>
                </c:pt>
                <c:pt idx="677">
                  <c:v>86</c:v>
                </c:pt>
                <c:pt idx="678">
                  <c:v>86</c:v>
                </c:pt>
                <c:pt idx="679">
                  <c:v>86</c:v>
                </c:pt>
                <c:pt idx="680">
                  <c:v>86</c:v>
                </c:pt>
                <c:pt idx="681">
                  <c:v>86</c:v>
                </c:pt>
                <c:pt idx="682">
                  <c:v>86</c:v>
                </c:pt>
                <c:pt idx="683">
                  <c:v>86</c:v>
                </c:pt>
                <c:pt idx="684">
                  <c:v>86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86</c:v>
                </c:pt>
                <c:pt idx="692">
                  <c:v>86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86</c:v>
                </c:pt>
                <c:pt idx="701">
                  <c:v>86</c:v>
                </c:pt>
                <c:pt idx="702">
                  <c:v>86</c:v>
                </c:pt>
                <c:pt idx="703">
                  <c:v>86</c:v>
                </c:pt>
                <c:pt idx="704">
                  <c:v>86</c:v>
                </c:pt>
                <c:pt idx="705">
                  <c:v>86</c:v>
                </c:pt>
                <c:pt idx="706">
                  <c:v>86</c:v>
                </c:pt>
                <c:pt idx="707">
                  <c:v>86</c:v>
                </c:pt>
                <c:pt idx="708">
                  <c:v>86</c:v>
                </c:pt>
                <c:pt idx="709">
                  <c:v>86</c:v>
                </c:pt>
                <c:pt idx="710">
                  <c:v>86</c:v>
                </c:pt>
                <c:pt idx="711">
                  <c:v>86</c:v>
                </c:pt>
                <c:pt idx="712">
                  <c:v>86</c:v>
                </c:pt>
                <c:pt idx="713">
                  <c:v>86</c:v>
                </c:pt>
                <c:pt idx="714">
                  <c:v>86</c:v>
                </c:pt>
                <c:pt idx="715">
                  <c:v>86</c:v>
                </c:pt>
                <c:pt idx="716">
                  <c:v>86</c:v>
                </c:pt>
                <c:pt idx="717">
                  <c:v>86</c:v>
                </c:pt>
                <c:pt idx="718">
                  <c:v>86</c:v>
                </c:pt>
                <c:pt idx="719">
                  <c:v>86</c:v>
                </c:pt>
                <c:pt idx="720">
                  <c:v>86</c:v>
                </c:pt>
                <c:pt idx="721">
                  <c:v>86</c:v>
                </c:pt>
                <c:pt idx="722">
                  <c:v>86</c:v>
                </c:pt>
                <c:pt idx="723">
                  <c:v>86</c:v>
                </c:pt>
                <c:pt idx="724">
                  <c:v>86</c:v>
                </c:pt>
                <c:pt idx="725">
                  <c:v>86</c:v>
                </c:pt>
                <c:pt idx="726">
                  <c:v>86</c:v>
                </c:pt>
                <c:pt idx="727">
                  <c:v>86</c:v>
                </c:pt>
                <c:pt idx="728">
                  <c:v>86</c:v>
                </c:pt>
                <c:pt idx="729">
                  <c:v>86</c:v>
                </c:pt>
                <c:pt idx="730">
                  <c:v>86</c:v>
                </c:pt>
                <c:pt idx="731">
                  <c:v>86</c:v>
                </c:pt>
                <c:pt idx="732">
                  <c:v>86</c:v>
                </c:pt>
                <c:pt idx="733">
                  <c:v>86</c:v>
                </c:pt>
                <c:pt idx="734">
                  <c:v>86</c:v>
                </c:pt>
                <c:pt idx="735">
                  <c:v>86</c:v>
                </c:pt>
                <c:pt idx="736">
                  <c:v>86</c:v>
                </c:pt>
                <c:pt idx="737">
                  <c:v>86</c:v>
                </c:pt>
                <c:pt idx="738">
                  <c:v>86</c:v>
                </c:pt>
                <c:pt idx="739">
                  <c:v>86</c:v>
                </c:pt>
                <c:pt idx="740">
                  <c:v>86</c:v>
                </c:pt>
                <c:pt idx="741">
                  <c:v>86</c:v>
                </c:pt>
                <c:pt idx="742">
                  <c:v>86</c:v>
                </c:pt>
                <c:pt idx="743">
                  <c:v>86</c:v>
                </c:pt>
                <c:pt idx="744">
                  <c:v>86</c:v>
                </c:pt>
                <c:pt idx="745">
                  <c:v>86</c:v>
                </c:pt>
                <c:pt idx="746">
                  <c:v>86</c:v>
                </c:pt>
                <c:pt idx="747">
                  <c:v>86</c:v>
                </c:pt>
                <c:pt idx="748">
                  <c:v>86</c:v>
                </c:pt>
                <c:pt idx="749">
                  <c:v>86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85</c:v>
                </c:pt>
                <c:pt idx="760">
                  <c:v>86</c:v>
                </c:pt>
                <c:pt idx="761">
                  <c:v>86</c:v>
                </c:pt>
                <c:pt idx="762">
                  <c:v>85</c:v>
                </c:pt>
                <c:pt idx="763">
                  <c:v>86</c:v>
                </c:pt>
                <c:pt idx="764">
                  <c:v>85</c:v>
                </c:pt>
                <c:pt idx="765">
                  <c:v>85</c:v>
                </c:pt>
                <c:pt idx="766">
                  <c:v>85</c:v>
                </c:pt>
                <c:pt idx="767">
                  <c:v>85</c:v>
                </c:pt>
                <c:pt idx="768">
                  <c:v>85</c:v>
                </c:pt>
                <c:pt idx="769">
                  <c:v>85</c:v>
                </c:pt>
                <c:pt idx="770">
                  <c:v>85</c:v>
                </c:pt>
                <c:pt idx="771">
                  <c:v>85</c:v>
                </c:pt>
                <c:pt idx="772">
                  <c:v>85</c:v>
                </c:pt>
                <c:pt idx="773">
                  <c:v>85</c:v>
                </c:pt>
                <c:pt idx="774">
                  <c:v>85</c:v>
                </c:pt>
                <c:pt idx="775">
                  <c:v>85</c:v>
                </c:pt>
                <c:pt idx="776">
                  <c:v>85</c:v>
                </c:pt>
                <c:pt idx="777">
                  <c:v>85</c:v>
                </c:pt>
                <c:pt idx="778">
                  <c:v>85</c:v>
                </c:pt>
                <c:pt idx="779">
                  <c:v>85</c:v>
                </c:pt>
                <c:pt idx="780">
                  <c:v>85</c:v>
                </c:pt>
                <c:pt idx="781">
                  <c:v>85</c:v>
                </c:pt>
                <c:pt idx="782">
                  <c:v>85</c:v>
                </c:pt>
                <c:pt idx="783">
                  <c:v>85</c:v>
                </c:pt>
                <c:pt idx="784">
                  <c:v>85</c:v>
                </c:pt>
                <c:pt idx="785">
                  <c:v>84</c:v>
                </c:pt>
                <c:pt idx="786">
                  <c:v>84</c:v>
                </c:pt>
                <c:pt idx="787">
                  <c:v>84</c:v>
                </c:pt>
                <c:pt idx="788">
                  <c:v>84</c:v>
                </c:pt>
                <c:pt idx="789">
                  <c:v>84</c:v>
                </c:pt>
                <c:pt idx="790">
                  <c:v>84</c:v>
                </c:pt>
                <c:pt idx="791">
                  <c:v>84</c:v>
                </c:pt>
                <c:pt idx="792">
                  <c:v>84</c:v>
                </c:pt>
                <c:pt idx="793">
                  <c:v>83</c:v>
                </c:pt>
                <c:pt idx="794">
                  <c:v>83</c:v>
                </c:pt>
                <c:pt idx="795">
                  <c:v>83</c:v>
                </c:pt>
                <c:pt idx="796">
                  <c:v>83</c:v>
                </c:pt>
                <c:pt idx="797">
                  <c:v>83</c:v>
                </c:pt>
                <c:pt idx="798">
                  <c:v>83</c:v>
                </c:pt>
                <c:pt idx="799">
                  <c:v>83</c:v>
                </c:pt>
                <c:pt idx="800">
                  <c:v>83</c:v>
                </c:pt>
                <c:pt idx="801">
                  <c:v>82</c:v>
                </c:pt>
                <c:pt idx="802">
                  <c:v>82</c:v>
                </c:pt>
                <c:pt idx="803">
                  <c:v>82</c:v>
                </c:pt>
                <c:pt idx="804">
                  <c:v>82</c:v>
                </c:pt>
                <c:pt idx="805">
                  <c:v>82</c:v>
                </c:pt>
                <c:pt idx="806">
                  <c:v>82</c:v>
                </c:pt>
                <c:pt idx="807">
                  <c:v>82</c:v>
                </c:pt>
                <c:pt idx="808">
                  <c:v>82</c:v>
                </c:pt>
                <c:pt idx="809">
                  <c:v>82</c:v>
                </c:pt>
                <c:pt idx="810">
                  <c:v>82</c:v>
                </c:pt>
                <c:pt idx="811">
                  <c:v>82</c:v>
                </c:pt>
                <c:pt idx="812">
                  <c:v>82</c:v>
                </c:pt>
                <c:pt idx="813">
                  <c:v>82</c:v>
                </c:pt>
                <c:pt idx="814">
                  <c:v>82</c:v>
                </c:pt>
                <c:pt idx="815">
                  <c:v>82</c:v>
                </c:pt>
                <c:pt idx="816">
                  <c:v>82</c:v>
                </c:pt>
                <c:pt idx="817">
                  <c:v>82</c:v>
                </c:pt>
                <c:pt idx="818">
                  <c:v>82</c:v>
                </c:pt>
                <c:pt idx="819">
                  <c:v>82</c:v>
                </c:pt>
                <c:pt idx="820">
                  <c:v>82</c:v>
                </c:pt>
                <c:pt idx="821">
                  <c:v>82</c:v>
                </c:pt>
                <c:pt idx="822">
                  <c:v>82</c:v>
                </c:pt>
                <c:pt idx="823">
                  <c:v>82</c:v>
                </c:pt>
                <c:pt idx="824">
                  <c:v>83</c:v>
                </c:pt>
                <c:pt idx="825">
                  <c:v>83</c:v>
                </c:pt>
                <c:pt idx="826">
                  <c:v>83</c:v>
                </c:pt>
                <c:pt idx="827">
                  <c:v>83</c:v>
                </c:pt>
                <c:pt idx="828">
                  <c:v>83</c:v>
                </c:pt>
                <c:pt idx="829">
                  <c:v>83</c:v>
                </c:pt>
                <c:pt idx="830">
                  <c:v>83</c:v>
                </c:pt>
                <c:pt idx="831">
                  <c:v>83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83</c:v>
                </c:pt>
                <c:pt idx="836">
                  <c:v>83</c:v>
                </c:pt>
                <c:pt idx="837">
                  <c:v>83</c:v>
                </c:pt>
                <c:pt idx="838">
                  <c:v>83</c:v>
                </c:pt>
                <c:pt idx="839">
                  <c:v>83</c:v>
                </c:pt>
                <c:pt idx="840">
                  <c:v>83</c:v>
                </c:pt>
                <c:pt idx="841">
                  <c:v>83</c:v>
                </c:pt>
                <c:pt idx="842">
                  <c:v>83</c:v>
                </c:pt>
                <c:pt idx="843">
                  <c:v>83</c:v>
                </c:pt>
                <c:pt idx="844">
                  <c:v>83</c:v>
                </c:pt>
                <c:pt idx="845">
                  <c:v>83</c:v>
                </c:pt>
                <c:pt idx="846">
                  <c:v>83</c:v>
                </c:pt>
                <c:pt idx="847">
                  <c:v>83</c:v>
                </c:pt>
                <c:pt idx="848">
                  <c:v>83</c:v>
                </c:pt>
                <c:pt idx="849">
                  <c:v>84</c:v>
                </c:pt>
                <c:pt idx="850">
                  <c:v>84</c:v>
                </c:pt>
                <c:pt idx="851">
                  <c:v>84</c:v>
                </c:pt>
                <c:pt idx="852">
                  <c:v>84</c:v>
                </c:pt>
                <c:pt idx="853">
                  <c:v>84</c:v>
                </c:pt>
                <c:pt idx="854">
                  <c:v>84</c:v>
                </c:pt>
                <c:pt idx="855">
                  <c:v>84</c:v>
                </c:pt>
                <c:pt idx="856">
                  <c:v>84</c:v>
                </c:pt>
                <c:pt idx="857">
                  <c:v>84</c:v>
                </c:pt>
                <c:pt idx="858">
                  <c:v>84</c:v>
                </c:pt>
                <c:pt idx="859">
                  <c:v>84</c:v>
                </c:pt>
                <c:pt idx="860">
                  <c:v>84</c:v>
                </c:pt>
                <c:pt idx="861">
                  <c:v>84</c:v>
                </c:pt>
                <c:pt idx="862">
                  <c:v>84</c:v>
                </c:pt>
                <c:pt idx="863">
                  <c:v>84</c:v>
                </c:pt>
                <c:pt idx="864">
                  <c:v>84</c:v>
                </c:pt>
                <c:pt idx="865">
                  <c:v>84</c:v>
                </c:pt>
                <c:pt idx="866">
                  <c:v>84</c:v>
                </c:pt>
                <c:pt idx="867">
                  <c:v>84</c:v>
                </c:pt>
                <c:pt idx="868">
                  <c:v>84</c:v>
                </c:pt>
                <c:pt idx="869">
                  <c:v>84</c:v>
                </c:pt>
                <c:pt idx="870">
                  <c:v>84</c:v>
                </c:pt>
                <c:pt idx="871">
                  <c:v>84</c:v>
                </c:pt>
                <c:pt idx="872">
                  <c:v>84</c:v>
                </c:pt>
                <c:pt idx="873">
                  <c:v>84</c:v>
                </c:pt>
                <c:pt idx="874">
                  <c:v>84</c:v>
                </c:pt>
                <c:pt idx="875">
                  <c:v>84</c:v>
                </c:pt>
                <c:pt idx="876">
                  <c:v>84</c:v>
                </c:pt>
                <c:pt idx="877">
                  <c:v>84</c:v>
                </c:pt>
                <c:pt idx="878">
                  <c:v>84</c:v>
                </c:pt>
                <c:pt idx="879">
                  <c:v>84</c:v>
                </c:pt>
                <c:pt idx="880">
                  <c:v>84</c:v>
                </c:pt>
                <c:pt idx="881">
                  <c:v>84</c:v>
                </c:pt>
                <c:pt idx="882">
                  <c:v>84</c:v>
                </c:pt>
                <c:pt idx="883">
                  <c:v>84</c:v>
                </c:pt>
                <c:pt idx="884">
                  <c:v>84</c:v>
                </c:pt>
                <c:pt idx="885">
                  <c:v>84</c:v>
                </c:pt>
                <c:pt idx="886">
                  <c:v>84</c:v>
                </c:pt>
                <c:pt idx="887">
                  <c:v>84</c:v>
                </c:pt>
                <c:pt idx="888">
                  <c:v>84</c:v>
                </c:pt>
                <c:pt idx="889">
                  <c:v>84</c:v>
                </c:pt>
                <c:pt idx="890">
                  <c:v>84</c:v>
                </c:pt>
                <c:pt idx="891">
                  <c:v>84</c:v>
                </c:pt>
                <c:pt idx="892">
                  <c:v>84</c:v>
                </c:pt>
                <c:pt idx="893">
                  <c:v>84</c:v>
                </c:pt>
                <c:pt idx="894">
                  <c:v>84</c:v>
                </c:pt>
                <c:pt idx="895">
                  <c:v>84</c:v>
                </c:pt>
                <c:pt idx="896">
                  <c:v>84</c:v>
                </c:pt>
                <c:pt idx="897">
                  <c:v>84</c:v>
                </c:pt>
                <c:pt idx="898">
                  <c:v>84</c:v>
                </c:pt>
                <c:pt idx="899">
                  <c:v>84</c:v>
                </c:pt>
                <c:pt idx="900">
                  <c:v>84</c:v>
                </c:pt>
                <c:pt idx="901">
                  <c:v>84</c:v>
                </c:pt>
                <c:pt idx="902">
                  <c:v>84</c:v>
                </c:pt>
                <c:pt idx="903">
                  <c:v>84</c:v>
                </c:pt>
                <c:pt idx="904">
                  <c:v>84</c:v>
                </c:pt>
                <c:pt idx="905">
                  <c:v>84</c:v>
                </c:pt>
                <c:pt idx="906">
                  <c:v>84</c:v>
                </c:pt>
                <c:pt idx="907">
                  <c:v>84</c:v>
                </c:pt>
                <c:pt idx="908">
                  <c:v>84</c:v>
                </c:pt>
                <c:pt idx="909">
                  <c:v>84</c:v>
                </c:pt>
                <c:pt idx="910">
                  <c:v>84</c:v>
                </c:pt>
                <c:pt idx="911">
                  <c:v>84</c:v>
                </c:pt>
                <c:pt idx="912">
                  <c:v>84</c:v>
                </c:pt>
                <c:pt idx="913">
                  <c:v>84</c:v>
                </c:pt>
                <c:pt idx="914">
                  <c:v>84</c:v>
                </c:pt>
                <c:pt idx="915">
                  <c:v>84</c:v>
                </c:pt>
                <c:pt idx="916">
                  <c:v>84</c:v>
                </c:pt>
                <c:pt idx="917">
                  <c:v>84</c:v>
                </c:pt>
                <c:pt idx="918">
                  <c:v>84</c:v>
                </c:pt>
                <c:pt idx="919">
                  <c:v>84</c:v>
                </c:pt>
                <c:pt idx="920">
                  <c:v>84</c:v>
                </c:pt>
                <c:pt idx="921">
                  <c:v>84</c:v>
                </c:pt>
                <c:pt idx="922">
                  <c:v>84</c:v>
                </c:pt>
                <c:pt idx="923">
                  <c:v>84</c:v>
                </c:pt>
                <c:pt idx="924">
                  <c:v>84</c:v>
                </c:pt>
                <c:pt idx="925">
                  <c:v>84</c:v>
                </c:pt>
                <c:pt idx="926">
                  <c:v>84</c:v>
                </c:pt>
                <c:pt idx="927">
                  <c:v>84</c:v>
                </c:pt>
                <c:pt idx="928">
                  <c:v>84</c:v>
                </c:pt>
                <c:pt idx="929">
                  <c:v>84</c:v>
                </c:pt>
                <c:pt idx="930">
                  <c:v>84</c:v>
                </c:pt>
                <c:pt idx="931">
                  <c:v>84</c:v>
                </c:pt>
                <c:pt idx="932">
                  <c:v>83</c:v>
                </c:pt>
                <c:pt idx="933">
                  <c:v>83</c:v>
                </c:pt>
                <c:pt idx="934">
                  <c:v>83</c:v>
                </c:pt>
                <c:pt idx="935">
                  <c:v>83</c:v>
                </c:pt>
                <c:pt idx="936">
                  <c:v>83</c:v>
                </c:pt>
                <c:pt idx="937">
                  <c:v>83</c:v>
                </c:pt>
                <c:pt idx="938">
                  <c:v>83</c:v>
                </c:pt>
                <c:pt idx="939">
                  <c:v>83</c:v>
                </c:pt>
                <c:pt idx="940">
                  <c:v>83</c:v>
                </c:pt>
                <c:pt idx="941">
                  <c:v>83</c:v>
                </c:pt>
                <c:pt idx="942">
                  <c:v>83</c:v>
                </c:pt>
                <c:pt idx="943">
                  <c:v>83</c:v>
                </c:pt>
                <c:pt idx="944">
                  <c:v>83</c:v>
                </c:pt>
                <c:pt idx="945">
                  <c:v>83</c:v>
                </c:pt>
                <c:pt idx="946">
                  <c:v>83</c:v>
                </c:pt>
                <c:pt idx="947">
                  <c:v>83</c:v>
                </c:pt>
                <c:pt idx="948">
                  <c:v>83</c:v>
                </c:pt>
                <c:pt idx="949">
                  <c:v>83</c:v>
                </c:pt>
                <c:pt idx="950">
                  <c:v>83</c:v>
                </c:pt>
                <c:pt idx="951">
                  <c:v>83</c:v>
                </c:pt>
                <c:pt idx="952">
                  <c:v>83</c:v>
                </c:pt>
                <c:pt idx="953">
                  <c:v>83</c:v>
                </c:pt>
                <c:pt idx="954">
                  <c:v>83</c:v>
                </c:pt>
                <c:pt idx="955">
                  <c:v>83</c:v>
                </c:pt>
                <c:pt idx="956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4</c:v>
                </c:pt>
                <c:pt idx="2">
                  <c:v>1.8</c:v>
                </c:pt>
                <c:pt idx="3">
                  <c:v>2.9</c:v>
                </c:pt>
                <c:pt idx="4">
                  <c:v>0</c:v>
                </c:pt>
                <c:pt idx="5">
                  <c:v>1.8</c:v>
                </c:pt>
                <c:pt idx="6">
                  <c:v>2.5</c:v>
                </c:pt>
                <c:pt idx="7">
                  <c:v>3.2</c:v>
                </c:pt>
                <c:pt idx="8">
                  <c:v>2.5</c:v>
                </c:pt>
                <c:pt idx="9">
                  <c:v>4</c:v>
                </c:pt>
                <c:pt idx="10">
                  <c:v>3.6</c:v>
                </c:pt>
                <c:pt idx="11">
                  <c:v>3.6</c:v>
                </c:pt>
                <c:pt idx="12">
                  <c:v>4.7</c:v>
                </c:pt>
                <c:pt idx="13">
                  <c:v>2.9</c:v>
                </c:pt>
                <c:pt idx="14">
                  <c:v>2.5</c:v>
                </c:pt>
                <c:pt idx="15">
                  <c:v>3.2</c:v>
                </c:pt>
                <c:pt idx="16">
                  <c:v>2.5</c:v>
                </c:pt>
                <c:pt idx="17">
                  <c:v>3.6</c:v>
                </c:pt>
                <c:pt idx="18">
                  <c:v>2.9</c:v>
                </c:pt>
                <c:pt idx="19">
                  <c:v>4</c:v>
                </c:pt>
                <c:pt idx="20">
                  <c:v>4.7</c:v>
                </c:pt>
                <c:pt idx="21">
                  <c:v>3.6</c:v>
                </c:pt>
                <c:pt idx="22">
                  <c:v>4.3</c:v>
                </c:pt>
                <c:pt idx="23">
                  <c:v>5.8</c:v>
                </c:pt>
                <c:pt idx="24">
                  <c:v>2.2000000000000002</c:v>
                </c:pt>
                <c:pt idx="25">
                  <c:v>4.3</c:v>
                </c:pt>
                <c:pt idx="26">
                  <c:v>2.2000000000000002</c:v>
                </c:pt>
                <c:pt idx="27">
                  <c:v>3.2</c:v>
                </c:pt>
                <c:pt idx="28">
                  <c:v>4.3</c:v>
                </c:pt>
                <c:pt idx="29">
                  <c:v>3.6</c:v>
                </c:pt>
                <c:pt idx="30">
                  <c:v>2.9</c:v>
                </c:pt>
                <c:pt idx="31">
                  <c:v>3.6</c:v>
                </c:pt>
                <c:pt idx="32">
                  <c:v>3.6</c:v>
                </c:pt>
                <c:pt idx="33">
                  <c:v>3.2</c:v>
                </c:pt>
                <c:pt idx="34">
                  <c:v>2.9</c:v>
                </c:pt>
                <c:pt idx="35">
                  <c:v>3.6</c:v>
                </c:pt>
                <c:pt idx="36">
                  <c:v>4</c:v>
                </c:pt>
                <c:pt idx="37">
                  <c:v>2.5</c:v>
                </c:pt>
                <c:pt idx="38">
                  <c:v>3.6</c:v>
                </c:pt>
                <c:pt idx="39">
                  <c:v>3.2</c:v>
                </c:pt>
                <c:pt idx="40">
                  <c:v>3.2</c:v>
                </c:pt>
                <c:pt idx="41">
                  <c:v>3.2</c:v>
                </c:pt>
                <c:pt idx="42">
                  <c:v>4.3</c:v>
                </c:pt>
                <c:pt idx="43">
                  <c:v>3.2</c:v>
                </c:pt>
                <c:pt idx="44">
                  <c:v>4</c:v>
                </c:pt>
                <c:pt idx="45">
                  <c:v>5.8</c:v>
                </c:pt>
                <c:pt idx="46">
                  <c:v>5.4</c:v>
                </c:pt>
                <c:pt idx="47">
                  <c:v>4.3</c:v>
                </c:pt>
                <c:pt idx="48">
                  <c:v>4.7</c:v>
                </c:pt>
                <c:pt idx="49">
                  <c:v>2.9</c:v>
                </c:pt>
                <c:pt idx="50">
                  <c:v>3.6</c:v>
                </c:pt>
                <c:pt idx="51">
                  <c:v>5.4</c:v>
                </c:pt>
                <c:pt idx="52">
                  <c:v>3.6</c:v>
                </c:pt>
                <c:pt idx="53">
                  <c:v>3.6</c:v>
                </c:pt>
                <c:pt idx="54">
                  <c:v>3.2</c:v>
                </c:pt>
                <c:pt idx="55">
                  <c:v>5.4</c:v>
                </c:pt>
                <c:pt idx="56">
                  <c:v>4</c:v>
                </c:pt>
                <c:pt idx="57">
                  <c:v>3.6</c:v>
                </c:pt>
                <c:pt idx="58">
                  <c:v>2.9</c:v>
                </c:pt>
                <c:pt idx="59">
                  <c:v>3.2</c:v>
                </c:pt>
                <c:pt idx="60">
                  <c:v>2.2000000000000002</c:v>
                </c:pt>
                <c:pt idx="61">
                  <c:v>4</c:v>
                </c:pt>
                <c:pt idx="62">
                  <c:v>4.7</c:v>
                </c:pt>
                <c:pt idx="63">
                  <c:v>4.7</c:v>
                </c:pt>
                <c:pt idx="64">
                  <c:v>4.7</c:v>
                </c:pt>
                <c:pt idx="65">
                  <c:v>5.8</c:v>
                </c:pt>
                <c:pt idx="66">
                  <c:v>4.3</c:v>
                </c:pt>
                <c:pt idx="67">
                  <c:v>2.9</c:v>
                </c:pt>
                <c:pt idx="68">
                  <c:v>4.7</c:v>
                </c:pt>
                <c:pt idx="69">
                  <c:v>2.2000000000000002</c:v>
                </c:pt>
                <c:pt idx="70">
                  <c:v>1.8</c:v>
                </c:pt>
                <c:pt idx="71">
                  <c:v>3.2</c:v>
                </c:pt>
                <c:pt idx="72">
                  <c:v>4</c:v>
                </c:pt>
                <c:pt idx="73">
                  <c:v>3.6</c:v>
                </c:pt>
                <c:pt idx="74">
                  <c:v>3.6</c:v>
                </c:pt>
                <c:pt idx="75">
                  <c:v>3.6</c:v>
                </c:pt>
                <c:pt idx="76">
                  <c:v>4.3</c:v>
                </c:pt>
                <c:pt idx="77">
                  <c:v>2.9</c:v>
                </c:pt>
                <c:pt idx="78">
                  <c:v>4.7</c:v>
                </c:pt>
                <c:pt idx="79">
                  <c:v>4</c:v>
                </c:pt>
                <c:pt idx="80">
                  <c:v>7.2</c:v>
                </c:pt>
                <c:pt idx="81">
                  <c:v>5.4</c:v>
                </c:pt>
                <c:pt idx="82">
                  <c:v>4.3</c:v>
                </c:pt>
                <c:pt idx="83">
                  <c:v>7.9</c:v>
                </c:pt>
                <c:pt idx="84">
                  <c:v>4</c:v>
                </c:pt>
                <c:pt idx="85">
                  <c:v>5</c:v>
                </c:pt>
                <c:pt idx="86">
                  <c:v>3.6</c:v>
                </c:pt>
                <c:pt idx="87">
                  <c:v>6.8</c:v>
                </c:pt>
                <c:pt idx="88">
                  <c:v>5</c:v>
                </c:pt>
                <c:pt idx="89">
                  <c:v>6.8</c:v>
                </c:pt>
                <c:pt idx="90">
                  <c:v>4.3</c:v>
                </c:pt>
                <c:pt idx="91">
                  <c:v>2.5</c:v>
                </c:pt>
                <c:pt idx="92">
                  <c:v>3.2</c:v>
                </c:pt>
                <c:pt idx="93">
                  <c:v>3.2</c:v>
                </c:pt>
                <c:pt idx="94">
                  <c:v>6.5</c:v>
                </c:pt>
                <c:pt idx="95">
                  <c:v>2.5</c:v>
                </c:pt>
                <c:pt idx="96">
                  <c:v>10.4</c:v>
                </c:pt>
                <c:pt idx="97">
                  <c:v>4</c:v>
                </c:pt>
                <c:pt idx="98">
                  <c:v>4.7</c:v>
                </c:pt>
                <c:pt idx="99">
                  <c:v>2.5</c:v>
                </c:pt>
                <c:pt idx="100">
                  <c:v>6.1</c:v>
                </c:pt>
                <c:pt idx="101">
                  <c:v>5.8</c:v>
                </c:pt>
                <c:pt idx="102">
                  <c:v>4.7</c:v>
                </c:pt>
                <c:pt idx="103">
                  <c:v>3.2</c:v>
                </c:pt>
                <c:pt idx="104">
                  <c:v>5.8</c:v>
                </c:pt>
                <c:pt idx="105">
                  <c:v>3.6</c:v>
                </c:pt>
                <c:pt idx="106">
                  <c:v>2.9</c:v>
                </c:pt>
                <c:pt idx="107">
                  <c:v>1.8</c:v>
                </c:pt>
                <c:pt idx="108">
                  <c:v>2.2000000000000002</c:v>
                </c:pt>
                <c:pt idx="109">
                  <c:v>4</c:v>
                </c:pt>
                <c:pt idx="110">
                  <c:v>2.9</c:v>
                </c:pt>
                <c:pt idx="111">
                  <c:v>4.7</c:v>
                </c:pt>
                <c:pt idx="112">
                  <c:v>1.8</c:v>
                </c:pt>
                <c:pt idx="113">
                  <c:v>3.2</c:v>
                </c:pt>
                <c:pt idx="114">
                  <c:v>5.4</c:v>
                </c:pt>
                <c:pt idx="115">
                  <c:v>7.6</c:v>
                </c:pt>
                <c:pt idx="116">
                  <c:v>4.3</c:v>
                </c:pt>
                <c:pt idx="117">
                  <c:v>4.3</c:v>
                </c:pt>
                <c:pt idx="118">
                  <c:v>4.3</c:v>
                </c:pt>
                <c:pt idx="119">
                  <c:v>4.3</c:v>
                </c:pt>
                <c:pt idx="120">
                  <c:v>5</c:v>
                </c:pt>
                <c:pt idx="121">
                  <c:v>5.4</c:v>
                </c:pt>
                <c:pt idx="122">
                  <c:v>2.9</c:v>
                </c:pt>
                <c:pt idx="123">
                  <c:v>6.1</c:v>
                </c:pt>
                <c:pt idx="124">
                  <c:v>2.9</c:v>
                </c:pt>
                <c:pt idx="125">
                  <c:v>1.8</c:v>
                </c:pt>
                <c:pt idx="126">
                  <c:v>3.2</c:v>
                </c:pt>
                <c:pt idx="127">
                  <c:v>4</c:v>
                </c:pt>
                <c:pt idx="128">
                  <c:v>4.7</c:v>
                </c:pt>
                <c:pt idx="129">
                  <c:v>4</c:v>
                </c:pt>
                <c:pt idx="130">
                  <c:v>4</c:v>
                </c:pt>
                <c:pt idx="131">
                  <c:v>2.9</c:v>
                </c:pt>
                <c:pt idx="132">
                  <c:v>4</c:v>
                </c:pt>
                <c:pt idx="133">
                  <c:v>2.9</c:v>
                </c:pt>
                <c:pt idx="134">
                  <c:v>3.2</c:v>
                </c:pt>
                <c:pt idx="135">
                  <c:v>4.7</c:v>
                </c:pt>
                <c:pt idx="136">
                  <c:v>4</c:v>
                </c:pt>
                <c:pt idx="137">
                  <c:v>2.2000000000000002</c:v>
                </c:pt>
                <c:pt idx="138">
                  <c:v>4</c:v>
                </c:pt>
                <c:pt idx="139">
                  <c:v>7.2</c:v>
                </c:pt>
                <c:pt idx="140">
                  <c:v>5</c:v>
                </c:pt>
                <c:pt idx="141">
                  <c:v>9.6999999999999993</c:v>
                </c:pt>
                <c:pt idx="142">
                  <c:v>6.1</c:v>
                </c:pt>
                <c:pt idx="143">
                  <c:v>4.7</c:v>
                </c:pt>
                <c:pt idx="144">
                  <c:v>6.1</c:v>
                </c:pt>
                <c:pt idx="145">
                  <c:v>4.7</c:v>
                </c:pt>
                <c:pt idx="146">
                  <c:v>5.8</c:v>
                </c:pt>
                <c:pt idx="147">
                  <c:v>0</c:v>
                </c:pt>
                <c:pt idx="148">
                  <c:v>7.9</c:v>
                </c:pt>
                <c:pt idx="149">
                  <c:v>3.2</c:v>
                </c:pt>
                <c:pt idx="150">
                  <c:v>5.4</c:v>
                </c:pt>
                <c:pt idx="151">
                  <c:v>4.7</c:v>
                </c:pt>
                <c:pt idx="152">
                  <c:v>5.4</c:v>
                </c:pt>
                <c:pt idx="153">
                  <c:v>4</c:v>
                </c:pt>
                <c:pt idx="154">
                  <c:v>5</c:v>
                </c:pt>
                <c:pt idx="155">
                  <c:v>5.4</c:v>
                </c:pt>
                <c:pt idx="156">
                  <c:v>5</c:v>
                </c:pt>
                <c:pt idx="157">
                  <c:v>6.8</c:v>
                </c:pt>
                <c:pt idx="158">
                  <c:v>5.4</c:v>
                </c:pt>
                <c:pt idx="159">
                  <c:v>4.7</c:v>
                </c:pt>
                <c:pt idx="160">
                  <c:v>5</c:v>
                </c:pt>
                <c:pt idx="161">
                  <c:v>5.4</c:v>
                </c:pt>
                <c:pt idx="162">
                  <c:v>4.7</c:v>
                </c:pt>
                <c:pt idx="163">
                  <c:v>5</c:v>
                </c:pt>
                <c:pt idx="164">
                  <c:v>10.4</c:v>
                </c:pt>
                <c:pt idx="165">
                  <c:v>3.2</c:v>
                </c:pt>
                <c:pt idx="166">
                  <c:v>3.6</c:v>
                </c:pt>
                <c:pt idx="167">
                  <c:v>4.3</c:v>
                </c:pt>
                <c:pt idx="168">
                  <c:v>5.8</c:v>
                </c:pt>
                <c:pt idx="169">
                  <c:v>5</c:v>
                </c:pt>
                <c:pt idx="170">
                  <c:v>5.8</c:v>
                </c:pt>
                <c:pt idx="171">
                  <c:v>3.2</c:v>
                </c:pt>
                <c:pt idx="172">
                  <c:v>4</c:v>
                </c:pt>
                <c:pt idx="173">
                  <c:v>5.8</c:v>
                </c:pt>
                <c:pt idx="174">
                  <c:v>4</c:v>
                </c:pt>
                <c:pt idx="175">
                  <c:v>5.8</c:v>
                </c:pt>
                <c:pt idx="176">
                  <c:v>4</c:v>
                </c:pt>
                <c:pt idx="177">
                  <c:v>8.3000000000000007</c:v>
                </c:pt>
                <c:pt idx="178">
                  <c:v>9.4</c:v>
                </c:pt>
                <c:pt idx="179">
                  <c:v>8.3000000000000007</c:v>
                </c:pt>
                <c:pt idx="180">
                  <c:v>7.9</c:v>
                </c:pt>
                <c:pt idx="181">
                  <c:v>4.3</c:v>
                </c:pt>
                <c:pt idx="182">
                  <c:v>8.3000000000000007</c:v>
                </c:pt>
                <c:pt idx="183">
                  <c:v>6.1</c:v>
                </c:pt>
                <c:pt idx="184">
                  <c:v>5</c:v>
                </c:pt>
                <c:pt idx="185">
                  <c:v>9</c:v>
                </c:pt>
                <c:pt idx="186">
                  <c:v>4.7</c:v>
                </c:pt>
                <c:pt idx="187">
                  <c:v>6.1</c:v>
                </c:pt>
                <c:pt idx="188">
                  <c:v>5.4</c:v>
                </c:pt>
                <c:pt idx="189">
                  <c:v>5</c:v>
                </c:pt>
                <c:pt idx="190">
                  <c:v>4.3</c:v>
                </c:pt>
                <c:pt idx="191">
                  <c:v>4.7</c:v>
                </c:pt>
                <c:pt idx="192">
                  <c:v>6.1</c:v>
                </c:pt>
                <c:pt idx="193">
                  <c:v>10.4</c:v>
                </c:pt>
                <c:pt idx="194">
                  <c:v>5</c:v>
                </c:pt>
                <c:pt idx="195">
                  <c:v>5.8</c:v>
                </c:pt>
                <c:pt idx="196">
                  <c:v>7.9</c:v>
                </c:pt>
                <c:pt idx="197">
                  <c:v>6.5</c:v>
                </c:pt>
                <c:pt idx="198">
                  <c:v>4.3</c:v>
                </c:pt>
                <c:pt idx="199">
                  <c:v>7.2</c:v>
                </c:pt>
                <c:pt idx="200">
                  <c:v>9.6999999999999993</c:v>
                </c:pt>
                <c:pt idx="201">
                  <c:v>11.9</c:v>
                </c:pt>
                <c:pt idx="202">
                  <c:v>6.5</c:v>
                </c:pt>
                <c:pt idx="203">
                  <c:v>5.8</c:v>
                </c:pt>
                <c:pt idx="204">
                  <c:v>6.8</c:v>
                </c:pt>
                <c:pt idx="205">
                  <c:v>3.2</c:v>
                </c:pt>
                <c:pt idx="206">
                  <c:v>10.8</c:v>
                </c:pt>
                <c:pt idx="207">
                  <c:v>9.6999999999999993</c:v>
                </c:pt>
                <c:pt idx="208">
                  <c:v>11.2</c:v>
                </c:pt>
                <c:pt idx="209">
                  <c:v>11.5</c:v>
                </c:pt>
                <c:pt idx="210">
                  <c:v>7.9</c:v>
                </c:pt>
                <c:pt idx="211">
                  <c:v>7.9</c:v>
                </c:pt>
                <c:pt idx="212">
                  <c:v>4.3</c:v>
                </c:pt>
                <c:pt idx="213">
                  <c:v>6.1</c:v>
                </c:pt>
                <c:pt idx="214">
                  <c:v>4.7</c:v>
                </c:pt>
                <c:pt idx="215">
                  <c:v>11.2</c:v>
                </c:pt>
                <c:pt idx="216">
                  <c:v>5</c:v>
                </c:pt>
                <c:pt idx="217">
                  <c:v>6.8</c:v>
                </c:pt>
                <c:pt idx="218">
                  <c:v>5.4</c:v>
                </c:pt>
                <c:pt idx="219">
                  <c:v>11.5</c:v>
                </c:pt>
                <c:pt idx="220">
                  <c:v>3.2</c:v>
                </c:pt>
                <c:pt idx="221">
                  <c:v>6.8</c:v>
                </c:pt>
                <c:pt idx="222">
                  <c:v>6.8</c:v>
                </c:pt>
                <c:pt idx="223">
                  <c:v>7.9</c:v>
                </c:pt>
                <c:pt idx="224">
                  <c:v>10.1</c:v>
                </c:pt>
                <c:pt idx="225">
                  <c:v>5</c:v>
                </c:pt>
                <c:pt idx="226">
                  <c:v>6.1</c:v>
                </c:pt>
                <c:pt idx="227">
                  <c:v>1.8</c:v>
                </c:pt>
                <c:pt idx="228">
                  <c:v>5</c:v>
                </c:pt>
                <c:pt idx="229">
                  <c:v>11.9</c:v>
                </c:pt>
                <c:pt idx="230">
                  <c:v>9.4</c:v>
                </c:pt>
                <c:pt idx="231">
                  <c:v>5.8</c:v>
                </c:pt>
                <c:pt idx="232">
                  <c:v>8.6</c:v>
                </c:pt>
                <c:pt idx="233">
                  <c:v>7.6</c:v>
                </c:pt>
                <c:pt idx="234">
                  <c:v>7.6</c:v>
                </c:pt>
                <c:pt idx="235">
                  <c:v>6.5</c:v>
                </c:pt>
                <c:pt idx="236">
                  <c:v>6.8</c:v>
                </c:pt>
                <c:pt idx="237">
                  <c:v>11.5</c:v>
                </c:pt>
                <c:pt idx="238">
                  <c:v>5.4</c:v>
                </c:pt>
                <c:pt idx="239">
                  <c:v>4.3</c:v>
                </c:pt>
                <c:pt idx="240">
                  <c:v>6.1</c:v>
                </c:pt>
                <c:pt idx="241">
                  <c:v>5.4</c:v>
                </c:pt>
                <c:pt idx="242">
                  <c:v>7.6</c:v>
                </c:pt>
                <c:pt idx="243">
                  <c:v>3.2</c:v>
                </c:pt>
                <c:pt idx="244">
                  <c:v>6.8</c:v>
                </c:pt>
                <c:pt idx="245">
                  <c:v>9.4</c:v>
                </c:pt>
                <c:pt idx="246">
                  <c:v>7.6</c:v>
                </c:pt>
                <c:pt idx="247">
                  <c:v>5.8</c:v>
                </c:pt>
                <c:pt idx="248">
                  <c:v>9</c:v>
                </c:pt>
                <c:pt idx="249">
                  <c:v>10.4</c:v>
                </c:pt>
                <c:pt idx="250">
                  <c:v>5.4</c:v>
                </c:pt>
                <c:pt idx="251">
                  <c:v>7.9</c:v>
                </c:pt>
                <c:pt idx="252">
                  <c:v>5.8</c:v>
                </c:pt>
                <c:pt idx="253">
                  <c:v>5.8</c:v>
                </c:pt>
                <c:pt idx="254">
                  <c:v>6.1</c:v>
                </c:pt>
                <c:pt idx="255">
                  <c:v>7.2</c:v>
                </c:pt>
                <c:pt idx="256">
                  <c:v>9</c:v>
                </c:pt>
                <c:pt idx="257">
                  <c:v>10.1</c:v>
                </c:pt>
                <c:pt idx="258">
                  <c:v>9.4</c:v>
                </c:pt>
                <c:pt idx="259">
                  <c:v>11.5</c:v>
                </c:pt>
                <c:pt idx="260">
                  <c:v>6.5</c:v>
                </c:pt>
                <c:pt idx="261">
                  <c:v>9.4</c:v>
                </c:pt>
                <c:pt idx="262">
                  <c:v>5.8</c:v>
                </c:pt>
                <c:pt idx="263">
                  <c:v>5</c:v>
                </c:pt>
                <c:pt idx="264">
                  <c:v>6.1</c:v>
                </c:pt>
                <c:pt idx="265">
                  <c:v>9.4</c:v>
                </c:pt>
                <c:pt idx="266">
                  <c:v>10.4</c:v>
                </c:pt>
                <c:pt idx="267">
                  <c:v>7.2</c:v>
                </c:pt>
                <c:pt idx="268">
                  <c:v>10.4</c:v>
                </c:pt>
                <c:pt idx="269">
                  <c:v>6.1</c:v>
                </c:pt>
                <c:pt idx="270">
                  <c:v>9.6999999999999993</c:v>
                </c:pt>
                <c:pt idx="271">
                  <c:v>4.7</c:v>
                </c:pt>
                <c:pt idx="272">
                  <c:v>7.2</c:v>
                </c:pt>
                <c:pt idx="273">
                  <c:v>6.5</c:v>
                </c:pt>
                <c:pt idx="274">
                  <c:v>9.6999999999999993</c:v>
                </c:pt>
                <c:pt idx="275">
                  <c:v>6.8</c:v>
                </c:pt>
                <c:pt idx="276">
                  <c:v>5.8</c:v>
                </c:pt>
                <c:pt idx="277">
                  <c:v>7.2</c:v>
                </c:pt>
                <c:pt idx="278">
                  <c:v>7.9</c:v>
                </c:pt>
                <c:pt idx="279">
                  <c:v>9</c:v>
                </c:pt>
                <c:pt idx="280">
                  <c:v>7.6</c:v>
                </c:pt>
                <c:pt idx="281">
                  <c:v>4.3</c:v>
                </c:pt>
                <c:pt idx="282">
                  <c:v>5.4</c:v>
                </c:pt>
                <c:pt idx="283">
                  <c:v>10.8</c:v>
                </c:pt>
                <c:pt idx="284">
                  <c:v>6.1</c:v>
                </c:pt>
                <c:pt idx="285">
                  <c:v>6.8</c:v>
                </c:pt>
                <c:pt idx="286">
                  <c:v>7.6</c:v>
                </c:pt>
                <c:pt idx="287">
                  <c:v>9</c:v>
                </c:pt>
                <c:pt idx="288">
                  <c:v>4.3</c:v>
                </c:pt>
                <c:pt idx="289">
                  <c:v>4.3</c:v>
                </c:pt>
                <c:pt idx="290">
                  <c:v>5.4</c:v>
                </c:pt>
                <c:pt idx="291">
                  <c:v>6.5</c:v>
                </c:pt>
                <c:pt idx="292">
                  <c:v>9.6999999999999993</c:v>
                </c:pt>
                <c:pt idx="293">
                  <c:v>6.5</c:v>
                </c:pt>
                <c:pt idx="294">
                  <c:v>9</c:v>
                </c:pt>
                <c:pt idx="295">
                  <c:v>7.6</c:v>
                </c:pt>
                <c:pt idx="296">
                  <c:v>7.6</c:v>
                </c:pt>
                <c:pt idx="297">
                  <c:v>9.4</c:v>
                </c:pt>
                <c:pt idx="298">
                  <c:v>7.2</c:v>
                </c:pt>
                <c:pt idx="299">
                  <c:v>4.3</c:v>
                </c:pt>
                <c:pt idx="300">
                  <c:v>7.9</c:v>
                </c:pt>
                <c:pt idx="301">
                  <c:v>6.8</c:v>
                </c:pt>
                <c:pt idx="302">
                  <c:v>10.1</c:v>
                </c:pt>
                <c:pt idx="303">
                  <c:v>9.4</c:v>
                </c:pt>
                <c:pt idx="304">
                  <c:v>10.1</c:v>
                </c:pt>
                <c:pt idx="305">
                  <c:v>6.8</c:v>
                </c:pt>
                <c:pt idx="306">
                  <c:v>4</c:v>
                </c:pt>
                <c:pt idx="307">
                  <c:v>7.6</c:v>
                </c:pt>
                <c:pt idx="308">
                  <c:v>8.6</c:v>
                </c:pt>
                <c:pt idx="309">
                  <c:v>8.6</c:v>
                </c:pt>
                <c:pt idx="310">
                  <c:v>10.1</c:v>
                </c:pt>
                <c:pt idx="311">
                  <c:v>6.8</c:v>
                </c:pt>
                <c:pt idx="312">
                  <c:v>9.6999999999999993</c:v>
                </c:pt>
                <c:pt idx="313">
                  <c:v>6.1</c:v>
                </c:pt>
                <c:pt idx="314">
                  <c:v>10.8</c:v>
                </c:pt>
                <c:pt idx="315">
                  <c:v>6.1</c:v>
                </c:pt>
                <c:pt idx="316">
                  <c:v>9.6999999999999993</c:v>
                </c:pt>
                <c:pt idx="317">
                  <c:v>10.1</c:v>
                </c:pt>
                <c:pt idx="318">
                  <c:v>10.1</c:v>
                </c:pt>
                <c:pt idx="319">
                  <c:v>10.4</c:v>
                </c:pt>
                <c:pt idx="320">
                  <c:v>6.5</c:v>
                </c:pt>
                <c:pt idx="321">
                  <c:v>10.8</c:v>
                </c:pt>
                <c:pt idx="322">
                  <c:v>10.8</c:v>
                </c:pt>
                <c:pt idx="323">
                  <c:v>7.9</c:v>
                </c:pt>
                <c:pt idx="324">
                  <c:v>9.6999999999999993</c:v>
                </c:pt>
                <c:pt idx="325">
                  <c:v>6.8</c:v>
                </c:pt>
                <c:pt idx="326">
                  <c:v>6.1</c:v>
                </c:pt>
                <c:pt idx="327">
                  <c:v>10.1</c:v>
                </c:pt>
                <c:pt idx="328">
                  <c:v>9</c:v>
                </c:pt>
                <c:pt idx="329">
                  <c:v>7.6</c:v>
                </c:pt>
                <c:pt idx="330">
                  <c:v>6.8</c:v>
                </c:pt>
                <c:pt idx="331">
                  <c:v>8.6</c:v>
                </c:pt>
                <c:pt idx="332">
                  <c:v>10.4</c:v>
                </c:pt>
                <c:pt idx="333">
                  <c:v>7.6</c:v>
                </c:pt>
                <c:pt idx="334">
                  <c:v>10.1</c:v>
                </c:pt>
                <c:pt idx="335">
                  <c:v>11.5</c:v>
                </c:pt>
                <c:pt idx="336">
                  <c:v>6.8</c:v>
                </c:pt>
                <c:pt idx="337">
                  <c:v>8.6</c:v>
                </c:pt>
                <c:pt idx="338">
                  <c:v>8.3000000000000007</c:v>
                </c:pt>
                <c:pt idx="339">
                  <c:v>6.8</c:v>
                </c:pt>
                <c:pt idx="340">
                  <c:v>8.6</c:v>
                </c:pt>
                <c:pt idx="341">
                  <c:v>6.8</c:v>
                </c:pt>
                <c:pt idx="342">
                  <c:v>12.2</c:v>
                </c:pt>
                <c:pt idx="343">
                  <c:v>9</c:v>
                </c:pt>
                <c:pt idx="344">
                  <c:v>11.5</c:v>
                </c:pt>
                <c:pt idx="345">
                  <c:v>6.8</c:v>
                </c:pt>
                <c:pt idx="346">
                  <c:v>10.1</c:v>
                </c:pt>
                <c:pt idx="347">
                  <c:v>9.4</c:v>
                </c:pt>
                <c:pt idx="348">
                  <c:v>9</c:v>
                </c:pt>
                <c:pt idx="349">
                  <c:v>18.399999999999999</c:v>
                </c:pt>
                <c:pt idx="350">
                  <c:v>10.1</c:v>
                </c:pt>
                <c:pt idx="351">
                  <c:v>10.4</c:v>
                </c:pt>
                <c:pt idx="352">
                  <c:v>6.8</c:v>
                </c:pt>
                <c:pt idx="353">
                  <c:v>7.6</c:v>
                </c:pt>
                <c:pt idx="354">
                  <c:v>9.6999999999999993</c:v>
                </c:pt>
                <c:pt idx="355">
                  <c:v>15.5</c:v>
                </c:pt>
                <c:pt idx="356">
                  <c:v>9</c:v>
                </c:pt>
                <c:pt idx="357">
                  <c:v>9</c:v>
                </c:pt>
                <c:pt idx="358">
                  <c:v>10.8</c:v>
                </c:pt>
                <c:pt idx="359">
                  <c:v>9</c:v>
                </c:pt>
                <c:pt idx="360">
                  <c:v>11.2</c:v>
                </c:pt>
                <c:pt idx="361">
                  <c:v>5.4</c:v>
                </c:pt>
                <c:pt idx="362">
                  <c:v>12.6</c:v>
                </c:pt>
                <c:pt idx="363">
                  <c:v>9</c:v>
                </c:pt>
                <c:pt idx="364">
                  <c:v>10.4</c:v>
                </c:pt>
                <c:pt idx="365">
                  <c:v>8.6</c:v>
                </c:pt>
                <c:pt idx="366">
                  <c:v>10.1</c:v>
                </c:pt>
                <c:pt idx="367">
                  <c:v>8.6</c:v>
                </c:pt>
                <c:pt idx="368">
                  <c:v>9</c:v>
                </c:pt>
                <c:pt idx="369">
                  <c:v>6.8</c:v>
                </c:pt>
                <c:pt idx="370">
                  <c:v>5</c:v>
                </c:pt>
                <c:pt idx="371">
                  <c:v>8.3000000000000007</c:v>
                </c:pt>
                <c:pt idx="372">
                  <c:v>7.9</c:v>
                </c:pt>
                <c:pt idx="373">
                  <c:v>7.2</c:v>
                </c:pt>
                <c:pt idx="374">
                  <c:v>8.3000000000000007</c:v>
                </c:pt>
                <c:pt idx="375">
                  <c:v>8.3000000000000007</c:v>
                </c:pt>
                <c:pt idx="376">
                  <c:v>5.8</c:v>
                </c:pt>
                <c:pt idx="377">
                  <c:v>4.3</c:v>
                </c:pt>
                <c:pt idx="378">
                  <c:v>3.6</c:v>
                </c:pt>
                <c:pt idx="379">
                  <c:v>2.2000000000000002</c:v>
                </c:pt>
                <c:pt idx="380">
                  <c:v>2.2000000000000002</c:v>
                </c:pt>
                <c:pt idx="381">
                  <c:v>10.4</c:v>
                </c:pt>
                <c:pt idx="382">
                  <c:v>10.1</c:v>
                </c:pt>
                <c:pt idx="383">
                  <c:v>9</c:v>
                </c:pt>
                <c:pt idx="384">
                  <c:v>7.9</c:v>
                </c:pt>
                <c:pt idx="385">
                  <c:v>7.6</c:v>
                </c:pt>
                <c:pt idx="386">
                  <c:v>6.1</c:v>
                </c:pt>
                <c:pt idx="387">
                  <c:v>10.1</c:v>
                </c:pt>
                <c:pt idx="388">
                  <c:v>10.1</c:v>
                </c:pt>
                <c:pt idx="389">
                  <c:v>6.1</c:v>
                </c:pt>
                <c:pt idx="390">
                  <c:v>6.5</c:v>
                </c:pt>
                <c:pt idx="391">
                  <c:v>6.8</c:v>
                </c:pt>
                <c:pt idx="392">
                  <c:v>6.5</c:v>
                </c:pt>
                <c:pt idx="393">
                  <c:v>6.8</c:v>
                </c:pt>
                <c:pt idx="394">
                  <c:v>8.3000000000000007</c:v>
                </c:pt>
                <c:pt idx="395">
                  <c:v>7.6</c:v>
                </c:pt>
                <c:pt idx="396">
                  <c:v>10.1</c:v>
                </c:pt>
                <c:pt idx="397">
                  <c:v>6.5</c:v>
                </c:pt>
                <c:pt idx="398">
                  <c:v>4.7</c:v>
                </c:pt>
                <c:pt idx="399">
                  <c:v>12.2</c:v>
                </c:pt>
                <c:pt idx="400">
                  <c:v>6.5</c:v>
                </c:pt>
                <c:pt idx="401">
                  <c:v>4.3</c:v>
                </c:pt>
                <c:pt idx="402">
                  <c:v>4.7</c:v>
                </c:pt>
                <c:pt idx="403">
                  <c:v>7.2</c:v>
                </c:pt>
                <c:pt idx="404">
                  <c:v>6.5</c:v>
                </c:pt>
                <c:pt idx="405">
                  <c:v>6.8</c:v>
                </c:pt>
                <c:pt idx="406">
                  <c:v>9.6999999999999993</c:v>
                </c:pt>
                <c:pt idx="407">
                  <c:v>6.5</c:v>
                </c:pt>
                <c:pt idx="408">
                  <c:v>7.9</c:v>
                </c:pt>
                <c:pt idx="409">
                  <c:v>5</c:v>
                </c:pt>
                <c:pt idx="410">
                  <c:v>8.6</c:v>
                </c:pt>
                <c:pt idx="411">
                  <c:v>8.3000000000000007</c:v>
                </c:pt>
                <c:pt idx="412">
                  <c:v>8.3000000000000007</c:v>
                </c:pt>
                <c:pt idx="413">
                  <c:v>8.6</c:v>
                </c:pt>
                <c:pt idx="414">
                  <c:v>5.8</c:v>
                </c:pt>
                <c:pt idx="415">
                  <c:v>8.6</c:v>
                </c:pt>
                <c:pt idx="416">
                  <c:v>6.5</c:v>
                </c:pt>
                <c:pt idx="417">
                  <c:v>4.3</c:v>
                </c:pt>
                <c:pt idx="418">
                  <c:v>6.8</c:v>
                </c:pt>
                <c:pt idx="419">
                  <c:v>10.8</c:v>
                </c:pt>
                <c:pt idx="420">
                  <c:v>8.6</c:v>
                </c:pt>
                <c:pt idx="421">
                  <c:v>6.1</c:v>
                </c:pt>
                <c:pt idx="422">
                  <c:v>4.7</c:v>
                </c:pt>
                <c:pt idx="423">
                  <c:v>5</c:v>
                </c:pt>
                <c:pt idx="424">
                  <c:v>10.1</c:v>
                </c:pt>
                <c:pt idx="425">
                  <c:v>7.6</c:v>
                </c:pt>
                <c:pt idx="426">
                  <c:v>5.8</c:v>
                </c:pt>
                <c:pt idx="427">
                  <c:v>7.2</c:v>
                </c:pt>
                <c:pt idx="428">
                  <c:v>5</c:v>
                </c:pt>
                <c:pt idx="429">
                  <c:v>8.6</c:v>
                </c:pt>
                <c:pt idx="430">
                  <c:v>8.3000000000000007</c:v>
                </c:pt>
                <c:pt idx="431">
                  <c:v>10.4</c:v>
                </c:pt>
                <c:pt idx="432">
                  <c:v>7.6</c:v>
                </c:pt>
                <c:pt idx="433">
                  <c:v>5.4</c:v>
                </c:pt>
                <c:pt idx="434">
                  <c:v>5</c:v>
                </c:pt>
                <c:pt idx="435">
                  <c:v>6.1</c:v>
                </c:pt>
                <c:pt idx="436">
                  <c:v>5.4</c:v>
                </c:pt>
                <c:pt idx="437">
                  <c:v>5.4</c:v>
                </c:pt>
                <c:pt idx="438">
                  <c:v>4.7</c:v>
                </c:pt>
                <c:pt idx="439">
                  <c:v>10.4</c:v>
                </c:pt>
                <c:pt idx="440">
                  <c:v>6.8</c:v>
                </c:pt>
                <c:pt idx="441">
                  <c:v>10.8</c:v>
                </c:pt>
                <c:pt idx="442">
                  <c:v>7.2</c:v>
                </c:pt>
                <c:pt idx="443">
                  <c:v>5</c:v>
                </c:pt>
                <c:pt idx="444">
                  <c:v>6.1</c:v>
                </c:pt>
                <c:pt idx="445">
                  <c:v>6.8</c:v>
                </c:pt>
                <c:pt idx="446">
                  <c:v>5.8</c:v>
                </c:pt>
                <c:pt idx="447">
                  <c:v>7.9</c:v>
                </c:pt>
                <c:pt idx="448">
                  <c:v>6.8</c:v>
                </c:pt>
                <c:pt idx="449">
                  <c:v>4.3</c:v>
                </c:pt>
                <c:pt idx="450">
                  <c:v>5.8</c:v>
                </c:pt>
                <c:pt idx="451">
                  <c:v>5.8</c:v>
                </c:pt>
                <c:pt idx="452">
                  <c:v>6.1</c:v>
                </c:pt>
                <c:pt idx="453">
                  <c:v>5.8</c:v>
                </c:pt>
                <c:pt idx="454">
                  <c:v>5.4</c:v>
                </c:pt>
                <c:pt idx="455">
                  <c:v>13.7</c:v>
                </c:pt>
                <c:pt idx="456">
                  <c:v>10.4</c:v>
                </c:pt>
                <c:pt idx="457">
                  <c:v>8.3000000000000007</c:v>
                </c:pt>
                <c:pt idx="458">
                  <c:v>15.5</c:v>
                </c:pt>
                <c:pt idx="459">
                  <c:v>10.1</c:v>
                </c:pt>
                <c:pt idx="460">
                  <c:v>9.4</c:v>
                </c:pt>
                <c:pt idx="461">
                  <c:v>9</c:v>
                </c:pt>
                <c:pt idx="462">
                  <c:v>10.8</c:v>
                </c:pt>
                <c:pt idx="463">
                  <c:v>6.1</c:v>
                </c:pt>
                <c:pt idx="464">
                  <c:v>7.9</c:v>
                </c:pt>
                <c:pt idx="465">
                  <c:v>7.2</c:v>
                </c:pt>
                <c:pt idx="466">
                  <c:v>4.7</c:v>
                </c:pt>
                <c:pt idx="467">
                  <c:v>6.8</c:v>
                </c:pt>
                <c:pt idx="468">
                  <c:v>5</c:v>
                </c:pt>
                <c:pt idx="469">
                  <c:v>8.3000000000000007</c:v>
                </c:pt>
                <c:pt idx="470">
                  <c:v>8.3000000000000007</c:v>
                </c:pt>
                <c:pt idx="471">
                  <c:v>5.8</c:v>
                </c:pt>
                <c:pt idx="472">
                  <c:v>11.2</c:v>
                </c:pt>
                <c:pt idx="473">
                  <c:v>16.600000000000001</c:v>
                </c:pt>
                <c:pt idx="474">
                  <c:v>6.5</c:v>
                </c:pt>
                <c:pt idx="475">
                  <c:v>8.6</c:v>
                </c:pt>
                <c:pt idx="476">
                  <c:v>5.4</c:v>
                </c:pt>
                <c:pt idx="477">
                  <c:v>7.9</c:v>
                </c:pt>
                <c:pt idx="478">
                  <c:v>4.7</c:v>
                </c:pt>
                <c:pt idx="479">
                  <c:v>7.2</c:v>
                </c:pt>
                <c:pt idx="480">
                  <c:v>12.6</c:v>
                </c:pt>
                <c:pt idx="481">
                  <c:v>6.8</c:v>
                </c:pt>
                <c:pt idx="482">
                  <c:v>9.4</c:v>
                </c:pt>
                <c:pt idx="483">
                  <c:v>6.1</c:v>
                </c:pt>
                <c:pt idx="484">
                  <c:v>4</c:v>
                </c:pt>
                <c:pt idx="485">
                  <c:v>5.4</c:v>
                </c:pt>
                <c:pt idx="486">
                  <c:v>4.7</c:v>
                </c:pt>
                <c:pt idx="487">
                  <c:v>7.6</c:v>
                </c:pt>
                <c:pt idx="488">
                  <c:v>8.3000000000000007</c:v>
                </c:pt>
                <c:pt idx="489">
                  <c:v>7.2</c:v>
                </c:pt>
                <c:pt idx="490">
                  <c:v>5.8</c:v>
                </c:pt>
                <c:pt idx="491">
                  <c:v>4</c:v>
                </c:pt>
                <c:pt idx="492">
                  <c:v>7.2</c:v>
                </c:pt>
                <c:pt idx="493">
                  <c:v>6.1</c:v>
                </c:pt>
                <c:pt idx="494">
                  <c:v>6.5</c:v>
                </c:pt>
                <c:pt idx="495">
                  <c:v>6.5</c:v>
                </c:pt>
                <c:pt idx="496">
                  <c:v>4.7</c:v>
                </c:pt>
                <c:pt idx="497">
                  <c:v>3.6</c:v>
                </c:pt>
                <c:pt idx="498">
                  <c:v>9</c:v>
                </c:pt>
                <c:pt idx="499">
                  <c:v>7.2</c:v>
                </c:pt>
                <c:pt idx="500">
                  <c:v>3.2</c:v>
                </c:pt>
                <c:pt idx="501">
                  <c:v>5.4</c:v>
                </c:pt>
                <c:pt idx="502">
                  <c:v>3.6</c:v>
                </c:pt>
                <c:pt idx="503">
                  <c:v>4</c:v>
                </c:pt>
                <c:pt idx="504">
                  <c:v>7.6</c:v>
                </c:pt>
                <c:pt idx="505">
                  <c:v>5</c:v>
                </c:pt>
                <c:pt idx="506">
                  <c:v>4.3</c:v>
                </c:pt>
                <c:pt idx="507">
                  <c:v>8.3000000000000007</c:v>
                </c:pt>
                <c:pt idx="508">
                  <c:v>3.6</c:v>
                </c:pt>
                <c:pt idx="509">
                  <c:v>3.6</c:v>
                </c:pt>
                <c:pt idx="510">
                  <c:v>5.4</c:v>
                </c:pt>
                <c:pt idx="511">
                  <c:v>5.4</c:v>
                </c:pt>
                <c:pt idx="512">
                  <c:v>6.5</c:v>
                </c:pt>
                <c:pt idx="513">
                  <c:v>4</c:v>
                </c:pt>
                <c:pt idx="514">
                  <c:v>5.8</c:v>
                </c:pt>
                <c:pt idx="515">
                  <c:v>4</c:v>
                </c:pt>
                <c:pt idx="516">
                  <c:v>5.8</c:v>
                </c:pt>
                <c:pt idx="517">
                  <c:v>5.4</c:v>
                </c:pt>
                <c:pt idx="518">
                  <c:v>3.6</c:v>
                </c:pt>
                <c:pt idx="519">
                  <c:v>5</c:v>
                </c:pt>
                <c:pt idx="520">
                  <c:v>6.5</c:v>
                </c:pt>
                <c:pt idx="521">
                  <c:v>8.6</c:v>
                </c:pt>
                <c:pt idx="522">
                  <c:v>4</c:v>
                </c:pt>
                <c:pt idx="523">
                  <c:v>5.4</c:v>
                </c:pt>
                <c:pt idx="524">
                  <c:v>4</c:v>
                </c:pt>
                <c:pt idx="525">
                  <c:v>1.8</c:v>
                </c:pt>
                <c:pt idx="526">
                  <c:v>5.8</c:v>
                </c:pt>
                <c:pt idx="527">
                  <c:v>5.8</c:v>
                </c:pt>
                <c:pt idx="528">
                  <c:v>5</c:v>
                </c:pt>
                <c:pt idx="529">
                  <c:v>3.6</c:v>
                </c:pt>
                <c:pt idx="530">
                  <c:v>5</c:v>
                </c:pt>
                <c:pt idx="531">
                  <c:v>6.1</c:v>
                </c:pt>
                <c:pt idx="532">
                  <c:v>5.8</c:v>
                </c:pt>
                <c:pt idx="533">
                  <c:v>6.5</c:v>
                </c:pt>
                <c:pt idx="534">
                  <c:v>6.8</c:v>
                </c:pt>
                <c:pt idx="535">
                  <c:v>8.6</c:v>
                </c:pt>
                <c:pt idx="536">
                  <c:v>7.9</c:v>
                </c:pt>
                <c:pt idx="537">
                  <c:v>10.1</c:v>
                </c:pt>
                <c:pt idx="538">
                  <c:v>6.1</c:v>
                </c:pt>
                <c:pt idx="539">
                  <c:v>4.3</c:v>
                </c:pt>
                <c:pt idx="540">
                  <c:v>7.2</c:v>
                </c:pt>
                <c:pt idx="541">
                  <c:v>2.9</c:v>
                </c:pt>
                <c:pt idx="542">
                  <c:v>3.6</c:v>
                </c:pt>
                <c:pt idx="543">
                  <c:v>2.5</c:v>
                </c:pt>
                <c:pt idx="544">
                  <c:v>3.6</c:v>
                </c:pt>
                <c:pt idx="545">
                  <c:v>3.6</c:v>
                </c:pt>
                <c:pt idx="546">
                  <c:v>4</c:v>
                </c:pt>
                <c:pt idx="547">
                  <c:v>12.6</c:v>
                </c:pt>
                <c:pt idx="548">
                  <c:v>7.9</c:v>
                </c:pt>
                <c:pt idx="549">
                  <c:v>3.2</c:v>
                </c:pt>
                <c:pt idx="550">
                  <c:v>4</c:v>
                </c:pt>
                <c:pt idx="551">
                  <c:v>4.3</c:v>
                </c:pt>
                <c:pt idx="552">
                  <c:v>5.4</c:v>
                </c:pt>
                <c:pt idx="553">
                  <c:v>2.9</c:v>
                </c:pt>
                <c:pt idx="554">
                  <c:v>3.6</c:v>
                </c:pt>
                <c:pt idx="555">
                  <c:v>2.9</c:v>
                </c:pt>
                <c:pt idx="556">
                  <c:v>3.2</c:v>
                </c:pt>
                <c:pt idx="557">
                  <c:v>2.2000000000000002</c:v>
                </c:pt>
                <c:pt idx="558">
                  <c:v>1.8</c:v>
                </c:pt>
                <c:pt idx="559">
                  <c:v>2.5</c:v>
                </c:pt>
                <c:pt idx="560">
                  <c:v>2.9</c:v>
                </c:pt>
                <c:pt idx="561">
                  <c:v>2.9</c:v>
                </c:pt>
                <c:pt idx="562">
                  <c:v>2.9</c:v>
                </c:pt>
                <c:pt idx="563">
                  <c:v>2.2000000000000002</c:v>
                </c:pt>
                <c:pt idx="564">
                  <c:v>3.2</c:v>
                </c:pt>
                <c:pt idx="565">
                  <c:v>3.2</c:v>
                </c:pt>
                <c:pt idx="566">
                  <c:v>2.9</c:v>
                </c:pt>
                <c:pt idx="567">
                  <c:v>2.9</c:v>
                </c:pt>
                <c:pt idx="568">
                  <c:v>3.2</c:v>
                </c:pt>
                <c:pt idx="569">
                  <c:v>2.5</c:v>
                </c:pt>
                <c:pt idx="570">
                  <c:v>2.5</c:v>
                </c:pt>
                <c:pt idx="571">
                  <c:v>5</c:v>
                </c:pt>
                <c:pt idx="572">
                  <c:v>2.9</c:v>
                </c:pt>
                <c:pt idx="573">
                  <c:v>4.3</c:v>
                </c:pt>
                <c:pt idx="574">
                  <c:v>2.2000000000000002</c:v>
                </c:pt>
                <c:pt idx="575">
                  <c:v>4.3</c:v>
                </c:pt>
                <c:pt idx="576">
                  <c:v>2.5</c:v>
                </c:pt>
                <c:pt idx="577">
                  <c:v>2.2000000000000002</c:v>
                </c:pt>
                <c:pt idx="578">
                  <c:v>2.5</c:v>
                </c:pt>
                <c:pt idx="579">
                  <c:v>4</c:v>
                </c:pt>
                <c:pt idx="580">
                  <c:v>2.5</c:v>
                </c:pt>
                <c:pt idx="581">
                  <c:v>4.3</c:v>
                </c:pt>
                <c:pt idx="582">
                  <c:v>2.9</c:v>
                </c:pt>
                <c:pt idx="583">
                  <c:v>2.5</c:v>
                </c:pt>
                <c:pt idx="584">
                  <c:v>3.2</c:v>
                </c:pt>
                <c:pt idx="585">
                  <c:v>3.2</c:v>
                </c:pt>
                <c:pt idx="586">
                  <c:v>0</c:v>
                </c:pt>
                <c:pt idx="587">
                  <c:v>3.2</c:v>
                </c:pt>
                <c:pt idx="588">
                  <c:v>7.9</c:v>
                </c:pt>
                <c:pt idx="589">
                  <c:v>3.2</c:v>
                </c:pt>
                <c:pt idx="590">
                  <c:v>3.6</c:v>
                </c:pt>
                <c:pt idx="591">
                  <c:v>4.3</c:v>
                </c:pt>
                <c:pt idx="592">
                  <c:v>4.3</c:v>
                </c:pt>
                <c:pt idx="593">
                  <c:v>3.2</c:v>
                </c:pt>
                <c:pt idx="594">
                  <c:v>4.7</c:v>
                </c:pt>
                <c:pt idx="595">
                  <c:v>2.5</c:v>
                </c:pt>
                <c:pt idx="596">
                  <c:v>5.4</c:v>
                </c:pt>
                <c:pt idx="597">
                  <c:v>2.5</c:v>
                </c:pt>
                <c:pt idx="598">
                  <c:v>4</c:v>
                </c:pt>
                <c:pt idx="599">
                  <c:v>2.9</c:v>
                </c:pt>
                <c:pt idx="600">
                  <c:v>5.8</c:v>
                </c:pt>
                <c:pt idx="601">
                  <c:v>4</c:v>
                </c:pt>
                <c:pt idx="602">
                  <c:v>1.8</c:v>
                </c:pt>
                <c:pt idx="603">
                  <c:v>4</c:v>
                </c:pt>
                <c:pt idx="604">
                  <c:v>2.5</c:v>
                </c:pt>
                <c:pt idx="605">
                  <c:v>4</c:v>
                </c:pt>
                <c:pt idx="606">
                  <c:v>5.4</c:v>
                </c:pt>
                <c:pt idx="607">
                  <c:v>4</c:v>
                </c:pt>
                <c:pt idx="608">
                  <c:v>5.8</c:v>
                </c:pt>
                <c:pt idx="609">
                  <c:v>2.9</c:v>
                </c:pt>
                <c:pt idx="610">
                  <c:v>2.2000000000000002</c:v>
                </c:pt>
                <c:pt idx="611">
                  <c:v>4</c:v>
                </c:pt>
                <c:pt idx="612">
                  <c:v>4.7</c:v>
                </c:pt>
                <c:pt idx="613">
                  <c:v>6.5</c:v>
                </c:pt>
                <c:pt idx="614">
                  <c:v>3.6</c:v>
                </c:pt>
                <c:pt idx="615">
                  <c:v>4.7</c:v>
                </c:pt>
                <c:pt idx="616">
                  <c:v>4.3</c:v>
                </c:pt>
                <c:pt idx="617">
                  <c:v>5</c:v>
                </c:pt>
                <c:pt idx="618">
                  <c:v>6.8</c:v>
                </c:pt>
                <c:pt idx="619">
                  <c:v>6.5</c:v>
                </c:pt>
                <c:pt idx="620">
                  <c:v>3.2</c:v>
                </c:pt>
                <c:pt idx="621">
                  <c:v>3.2</c:v>
                </c:pt>
                <c:pt idx="622">
                  <c:v>5.4</c:v>
                </c:pt>
                <c:pt idx="623">
                  <c:v>3.2</c:v>
                </c:pt>
                <c:pt idx="624">
                  <c:v>3.2</c:v>
                </c:pt>
                <c:pt idx="625">
                  <c:v>2.9</c:v>
                </c:pt>
                <c:pt idx="626">
                  <c:v>4</c:v>
                </c:pt>
                <c:pt idx="627">
                  <c:v>2.9</c:v>
                </c:pt>
                <c:pt idx="628">
                  <c:v>4</c:v>
                </c:pt>
                <c:pt idx="629">
                  <c:v>3.2</c:v>
                </c:pt>
                <c:pt idx="630">
                  <c:v>3.6</c:v>
                </c:pt>
                <c:pt idx="631">
                  <c:v>4.3</c:v>
                </c:pt>
                <c:pt idx="632">
                  <c:v>3.2</c:v>
                </c:pt>
                <c:pt idx="633">
                  <c:v>3.2</c:v>
                </c:pt>
                <c:pt idx="634">
                  <c:v>5</c:v>
                </c:pt>
                <c:pt idx="635">
                  <c:v>6.1</c:v>
                </c:pt>
                <c:pt idx="636">
                  <c:v>5.8</c:v>
                </c:pt>
                <c:pt idx="637">
                  <c:v>5</c:v>
                </c:pt>
                <c:pt idx="638">
                  <c:v>5.4</c:v>
                </c:pt>
                <c:pt idx="639">
                  <c:v>2.9</c:v>
                </c:pt>
                <c:pt idx="640">
                  <c:v>4.7</c:v>
                </c:pt>
                <c:pt idx="641">
                  <c:v>6.1</c:v>
                </c:pt>
                <c:pt idx="642">
                  <c:v>2.9</c:v>
                </c:pt>
                <c:pt idx="643">
                  <c:v>3.2</c:v>
                </c:pt>
                <c:pt idx="644">
                  <c:v>2.9</c:v>
                </c:pt>
                <c:pt idx="645">
                  <c:v>4</c:v>
                </c:pt>
                <c:pt idx="646">
                  <c:v>4.7</c:v>
                </c:pt>
                <c:pt idx="647">
                  <c:v>2.5</c:v>
                </c:pt>
                <c:pt idx="648">
                  <c:v>5.4</c:v>
                </c:pt>
                <c:pt idx="649">
                  <c:v>2.5</c:v>
                </c:pt>
                <c:pt idx="650">
                  <c:v>5.4</c:v>
                </c:pt>
                <c:pt idx="651">
                  <c:v>4</c:v>
                </c:pt>
                <c:pt idx="652">
                  <c:v>5.4</c:v>
                </c:pt>
                <c:pt idx="653">
                  <c:v>7.6</c:v>
                </c:pt>
                <c:pt idx="654">
                  <c:v>6.1</c:v>
                </c:pt>
                <c:pt idx="655">
                  <c:v>2.2000000000000002</c:v>
                </c:pt>
                <c:pt idx="656">
                  <c:v>2.9</c:v>
                </c:pt>
                <c:pt idx="657">
                  <c:v>2.9</c:v>
                </c:pt>
                <c:pt idx="658">
                  <c:v>6.1</c:v>
                </c:pt>
                <c:pt idx="659">
                  <c:v>4</c:v>
                </c:pt>
                <c:pt idx="660">
                  <c:v>5.4</c:v>
                </c:pt>
                <c:pt idx="661">
                  <c:v>6.5</c:v>
                </c:pt>
                <c:pt idx="662">
                  <c:v>2.5</c:v>
                </c:pt>
                <c:pt idx="663">
                  <c:v>3.6</c:v>
                </c:pt>
                <c:pt idx="664">
                  <c:v>4.3</c:v>
                </c:pt>
                <c:pt idx="665">
                  <c:v>5</c:v>
                </c:pt>
                <c:pt idx="666">
                  <c:v>4</c:v>
                </c:pt>
                <c:pt idx="667">
                  <c:v>5</c:v>
                </c:pt>
                <c:pt idx="668">
                  <c:v>4.7</c:v>
                </c:pt>
                <c:pt idx="669">
                  <c:v>3.6</c:v>
                </c:pt>
                <c:pt idx="670">
                  <c:v>3.2</c:v>
                </c:pt>
                <c:pt idx="671">
                  <c:v>6.1</c:v>
                </c:pt>
                <c:pt idx="672">
                  <c:v>6.5</c:v>
                </c:pt>
                <c:pt idx="673">
                  <c:v>3.2</c:v>
                </c:pt>
                <c:pt idx="674">
                  <c:v>4.7</c:v>
                </c:pt>
                <c:pt idx="675">
                  <c:v>4</c:v>
                </c:pt>
                <c:pt idx="676">
                  <c:v>6.1</c:v>
                </c:pt>
                <c:pt idx="677">
                  <c:v>4.7</c:v>
                </c:pt>
                <c:pt idx="678">
                  <c:v>2.9</c:v>
                </c:pt>
                <c:pt idx="679">
                  <c:v>4.7</c:v>
                </c:pt>
                <c:pt idx="680">
                  <c:v>5.4</c:v>
                </c:pt>
                <c:pt idx="681">
                  <c:v>5</c:v>
                </c:pt>
                <c:pt idx="682">
                  <c:v>5</c:v>
                </c:pt>
                <c:pt idx="683">
                  <c:v>10.1</c:v>
                </c:pt>
                <c:pt idx="684">
                  <c:v>5</c:v>
                </c:pt>
                <c:pt idx="685">
                  <c:v>2.5</c:v>
                </c:pt>
                <c:pt idx="686">
                  <c:v>4</c:v>
                </c:pt>
                <c:pt idx="687">
                  <c:v>5.8</c:v>
                </c:pt>
                <c:pt idx="688">
                  <c:v>4</c:v>
                </c:pt>
                <c:pt idx="689">
                  <c:v>2.9</c:v>
                </c:pt>
                <c:pt idx="690">
                  <c:v>3.2</c:v>
                </c:pt>
                <c:pt idx="691">
                  <c:v>8.3000000000000007</c:v>
                </c:pt>
                <c:pt idx="692">
                  <c:v>2.9</c:v>
                </c:pt>
                <c:pt idx="693">
                  <c:v>4.7</c:v>
                </c:pt>
                <c:pt idx="694">
                  <c:v>5</c:v>
                </c:pt>
                <c:pt idx="695">
                  <c:v>4.3</c:v>
                </c:pt>
                <c:pt idx="696">
                  <c:v>7.2</c:v>
                </c:pt>
                <c:pt idx="697">
                  <c:v>4.7</c:v>
                </c:pt>
                <c:pt idx="698">
                  <c:v>5.8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5.8</c:v>
                </c:pt>
                <c:pt idx="703">
                  <c:v>4</c:v>
                </c:pt>
                <c:pt idx="704">
                  <c:v>3.2</c:v>
                </c:pt>
                <c:pt idx="705">
                  <c:v>6.8</c:v>
                </c:pt>
                <c:pt idx="706">
                  <c:v>7.6</c:v>
                </c:pt>
                <c:pt idx="707">
                  <c:v>5</c:v>
                </c:pt>
                <c:pt idx="708">
                  <c:v>4.3</c:v>
                </c:pt>
                <c:pt idx="709">
                  <c:v>5.4</c:v>
                </c:pt>
                <c:pt idx="710">
                  <c:v>4.7</c:v>
                </c:pt>
                <c:pt idx="711">
                  <c:v>2.9</c:v>
                </c:pt>
                <c:pt idx="712">
                  <c:v>5.4</c:v>
                </c:pt>
                <c:pt idx="713">
                  <c:v>3.6</c:v>
                </c:pt>
                <c:pt idx="714">
                  <c:v>5.8</c:v>
                </c:pt>
                <c:pt idx="715">
                  <c:v>4</c:v>
                </c:pt>
                <c:pt idx="716">
                  <c:v>4.3</c:v>
                </c:pt>
                <c:pt idx="717">
                  <c:v>5.4</c:v>
                </c:pt>
                <c:pt idx="718">
                  <c:v>6.1</c:v>
                </c:pt>
                <c:pt idx="719">
                  <c:v>5.4</c:v>
                </c:pt>
                <c:pt idx="720">
                  <c:v>6.1</c:v>
                </c:pt>
                <c:pt idx="721">
                  <c:v>7.9</c:v>
                </c:pt>
                <c:pt idx="722">
                  <c:v>4</c:v>
                </c:pt>
                <c:pt idx="723">
                  <c:v>6.1</c:v>
                </c:pt>
                <c:pt idx="724">
                  <c:v>5.4</c:v>
                </c:pt>
                <c:pt idx="725">
                  <c:v>6.1</c:v>
                </c:pt>
                <c:pt idx="726">
                  <c:v>3.6</c:v>
                </c:pt>
                <c:pt idx="727">
                  <c:v>4.3</c:v>
                </c:pt>
                <c:pt idx="728">
                  <c:v>5.8</c:v>
                </c:pt>
                <c:pt idx="729">
                  <c:v>7.9</c:v>
                </c:pt>
                <c:pt idx="730">
                  <c:v>5.4</c:v>
                </c:pt>
                <c:pt idx="731">
                  <c:v>5</c:v>
                </c:pt>
                <c:pt idx="732">
                  <c:v>5.8</c:v>
                </c:pt>
                <c:pt idx="733">
                  <c:v>4.3</c:v>
                </c:pt>
                <c:pt idx="734">
                  <c:v>3.6</c:v>
                </c:pt>
                <c:pt idx="735">
                  <c:v>7.9</c:v>
                </c:pt>
                <c:pt idx="736">
                  <c:v>4.7</c:v>
                </c:pt>
                <c:pt idx="737">
                  <c:v>5.4</c:v>
                </c:pt>
                <c:pt idx="738">
                  <c:v>6.8</c:v>
                </c:pt>
                <c:pt idx="739">
                  <c:v>5.4</c:v>
                </c:pt>
                <c:pt idx="740">
                  <c:v>6.8</c:v>
                </c:pt>
                <c:pt idx="741">
                  <c:v>6.8</c:v>
                </c:pt>
                <c:pt idx="742">
                  <c:v>6.5</c:v>
                </c:pt>
                <c:pt idx="743">
                  <c:v>2.5</c:v>
                </c:pt>
                <c:pt idx="744">
                  <c:v>5.8</c:v>
                </c:pt>
                <c:pt idx="745">
                  <c:v>4.3</c:v>
                </c:pt>
                <c:pt idx="746">
                  <c:v>4.7</c:v>
                </c:pt>
                <c:pt idx="747">
                  <c:v>5.8</c:v>
                </c:pt>
                <c:pt idx="748">
                  <c:v>10.8</c:v>
                </c:pt>
                <c:pt idx="749">
                  <c:v>4.7</c:v>
                </c:pt>
                <c:pt idx="750">
                  <c:v>4.7</c:v>
                </c:pt>
                <c:pt idx="751">
                  <c:v>3.6</c:v>
                </c:pt>
                <c:pt idx="752">
                  <c:v>4.7</c:v>
                </c:pt>
                <c:pt idx="753">
                  <c:v>8.3000000000000007</c:v>
                </c:pt>
                <c:pt idx="754">
                  <c:v>5</c:v>
                </c:pt>
                <c:pt idx="755">
                  <c:v>5.8</c:v>
                </c:pt>
                <c:pt idx="756">
                  <c:v>5.4</c:v>
                </c:pt>
                <c:pt idx="757">
                  <c:v>4.3</c:v>
                </c:pt>
                <c:pt idx="758">
                  <c:v>4.7</c:v>
                </c:pt>
                <c:pt idx="759">
                  <c:v>6.1</c:v>
                </c:pt>
                <c:pt idx="760">
                  <c:v>4.7</c:v>
                </c:pt>
                <c:pt idx="761">
                  <c:v>4.3</c:v>
                </c:pt>
                <c:pt idx="762">
                  <c:v>5.4</c:v>
                </c:pt>
                <c:pt idx="763">
                  <c:v>5.4</c:v>
                </c:pt>
                <c:pt idx="764">
                  <c:v>3.6</c:v>
                </c:pt>
                <c:pt idx="765">
                  <c:v>6.1</c:v>
                </c:pt>
                <c:pt idx="766">
                  <c:v>5</c:v>
                </c:pt>
                <c:pt idx="767">
                  <c:v>5.4</c:v>
                </c:pt>
                <c:pt idx="768">
                  <c:v>10.1</c:v>
                </c:pt>
                <c:pt idx="769">
                  <c:v>9.4</c:v>
                </c:pt>
                <c:pt idx="770">
                  <c:v>6.8</c:v>
                </c:pt>
                <c:pt idx="771">
                  <c:v>4.7</c:v>
                </c:pt>
                <c:pt idx="772">
                  <c:v>7.9</c:v>
                </c:pt>
                <c:pt idx="773">
                  <c:v>2.9</c:v>
                </c:pt>
                <c:pt idx="774">
                  <c:v>5</c:v>
                </c:pt>
                <c:pt idx="775">
                  <c:v>6.1</c:v>
                </c:pt>
                <c:pt idx="776">
                  <c:v>6.1</c:v>
                </c:pt>
                <c:pt idx="777">
                  <c:v>5.8</c:v>
                </c:pt>
                <c:pt idx="778">
                  <c:v>6.8</c:v>
                </c:pt>
                <c:pt idx="779">
                  <c:v>7.2</c:v>
                </c:pt>
                <c:pt idx="780">
                  <c:v>4.7</c:v>
                </c:pt>
                <c:pt idx="781">
                  <c:v>7.9</c:v>
                </c:pt>
                <c:pt idx="782">
                  <c:v>6.5</c:v>
                </c:pt>
                <c:pt idx="783">
                  <c:v>5</c:v>
                </c:pt>
                <c:pt idx="784">
                  <c:v>3.6</c:v>
                </c:pt>
                <c:pt idx="785">
                  <c:v>4</c:v>
                </c:pt>
                <c:pt idx="786">
                  <c:v>3.2</c:v>
                </c:pt>
                <c:pt idx="787">
                  <c:v>7.9</c:v>
                </c:pt>
                <c:pt idx="788">
                  <c:v>3.6</c:v>
                </c:pt>
                <c:pt idx="789">
                  <c:v>7.9</c:v>
                </c:pt>
                <c:pt idx="790">
                  <c:v>16.2</c:v>
                </c:pt>
                <c:pt idx="791">
                  <c:v>6.5</c:v>
                </c:pt>
                <c:pt idx="792">
                  <c:v>4.3</c:v>
                </c:pt>
                <c:pt idx="793">
                  <c:v>6.8</c:v>
                </c:pt>
                <c:pt idx="794">
                  <c:v>7.2</c:v>
                </c:pt>
                <c:pt idx="795">
                  <c:v>5</c:v>
                </c:pt>
                <c:pt idx="796">
                  <c:v>8.3000000000000007</c:v>
                </c:pt>
                <c:pt idx="797">
                  <c:v>8.6</c:v>
                </c:pt>
                <c:pt idx="798">
                  <c:v>5</c:v>
                </c:pt>
                <c:pt idx="799">
                  <c:v>4</c:v>
                </c:pt>
                <c:pt idx="800">
                  <c:v>6.1</c:v>
                </c:pt>
                <c:pt idx="801">
                  <c:v>6.5</c:v>
                </c:pt>
                <c:pt idx="802">
                  <c:v>7.6</c:v>
                </c:pt>
                <c:pt idx="803">
                  <c:v>7.2</c:v>
                </c:pt>
                <c:pt idx="804">
                  <c:v>5</c:v>
                </c:pt>
                <c:pt idx="805">
                  <c:v>10.4</c:v>
                </c:pt>
                <c:pt idx="806">
                  <c:v>8.6</c:v>
                </c:pt>
                <c:pt idx="807">
                  <c:v>7.9</c:v>
                </c:pt>
                <c:pt idx="808">
                  <c:v>4.3</c:v>
                </c:pt>
                <c:pt idx="809">
                  <c:v>3.6</c:v>
                </c:pt>
                <c:pt idx="810">
                  <c:v>5</c:v>
                </c:pt>
                <c:pt idx="811">
                  <c:v>6.5</c:v>
                </c:pt>
                <c:pt idx="812">
                  <c:v>4.7</c:v>
                </c:pt>
                <c:pt idx="813">
                  <c:v>6.8</c:v>
                </c:pt>
                <c:pt idx="814">
                  <c:v>6.5</c:v>
                </c:pt>
                <c:pt idx="815">
                  <c:v>6.1</c:v>
                </c:pt>
                <c:pt idx="816">
                  <c:v>4.7</c:v>
                </c:pt>
                <c:pt idx="817">
                  <c:v>5.4</c:v>
                </c:pt>
                <c:pt idx="818">
                  <c:v>3.2</c:v>
                </c:pt>
                <c:pt idx="819">
                  <c:v>5</c:v>
                </c:pt>
                <c:pt idx="820">
                  <c:v>3.2</c:v>
                </c:pt>
                <c:pt idx="821">
                  <c:v>7.2</c:v>
                </c:pt>
                <c:pt idx="822">
                  <c:v>6.1</c:v>
                </c:pt>
                <c:pt idx="823">
                  <c:v>3.6</c:v>
                </c:pt>
                <c:pt idx="824">
                  <c:v>3.6</c:v>
                </c:pt>
                <c:pt idx="825">
                  <c:v>6.1</c:v>
                </c:pt>
                <c:pt idx="826">
                  <c:v>1.8</c:v>
                </c:pt>
                <c:pt idx="827">
                  <c:v>3.6</c:v>
                </c:pt>
                <c:pt idx="828">
                  <c:v>2.5</c:v>
                </c:pt>
                <c:pt idx="829">
                  <c:v>4</c:v>
                </c:pt>
                <c:pt idx="830">
                  <c:v>0</c:v>
                </c:pt>
                <c:pt idx="831">
                  <c:v>2.5</c:v>
                </c:pt>
                <c:pt idx="832">
                  <c:v>3.2</c:v>
                </c:pt>
                <c:pt idx="833">
                  <c:v>3.2</c:v>
                </c:pt>
                <c:pt idx="834">
                  <c:v>4.3</c:v>
                </c:pt>
                <c:pt idx="835">
                  <c:v>6.1</c:v>
                </c:pt>
                <c:pt idx="836">
                  <c:v>5</c:v>
                </c:pt>
                <c:pt idx="837">
                  <c:v>3.6</c:v>
                </c:pt>
                <c:pt idx="838">
                  <c:v>4.3</c:v>
                </c:pt>
                <c:pt idx="839">
                  <c:v>3.2</c:v>
                </c:pt>
                <c:pt idx="840">
                  <c:v>3.6</c:v>
                </c:pt>
                <c:pt idx="841">
                  <c:v>2.9</c:v>
                </c:pt>
                <c:pt idx="842">
                  <c:v>4.3</c:v>
                </c:pt>
                <c:pt idx="843">
                  <c:v>3.2</c:v>
                </c:pt>
                <c:pt idx="844">
                  <c:v>2.9</c:v>
                </c:pt>
                <c:pt idx="845">
                  <c:v>4.3</c:v>
                </c:pt>
                <c:pt idx="846">
                  <c:v>3.6</c:v>
                </c:pt>
                <c:pt idx="847">
                  <c:v>5.4</c:v>
                </c:pt>
                <c:pt idx="848">
                  <c:v>3.2</c:v>
                </c:pt>
                <c:pt idx="849">
                  <c:v>4.7</c:v>
                </c:pt>
                <c:pt idx="850">
                  <c:v>7.6</c:v>
                </c:pt>
                <c:pt idx="851">
                  <c:v>2.2000000000000002</c:v>
                </c:pt>
                <c:pt idx="852">
                  <c:v>5.4</c:v>
                </c:pt>
                <c:pt idx="853">
                  <c:v>4.3</c:v>
                </c:pt>
                <c:pt idx="854">
                  <c:v>3.6</c:v>
                </c:pt>
                <c:pt idx="855">
                  <c:v>5.8</c:v>
                </c:pt>
                <c:pt idx="856">
                  <c:v>6.1</c:v>
                </c:pt>
                <c:pt idx="857">
                  <c:v>9.4</c:v>
                </c:pt>
                <c:pt idx="858">
                  <c:v>4</c:v>
                </c:pt>
                <c:pt idx="859">
                  <c:v>6.1</c:v>
                </c:pt>
                <c:pt idx="860">
                  <c:v>4.3</c:v>
                </c:pt>
                <c:pt idx="861">
                  <c:v>5.8</c:v>
                </c:pt>
                <c:pt idx="862">
                  <c:v>5.8</c:v>
                </c:pt>
                <c:pt idx="863">
                  <c:v>4.3</c:v>
                </c:pt>
                <c:pt idx="864">
                  <c:v>5</c:v>
                </c:pt>
                <c:pt idx="865">
                  <c:v>6.5</c:v>
                </c:pt>
                <c:pt idx="866">
                  <c:v>4</c:v>
                </c:pt>
                <c:pt idx="867">
                  <c:v>3.6</c:v>
                </c:pt>
                <c:pt idx="868">
                  <c:v>4.3</c:v>
                </c:pt>
                <c:pt idx="869">
                  <c:v>2.5</c:v>
                </c:pt>
                <c:pt idx="870">
                  <c:v>4</c:v>
                </c:pt>
                <c:pt idx="871">
                  <c:v>2.5</c:v>
                </c:pt>
                <c:pt idx="872">
                  <c:v>2.2000000000000002</c:v>
                </c:pt>
                <c:pt idx="873">
                  <c:v>5</c:v>
                </c:pt>
                <c:pt idx="874">
                  <c:v>2.5</c:v>
                </c:pt>
                <c:pt idx="875">
                  <c:v>1.8</c:v>
                </c:pt>
                <c:pt idx="876">
                  <c:v>4</c:v>
                </c:pt>
                <c:pt idx="877">
                  <c:v>5.8</c:v>
                </c:pt>
                <c:pt idx="878">
                  <c:v>5</c:v>
                </c:pt>
                <c:pt idx="879">
                  <c:v>4.3</c:v>
                </c:pt>
                <c:pt idx="880">
                  <c:v>4</c:v>
                </c:pt>
                <c:pt idx="881">
                  <c:v>2.5</c:v>
                </c:pt>
                <c:pt idx="882">
                  <c:v>2.9</c:v>
                </c:pt>
                <c:pt idx="883">
                  <c:v>4</c:v>
                </c:pt>
                <c:pt idx="884">
                  <c:v>4</c:v>
                </c:pt>
                <c:pt idx="885">
                  <c:v>5.4</c:v>
                </c:pt>
                <c:pt idx="886">
                  <c:v>4.3</c:v>
                </c:pt>
                <c:pt idx="887">
                  <c:v>6.1</c:v>
                </c:pt>
                <c:pt idx="888">
                  <c:v>4.3</c:v>
                </c:pt>
                <c:pt idx="889">
                  <c:v>3.2</c:v>
                </c:pt>
                <c:pt idx="890">
                  <c:v>3.6</c:v>
                </c:pt>
                <c:pt idx="891">
                  <c:v>5</c:v>
                </c:pt>
                <c:pt idx="892">
                  <c:v>4</c:v>
                </c:pt>
                <c:pt idx="893">
                  <c:v>2.9</c:v>
                </c:pt>
                <c:pt idx="894">
                  <c:v>3.6</c:v>
                </c:pt>
                <c:pt idx="895">
                  <c:v>2.9</c:v>
                </c:pt>
                <c:pt idx="896">
                  <c:v>3.6</c:v>
                </c:pt>
                <c:pt idx="897">
                  <c:v>3.6</c:v>
                </c:pt>
                <c:pt idx="898">
                  <c:v>4</c:v>
                </c:pt>
                <c:pt idx="899">
                  <c:v>4.7</c:v>
                </c:pt>
                <c:pt idx="900">
                  <c:v>5.4</c:v>
                </c:pt>
                <c:pt idx="901">
                  <c:v>4.7</c:v>
                </c:pt>
                <c:pt idx="902">
                  <c:v>3.2</c:v>
                </c:pt>
                <c:pt idx="903">
                  <c:v>4</c:v>
                </c:pt>
                <c:pt idx="904">
                  <c:v>2.5</c:v>
                </c:pt>
                <c:pt idx="905">
                  <c:v>5.8</c:v>
                </c:pt>
                <c:pt idx="906">
                  <c:v>5.4</c:v>
                </c:pt>
                <c:pt idx="907">
                  <c:v>5</c:v>
                </c:pt>
                <c:pt idx="908">
                  <c:v>3.6</c:v>
                </c:pt>
                <c:pt idx="909">
                  <c:v>4.3</c:v>
                </c:pt>
                <c:pt idx="910">
                  <c:v>3.6</c:v>
                </c:pt>
                <c:pt idx="911">
                  <c:v>3.6</c:v>
                </c:pt>
                <c:pt idx="912">
                  <c:v>7.2</c:v>
                </c:pt>
                <c:pt idx="913">
                  <c:v>5.8</c:v>
                </c:pt>
                <c:pt idx="914">
                  <c:v>3.6</c:v>
                </c:pt>
                <c:pt idx="915">
                  <c:v>7.6</c:v>
                </c:pt>
                <c:pt idx="916">
                  <c:v>5.8</c:v>
                </c:pt>
                <c:pt idx="917">
                  <c:v>3.6</c:v>
                </c:pt>
                <c:pt idx="918">
                  <c:v>7.2</c:v>
                </c:pt>
                <c:pt idx="919">
                  <c:v>3.6</c:v>
                </c:pt>
                <c:pt idx="920">
                  <c:v>4.3</c:v>
                </c:pt>
                <c:pt idx="921">
                  <c:v>4.7</c:v>
                </c:pt>
                <c:pt idx="922">
                  <c:v>4.3</c:v>
                </c:pt>
                <c:pt idx="923">
                  <c:v>5.8</c:v>
                </c:pt>
                <c:pt idx="924">
                  <c:v>7.9</c:v>
                </c:pt>
                <c:pt idx="925">
                  <c:v>4.7</c:v>
                </c:pt>
                <c:pt idx="926">
                  <c:v>6.5</c:v>
                </c:pt>
                <c:pt idx="927">
                  <c:v>7.2</c:v>
                </c:pt>
                <c:pt idx="928">
                  <c:v>4.7</c:v>
                </c:pt>
                <c:pt idx="929">
                  <c:v>3.6</c:v>
                </c:pt>
                <c:pt idx="930">
                  <c:v>5.4</c:v>
                </c:pt>
                <c:pt idx="931">
                  <c:v>7.6</c:v>
                </c:pt>
                <c:pt idx="932">
                  <c:v>8.6</c:v>
                </c:pt>
                <c:pt idx="933">
                  <c:v>4.3</c:v>
                </c:pt>
                <c:pt idx="934">
                  <c:v>5.4</c:v>
                </c:pt>
                <c:pt idx="935">
                  <c:v>7.2</c:v>
                </c:pt>
                <c:pt idx="936">
                  <c:v>2.5</c:v>
                </c:pt>
                <c:pt idx="937">
                  <c:v>6.8</c:v>
                </c:pt>
                <c:pt idx="938">
                  <c:v>6.1</c:v>
                </c:pt>
                <c:pt idx="939">
                  <c:v>5</c:v>
                </c:pt>
                <c:pt idx="940">
                  <c:v>5</c:v>
                </c:pt>
                <c:pt idx="941">
                  <c:v>3.2</c:v>
                </c:pt>
                <c:pt idx="942">
                  <c:v>2.5</c:v>
                </c:pt>
                <c:pt idx="943">
                  <c:v>5</c:v>
                </c:pt>
                <c:pt idx="944">
                  <c:v>4.7</c:v>
                </c:pt>
                <c:pt idx="945">
                  <c:v>5.4</c:v>
                </c:pt>
                <c:pt idx="946">
                  <c:v>7.9</c:v>
                </c:pt>
                <c:pt idx="947">
                  <c:v>3.2</c:v>
                </c:pt>
                <c:pt idx="948">
                  <c:v>3.6</c:v>
                </c:pt>
                <c:pt idx="949">
                  <c:v>1.8</c:v>
                </c:pt>
                <c:pt idx="950">
                  <c:v>2.2000000000000002</c:v>
                </c:pt>
                <c:pt idx="951">
                  <c:v>6.5</c:v>
                </c:pt>
                <c:pt idx="952">
                  <c:v>5.4</c:v>
                </c:pt>
                <c:pt idx="953">
                  <c:v>4</c:v>
                </c:pt>
                <c:pt idx="954">
                  <c:v>4.7</c:v>
                </c:pt>
                <c:pt idx="955">
                  <c:v>6.5</c:v>
                </c:pt>
                <c:pt idx="956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  <c:pt idx="46" formatCode="0.0\ &quot;°C&quot;">
                  <c:v>11.3</c:v>
                </c:pt>
                <c:pt idx="48" formatCode="0.0\ &quot;°C&quot;">
                  <c:v>11.3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  <c:pt idx="46" formatCode="0.0\ &quot;km/h&quot;">
                  <c:v>29.9</c:v>
                </c:pt>
                <c:pt idx="48" formatCode="0.0\ &quot;km/h&quot;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  <c:pt idx="46">
                  <c:v>0.8</c:v>
                </c:pt>
                <c:pt idx="48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  <c:pt idx="46">
                  <c:v>0.14444444444444446</c:v>
                </c:pt>
                <c:pt idx="48">
                  <c:v>0.24513888888888891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  <c:pt idx="46" formatCode="0.0\ &quot;°C&quot;">
                  <c:v>15.8</c:v>
                </c:pt>
                <c:pt idx="48" formatCode="0.0\ &quot;°C&quot;">
                  <c:v>16.2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716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26 octobre 2026 à 16:01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178 h 12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30.7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 h 40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20.5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17.2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11.9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26 octobre 2026 à 16:01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1.3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40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178 h 12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26 octobre 2026 à 16:01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63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95</v>
      </c>
      <c r="M1" s="180"/>
      <c r="N1" s="179"/>
      <c r="O1" s="179" t="s">
        <v>94</v>
      </c>
      <c r="P1" s="179"/>
      <c r="Q1" s="179"/>
      <c r="R1" s="179"/>
      <c r="S1" s="179"/>
      <c r="T1" s="176" t="s">
        <v>93</v>
      </c>
      <c r="U1" s="176"/>
      <c r="V1"/>
      <c r="W1"/>
      <c r="X1" s="178" t="s">
        <v>92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/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0.23611111111111113</v>
      </c>
      <c r="AI3" s="144">
        <f>Octobre_2026!BA5</f>
        <v>7.4249999999999998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340</v>
      </c>
      <c r="AI4" s="127">
        <f>$W$1450/60/24</f>
        <v>0.23611111111111113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11.9</v>
      </c>
      <c r="C5" s="125"/>
      <c r="D5" s="124">
        <f>VLOOKUP($B5,$E$9:$R$1450,14,0)</f>
        <v>4.1666666666666701E-3</v>
      </c>
      <c r="E5" s="123">
        <f>MIN(B9:B1448)</f>
        <v>11.9</v>
      </c>
      <c r="F5" s="122"/>
      <c r="G5" s="121">
        <f>VLOOKUP($E5,$B$9:$R$1450,17,0)</f>
        <v>4.1666666666666701E-3</v>
      </c>
      <c r="H5" s="120">
        <f>MAX(B9:B1448)</f>
        <v>17.2</v>
      </c>
      <c r="I5" s="119"/>
      <c r="J5" s="118">
        <f>VLOOKUP($H5,$B$9:$R$1450,17,0)</f>
        <v>0.51666666666666705</v>
      </c>
      <c r="K5" s="86">
        <f>MAX(G9:G1448)</f>
        <v>18.399999999999999</v>
      </c>
      <c r="L5" s="101"/>
      <c r="M5" s="117">
        <f>VLOOKUP($K5,$G$9:$R$1450,12,0)</f>
        <v>0.242361111111111</v>
      </c>
      <c r="N5" s="83">
        <f>MAX($L$9:$L$1448)</f>
        <v>1.3</v>
      </c>
      <c r="P5" s="116">
        <f>V1450/60/24</f>
        <v>0.1673611111111111</v>
      </c>
      <c r="Q5" s="113" t="s">
        <v>73</v>
      </c>
      <c r="R5" s="112">
        <f>Q6+S6</f>
        <v>0.16736111111111113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18.399999999999999</v>
      </c>
      <c r="L6" s="101"/>
      <c r="M6" s="100"/>
      <c r="N6" s="83">
        <f>MAX($L$9:$L$1448)</f>
        <v>1.3</v>
      </c>
      <c r="O6" s="99" t="s">
        <v>18</v>
      </c>
      <c r="P6" s="98"/>
      <c r="Q6" s="94">
        <f>SUM(V9:V368)/60/24</f>
        <v>1.3194444444444444E-2</v>
      </c>
      <c r="R6" s="97"/>
      <c r="S6" s="94">
        <f>SUM(V369:V728)/60/24</f>
        <v>0.15416666666666667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20.5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20.5</v>
      </c>
      <c r="L7" s="85"/>
      <c r="M7" s="84">
        <f>VLOOKUP($K5,$G$9:$R$1448,12,0)</f>
        <v>0.242361111111111</v>
      </c>
      <c r="N7" s="83">
        <f>MAX($L$9:$L$1448)</f>
        <v>1.3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0.16736111111111113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321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20.5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12</v>
      </c>
      <c r="C9" s="2">
        <v>68</v>
      </c>
      <c r="D9" s="2">
        <v>6.3</v>
      </c>
      <c r="E9" s="2">
        <v>12</v>
      </c>
      <c r="F9" s="2">
        <v>2.2000000000000002</v>
      </c>
      <c r="G9" s="2">
        <v>2.2000000000000002</v>
      </c>
      <c r="H9" s="2">
        <v>1019.1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30.7</v>
      </c>
      <c r="O9">
        <v>356.5</v>
      </c>
      <c r="P9">
        <v>9.5</v>
      </c>
      <c r="Q9">
        <v>9.6999999999999993</v>
      </c>
      <c r="R9" s="5">
        <v>0</v>
      </c>
      <c r="S9" s="560" t="s">
        <v>766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12.1</v>
      </c>
      <c r="C10" s="2">
        <v>68</v>
      </c>
      <c r="D10" s="2">
        <v>6.4</v>
      </c>
      <c r="E10" s="2">
        <v>12.1</v>
      </c>
      <c r="F10" s="2">
        <v>3.2</v>
      </c>
      <c r="G10" s="2">
        <v>4</v>
      </c>
      <c r="H10" s="2">
        <v>1019.3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30.7</v>
      </c>
      <c r="O10">
        <v>356.5</v>
      </c>
      <c r="P10">
        <v>9.6</v>
      </c>
      <c r="Q10">
        <v>9.6999999999999993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12.1</v>
      </c>
      <c r="C11" s="2">
        <v>68</v>
      </c>
      <c r="D11" s="2">
        <v>6.4</v>
      </c>
      <c r="E11" s="2">
        <v>12.1</v>
      </c>
      <c r="F11" s="2">
        <v>0</v>
      </c>
      <c r="G11" s="2">
        <v>1.8</v>
      </c>
      <c r="H11" s="2">
        <v>1019.4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30.7</v>
      </c>
      <c r="O11">
        <v>356.5</v>
      </c>
      <c r="P11">
        <v>9.6</v>
      </c>
      <c r="Q11">
        <v>9.6999999999999993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12</v>
      </c>
      <c r="C12" s="2">
        <v>68</v>
      </c>
      <c r="D12" s="2">
        <v>6.3</v>
      </c>
      <c r="E12" s="2">
        <v>12</v>
      </c>
      <c r="F12" s="2">
        <v>0</v>
      </c>
      <c r="G12" s="2">
        <v>2.9</v>
      </c>
      <c r="H12" s="2">
        <v>1019.2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30.7</v>
      </c>
      <c r="O12">
        <v>356.5</v>
      </c>
      <c r="P12">
        <v>9.6</v>
      </c>
      <c r="Q12">
        <v>9.6999999999999993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8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12</v>
      </c>
      <c r="C13" s="2">
        <v>68</v>
      </c>
      <c r="D13" s="2">
        <v>6.3</v>
      </c>
      <c r="E13" s="2">
        <v>12</v>
      </c>
      <c r="F13" s="2">
        <v>0</v>
      </c>
      <c r="G13" s="2">
        <v>0</v>
      </c>
      <c r="H13" s="2">
        <v>1019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30.7</v>
      </c>
      <c r="O13">
        <v>356.5</v>
      </c>
      <c r="P13">
        <v>9.6</v>
      </c>
      <c r="Q13">
        <v>9.6999999999999993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12</v>
      </c>
      <c r="C14" s="2">
        <v>68</v>
      </c>
      <c r="D14" s="2">
        <v>6.3</v>
      </c>
      <c r="E14" s="2">
        <v>12</v>
      </c>
      <c r="F14" s="2">
        <v>0</v>
      </c>
      <c r="G14" s="2">
        <v>1.8</v>
      </c>
      <c r="H14" s="2">
        <v>1019.1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30.7</v>
      </c>
      <c r="O14">
        <v>356.5</v>
      </c>
      <c r="P14">
        <v>9.6</v>
      </c>
      <c r="Q14">
        <v>9.8000000000000007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11.9</v>
      </c>
      <c r="C15" s="2">
        <v>68</v>
      </c>
      <c r="D15" s="2">
        <v>6.2</v>
      </c>
      <c r="E15" s="2">
        <v>11.9</v>
      </c>
      <c r="F15" s="2">
        <v>2.2000000000000002</v>
      </c>
      <c r="G15" s="2">
        <v>2.5</v>
      </c>
      <c r="H15" s="2">
        <v>1019.2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30.7</v>
      </c>
      <c r="O15">
        <v>356.5</v>
      </c>
      <c r="P15">
        <v>9.6</v>
      </c>
      <c r="Q15">
        <v>9.8000000000000007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12</v>
      </c>
      <c r="C16" s="2">
        <v>68</v>
      </c>
      <c r="D16" s="2">
        <v>6.3</v>
      </c>
      <c r="E16" s="2">
        <v>12</v>
      </c>
      <c r="F16" s="2">
        <v>2.9</v>
      </c>
      <c r="G16" s="2">
        <v>3.2</v>
      </c>
      <c r="H16" s="2">
        <v>1019.1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30.7</v>
      </c>
      <c r="O16">
        <v>356.5</v>
      </c>
      <c r="P16">
        <v>9.6999999999999993</v>
      </c>
      <c r="Q16">
        <v>9.8000000000000007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12</v>
      </c>
      <c r="C17" s="2">
        <v>68</v>
      </c>
      <c r="D17" s="2">
        <v>6.3</v>
      </c>
      <c r="E17" s="2">
        <v>12</v>
      </c>
      <c r="F17" s="2">
        <v>0</v>
      </c>
      <c r="G17" s="2">
        <v>2.5</v>
      </c>
      <c r="H17" s="2">
        <v>1019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30.7</v>
      </c>
      <c r="O17">
        <v>356.5</v>
      </c>
      <c r="P17">
        <v>9.6999999999999993</v>
      </c>
      <c r="Q17">
        <v>9.8000000000000007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12</v>
      </c>
      <c r="C18" s="2">
        <v>68</v>
      </c>
      <c r="D18" s="2">
        <v>6.3</v>
      </c>
      <c r="E18" s="2">
        <v>12</v>
      </c>
      <c r="F18" s="2">
        <v>3.6</v>
      </c>
      <c r="G18" s="2">
        <v>4</v>
      </c>
      <c r="H18" s="2">
        <v>1019.2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30.7</v>
      </c>
      <c r="O18">
        <v>356.5</v>
      </c>
      <c r="P18">
        <v>9.6999999999999993</v>
      </c>
      <c r="Q18">
        <v>9.8000000000000007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12.1</v>
      </c>
      <c r="C19" s="2">
        <v>68</v>
      </c>
      <c r="D19" s="2">
        <v>6.4</v>
      </c>
      <c r="E19" s="2">
        <v>12.1</v>
      </c>
      <c r="F19" s="2">
        <v>2.9</v>
      </c>
      <c r="G19" s="2">
        <v>3.6</v>
      </c>
      <c r="H19" s="2">
        <v>1018.9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30.7</v>
      </c>
      <c r="O19">
        <v>356.5</v>
      </c>
      <c r="P19">
        <v>9.6999999999999993</v>
      </c>
      <c r="Q19">
        <v>9.8000000000000007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/>
      <c r="Z19" s="28"/>
      <c r="AA19" s="531"/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12.1</v>
      </c>
      <c r="C20" s="2">
        <v>68</v>
      </c>
      <c r="D20" s="2">
        <v>6.4</v>
      </c>
      <c r="E20" s="2">
        <v>12.1</v>
      </c>
      <c r="F20" s="2">
        <v>3.6</v>
      </c>
      <c r="G20" s="2">
        <v>3.6</v>
      </c>
      <c r="H20" s="2">
        <v>1018.8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30.7</v>
      </c>
      <c r="O20">
        <v>356.5</v>
      </c>
      <c r="P20">
        <v>9.6999999999999993</v>
      </c>
      <c r="Q20">
        <v>9.8000000000000007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12.1</v>
      </c>
      <c r="C21" s="2">
        <v>68</v>
      </c>
      <c r="D21" s="2">
        <v>6.4</v>
      </c>
      <c r="E21" s="2">
        <v>12.1</v>
      </c>
      <c r="F21" s="2">
        <v>1.8</v>
      </c>
      <c r="G21" s="2">
        <v>4.7</v>
      </c>
      <c r="H21" s="2">
        <v>1018.6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30.7</v>
      </c>
      <c r="O21">
        <v>356.5</v>
      </c>
      <c r="P21">
        <v>9.6999999999999993</v>
      </c>
      <c r="Q21">
        <v>9.8000000000000007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12.2</v>
      </c>
      <c r="C22" s="2">
        <v>68</v>
      </c>
      <c r="D22" s="2">
        <v>6.5</v>
      </c>
      <c r="E22" s="2">
        <v>12.2</v>
      </c>
      <c r="F22" s="2">
        <v>2.2000000000000002</v>
      </c>
      <c r="G22" s="2">
        <v>2.9</v>
      </c>
      <c r="H22" s="2">
        <v>1018.6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30.7</v>
      </c>
      <c r="O22">
        <v>356.5</v>
      </c>
      <c r="P22">
        <v>9.6999999999999993</v>
      </c>
      <c r="Q22">
        <v>9.9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12.2</v>
      </c>
      <c r="C23" s="2">
        <v>68</v>
      </c>
      <c r="D23" s="2">
        <v>6.5</v>
      </c>
      <c r="E23" s="2">
        <v>12.2</v>
      </c>
      <c r="F23" s="2">
        <v>2.2000000000000002</v>
      </c>
      <c r="G23" s="2">
        <v>2.5</v>
      </c>
      <c r="H23" s="2">
        <v>1018.8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30.7</v>
      </c>
      <c r="O23">
        <v>356.5</v>
      </c>
      <c r="P23">
        <v>9.8000000000000007</v>
      </c>
      <c r="Q23">
        <v>9.9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12.2</v>
      </c>
      <c r="C24" s="2">
        <v>68</v>
      </c>
      <c r="D24" s="2">
        <v>6.5</v>
      </c>
      <c r="E24" s="2">
        <v>12.2</v>
      </c>
      <c r="F24" s="2">
        <v>0</v>
      </c>
      <c r="G24" s="2">
        <v>3.2</v>
      </c>
      <c r="H24" s="2">
        <v>1018.9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30.7</v>
      </c>
      <c r="O24">
        <v>356.5</v>
      </c>
      <c r="P24">
        <v>9.8000000000000007</v>
      </c>
      <c r="Q24">
        <v>9.9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12.2</v>
      </c>
      <c r="C25" s="2">
        <v>68</v>
      </c>
      <c r="D25" s="2">
        <v>6.5</v>
      </c>
      <c r="E25" s="2">
        <v>12.2</v>
      </c>
      <c r="F25" s="2">
        <v>2.5</v>
      </c>
      <c r="G25" s="2">
        <v>2.5</v>
      </c>
      <c r="H25" s="2">
        <v>1018.9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30.7</v>
      </c>
      <c r="O25">
        <v>356.5</v>
      </c>
      <c r="P25">
        <v>9.9</v>
      </c>
      <c r="Q25">
        <v>10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12.2</v>
      </c>
      <c r="C26" s="2">
        <v>68</v>
      </c>
      <c r="D26" s="2">
        <v>6.5</v>
      </c>
      <c r="E26" s="2">
        <v>12.2</v>
      </c>
      <c r="F26" s="2">
        <v>3.2</v>
      </c>
      <c r="G26" s="2">
        <v>3.6</v>
      </c>
      <c r="H26" s="2">
        <v>1018.9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30.7</v>
      </c>
      <c r="O26">
        <v>356.5</v>
      </c>
      <c r="P26">
        <v>9.9</v>
      </c>
      <c r="Q26">
        <v>10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12.3</v>
      </c>
      <c r="C27" s="2">
        <v>68</v>
      </c>
      <c r="D27" s="2">
        <v>6.6</v>
      </c>
      <c r="E27" s="2">
        <v>12.3</v>
      </c>
      <c r="F27" s="2">
        <v>2.9</v>
      </c>
      <c r="G27" s="2">
        <v>2.9</v>
      </c>
      <c r="H27" s="2">
        <v>1019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30.7</v>
      </c>
      <c r="O27">
        <v>356.5</v>
      </c>
      <c r="P27">
        <v>9.9</v>
      </c>
      <c r="Q27">
        <v>10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92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12.2</v>
      </c>
      <c r="C28" s="2">
        <v>68</v>
      </c>
      <c r="D28" s="2">
        <v>6.5</v>
      </c>
      <c r="E28" s="2">
        <v>12.2</v>
      </c>
      <c r="F28" s="2">
        <v>3.6</v>
      </c>
      <c r="G28" s="2">
        <v>4</v>
      </c>
      <c r="H28" s="2">
        <v>1018.9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30.7</v>
      </c>
      <c r="O28">
        <v>356.5</v>
      </c>
      <c r="P28">
        <v>9.9</v>
      </c>
      <c r="Q28">
        <v>10.1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12.4</v>
      </c>
      <c r="C29" s="2">
        <v>68</v>
      </c>
      <c r="D29" s="2">
        <v>6.7</v>
      </c>
      <c r="E29" s="2">
        <v>12.4</v>
      </c>
      <c r="F29" s="2">
        <v>2.9</v>
      </c>
      <c r="G29" s="2">
        <v>4.7</v>
      </c>
      <c r="H29" s="2">
        <v>1018.9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30.7</v>
      </c>
      <c r="O29">
        <v>356.5</v>
      </c>
      <c r="P29">
        <v>10</v>
      </c>
      <c r="Q29">
        <v>10.1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12.4</v>
      </c>
      <c r="C30" s="2">
        <v>68</v>
      </c>
      <c r="D30" s="2">
        <v>6.7</v>
      </c>
      <c r="E30" s="2">
        <v>12.4</v>
      </c>
      <c r="F30" s="2">
        <v>3.2</v>
      </c>
      <c r="G30" s="2">
        <v>3.6</v>
      </c>
      <c r="H30" s="2">
        <v>1018.9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30.7</v>
      </c>
      <c r="O30">
        <v>356.5</v>
      </c>
      <c r="P30">
        <v>10</v>
      </c>
      <c r="Q30">
        <v>10.199999999999999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12.4</v>
      </c>
      <c r="C31" s="2">
        <v>68</v>
      </c>
      <c r="D31" s="2">
        <v>6.7</v>
      </c>
      <c r="E31" s="2">
        <v>12.4</v>
      </c>
      <c r="F31" s="2">
        <v>2.2000000000000002</v>
      </c>
      <c r="G31" s="2">
        <v>4.3</v>
      </c>
      <c r="H31" s="2">
        <v>1018.8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30.7</v>
      </c>
      <c r="O31">
        <v>356.5</v>
      </c>
      <c r="P31">
        <v>10</v>
      </c>
      <c r="Q31">
        <v>10.199999999999999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12.4</v>
      </c>
      <c r="C32" s="2">
        <v>68</v>
      </c>
      <c r="D32" s="2">
        <v>6.7</v>
      </c>
      <c r="E32" s="2">
        <v>12.4</v>
      </c>
      <c r="F32" s="2">
        <v>4</v>
      </c>
      <c r="G32" s="2">
        <v>5.8</v>
      </c>
      <c r="H32" s="2">
        <v>1018.7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30.7</v>
      </c>
      <c r="O32">
        <v>356.5</v>
      </c>
      <c r="P32">
        <v>10.1</v>
      </c>
      <c r="Q32">
        <v>10.199999999999999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12.4</v>
      </c>
      <c r="C33" s="2">
        <v>68</v>
      </c>
      <c r="D33" s="2">
        <v>6.7</v>
      </c>
      <c r="E33" s="2">
        <v>12.4</v>
      </c>
      <c r="F33" s="2">
        <v>2.2000000000000002</v>
      </c>
      <c r="G33" s="2">
        <v>2.2000000000000002</v>
      </c>
      <c r="H33" s="2">
        <v>1018.8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30.7</v>
      </c>
      <c r="O33">
        <v>356.5</v>
      </c>
      <c r="P33">
        <v>10.1</v>
      </c>
      <c r="Q33">
        <v>10.199999999999999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12.5</v>
      </c>
      <c r="C34" s="2">
        <v>68</v>
      </c>
      <c r="D34" s="2">
        <v>6.7</v>
      </c>
      <c r="E34" s="2">
        <v>12.5</v>
      </c>
      <c r="F34" s="2">
        <v>2.2000000000000002</v>
      </c>
      <c r="G34" s="2">
        <v>4.3</v>
      </c>
      <c r="H34" s="2">
        <v>1018.9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30.7</v>
      </c>
      <c r="O34">
        <v>356.5</v>
      </c>
      <c r="P34">
        <v>10.1</v>
      </c>
      <c r="Q34">
        <v>10.3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12.4</v>
      </c>
      <c r="C35" s="2">
        <v>68</v>
      </c>
      <c r="D35" s="2">
        <v>6.7</v>
      </c>
      <c r="E35" s="2">
        <v>12.4</v>
      </c>
      <c r="F35" s="2">
        <v>2.2000000000000002</v>
      </c>
      <c r="G35" s="2">
        <v>2.2000000000000002</v>
      </c>
      <c r="H35" s="2">
        <v>1018.7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30.7</v>
      </c>
      <c r="O35">
        <v>356.5</v>
      </c>
      <c r="P35">
        <v>10.1</v>
      </c>
      <c r="Q35">
        <v>10.3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12.4</v>
      </c>
      <c r="C36" s="2">
        <v>68</v>
      </c>
      <c r="D36" s="2">
        <v>6.7</v>
      </c>
      <c r="E36" s="2">
        <v>12.4</v>
      </c>
      <c r="F36" s="2">
        <v>0</v>
      </c>
      <c r="G36" s="2">
        <v>3.2</v>
      </c>
      <c r="H36" s="2">
        <v>1019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30.7</v>
      </c>
      <c r="O36">
        <v>356.5</v>
      </c>
      <c r="P36">
        <v>10.199999999999999</v>
      </c>
      <c r="Q36">
        <v>10.3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12.4</v>
      </c>
      <c r="C37" s="2">
        <v>68</v>
      </c>
      <c r="D37" s="2">
        <v>6.7</v>
      </c>
      <c r="E37" s="2">
        <v>12.4</v>
      </c>
      <c r="F37" s="2">
        <v>3.6</v>
      </c>
      <c r="G37" s="2">
        <v>4.3</v>
      </c>
      <c r="H37" s="2">
        <v>1018.9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30.7</v>
      </c>
      <c r="O37">
        <v>356.5</v>
      </c>
      <c r="P37">
        <v>10.199999999999999</v>
      </c>
      <c r="Q37">
        <v>10.3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12.4</v>
      </c>
      <c r="C38" s="2">
        <v>68</v>
      </c>
      <c r="D38" s="2">
        <v>6.7</v>
      </c>
      <c r="E38" s="2">
        <v>12.4</v>
      </c>
      <c r="F38" s="2">
        <v>2.9</v>
      </c>
      <c r="G38" s="2">
        <v>3.6</v>
      </c>
      <c r="H38" s="2">
        <v>1018.9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30.7</v>
      </c>
      <c r="O38">
        <v>356.5</v>
      </c>
      <c r="P38">
        <v>10.199999999999999</v>
      </c>
      <c r="Q38">
        <v>10.3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12.4</v>
      </c>
      <c r="C39" s="2">
        <v>68</v>
      </c>
      <c r="D39" s="2">
        <v>6.7</v>
      </c>
      <c r="E39" s="2">
        <v>12.4</v>
      </c>
      <c r="F39" s="2">
        <v>2.5</v>
      </c>
      <c r="G39" s="2">
        <v>2.9</v>
      </c>
      <c r="H39" s="2">
        <v>1018.7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30.7</v>
      </c>
      <c r="O39">
        <v>356.5</v>
      </c>
      <c r="P39">
        <v>10.199999999999999</v>
      </c>
      <c r="Q39">
        <v>10.3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12.4</v>
      </c>
      <c r="C40" s="2">
        <v>68</v>
      </c>
      <c r="D40" s="2">
        <v>6.7</v>
      </c>
      <c r="E40" s="2">
        <v>12.4</v>
      </c>
      <c r="F40" s="2">
        <v>3.2</v>
      </c>
      <c r="G40" s="2">
        <v>3.6</v>
      </c>
      <c r="H40" s="2">
        <v>1018.9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30.7</v>
      </c>
      <c r="O40">
        <v>356.5</v>
      </c>
      <c r="P40">
        <v>10.199999999999999</v>
      </c>
      <c r="Q40">
        <v>10.3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12.4</v>
      </c>
      <c r="C41" s="2">
        <v>68</v>
      </c>
      <c r="D41" s="2">
        <v>6.7</v>
      </c>
      <c r="E41" s="2">
        <v>12.4</v>
      </c>
      <c r="F41" s="2">
        <v>0</v>
      </c>
      <c r="G41" s="2">
        <v>3.6</v>
      </c>
      <c r="H41" s="2">
        <v>1018.9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30.7</v>
      </c>
      <c r="O41">
        <v>356.5</v>
      </c>
      <c r="P41">
        <v>10.199999999999999</v>
      </c>
      <c r="Q41">
        <v>10.3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12.4</v>
      </c>
      <c r="C42" s="2">
        <v>68</v>
      </c>
      <c r="D42" s="2">
        <v>6.7</v>
      </c>
      <c r="E42" s="2">
        <v>12.4</v>
      </c>
      <c r="F42" s="2">
        <v>0</v>
      </c>
      <c r="G42" s="2">
        <v>3.2</v>
      </c>
      <c r="H42" s="2">
        <v>1019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30.7</v>
      </c>
      <c r="O42">
        <v>356.5</v>
      </c>
      <c r="P42">
        <v>10.199999999999999</v>
      </c>
      <c r="Q42">
        <v>10.3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12.3</v>
      </c>
      <c r="C43" s="2">
        <v>68</v>
      </c>
      <c r="D43" s="2">
        <v>6.6</v>
      </c>
      <c r="E43" s="2">
        <v>12.3</v>
      </c>
      <c r="F43" s="2">
        <v>2.9</v>
      </c>
      <c r="G43" s="2">
        <v>2.9</v>
      </c>
      <c r="H43" s="2">
        <v>1019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30.7</v>
      </c>
      <c r="O43">
        <v>356.5</v>
      </c>
      <c r="P43">
        <v>10.199999999999999</v>
      </c>
      <c r="Q43">
        <v>10.3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12.3</v>
      </c>
      <c r="C44" s="2">
        <v>68</v>
      </c>
      <c r="D44" s="2">
        <v>6.6</v>
      </c>
      <c r="E44" s="2">
        <v>12.3</v>
      </c>
      <c r="F44" s="2">
        <v>3.6</v>
      </c>
      <c r="G44" s="2">
        <v>3.6</v>
      </c>
      <c r="H44" s="2">
        <v>1018.9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30.7</v>
      </c>
      <c r="O44">
        <v>356.5</v>
      </c>
      <c r="P44">
        <v>10.199999999999999</v>
      </c>
      <c r="Q44">
        <v>10.3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12.3</v>
      </c>
      <c r="C45" s="2">
        <v>68</v>
      </c>
      <c r="D45" s="2">
        <v>6.6</v>
      </c>
      <c r="E45" s="2">
        <v>12.3</v>
      </c>
      <c r="F45" s="2">
        <v>2.5</v>
      </c>
      <c r="G45" s="2">
        <v>4</v>
      </c>
      <c r="H45" s="2">
        <v>1019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30.7</v>
      </c>
      <c r="O45">
        <v>356.5</v>
      </c>
      <c r="P45">
        <v>10.199999999999999</v>
      </c>
      <c r="Q45">
        <v>10.3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12.3</v>
      </c>
      <c r="C46" s="2">
        <v>68</v>
      </c>
      <c r="D46" s="2">
        <v>6.6</v>
      </c>
      <c r="E46" s="2">
        <v>12.3</v>
      </c>
      <c r="F46" s="2">
        <v>2.5</v>
      </c>
      <c r="G46" s="2">
        <v>2.5</v>
      </c>
      <c r="H46" s="2">
        <v>1018.9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30.7</v>
      </c>
      <c r="O46">
        <v>356.5</v>
      </c>
      <c r="P46">
        <v>10.199999999999999</v>
      </c>
      <c r="Q46">
        <v>10.3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12.3</v>
      </c>
      <c r="C47" s="2">
        <v>68</v>
      </c>
      <c r="D47" s="2">
        <v>6.6</v>
      </c>
      <c r="E47" s="2">
        <v>12.3</v>
      </c>
      <c r="F47" s="2">
        <v>1.8</v>
      </c>
      <c r="G47" s="2">
        <v>3.6</v>
      </c>
      <c r="H47" s="2">
        <v>1018.9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30.7</v>
      </c>
      <c r="O47">
        <v>356.5</v>
      </c>
      <c r="P47">
        <v>10.199999999999999</v>
      </c>
      <c r="Q47">
        <v>10.3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12.3</v>
      </c>
      <c r="C48" s="2">
        <v>68</v>
      </c>
      <c r="D48" s="2">
        <v>6.6</v>
      </c>
      <c r="E48" s="2">
        <v>12.3</v>
      </c>
      <c r="F48" s="2">
        <v>3.2</v>
      </c>
      <c r="G48" s="2">
        <v>3.2</v>
      </c>
      <c r="H48" s="2">
        <v>1018.6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30.7</v>
      </c>
      <c r="O48">
        <v>356.5</v>
      </c>
      <c r="P48">
        <v>10.199999999999999</v>
      </c>
      <c r="Q48">
        <v>10.3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12.4</v>
      </c>
      <c r="C49" s="2">
        <v>68</v>
      </c>
      <c r="D49" s="2">
        <v>6.7</v>
      </c>
      <c r="E49" s="2">
        <v>12.4</v>
      </c>
      <c r="F49" s="2">
        <v>2.9</v>
      </c>
      <c r="G49" s="2">
        <v>3.2</v>
      </c>
      <c r="H49" s="2">
        <v>1018.9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30.7</v>
      </c>
      <c r="O49">
        <v>356.5</v>
      </c>
      <c r="P49">
        <v>10.199999999999999</v>
      </c>
      <c r="Q49">
        <v>10.3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12.5</v>
      </c>
      <c r="C50" s="2">
        <v>68</v>
      </c>
      <c r="D50" s="2">
        <v>6.7</v>
      </c>
      <c r="E50" s="2">
        <v>12.5</v>
      </c>
      <c r="F50" s="2">
        <v>2.5</v>
      </c>
      <c r="G50" s="2">
        <v>3.2</v>
      </c>
      <c r="H50" s="2">
        <v>1018.8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30.7</v>
      </c>
      <c r="O50">
        <v>356.5</v>
      </c>
      <c r="P50">
        <v>10.3</v>
      </c>
      <c r="Q50">
        <v>10.4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12.5</v>
      </c>
      <c r="C51" s="2">
        <v>68</v>
      </c>
      <c r="D51" s="2">
        <v>6.7</v>
      </c>
      <c r="E51" s="2">
        <v>12.5</v>
      </c>
      <c r="F51" s="2">
        <v>1.8</v>
      </c>
      <c r="G51" s="2">
        <v>4.3</v>
      </c>
      <c r="H51" s="2">
        <v>1018.6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30.7</v>
      </c>
      <c r="O51">
        <v>356.5</v>
      </c>
      <c r="P51">
        <v>10.3</v>
      </c>
      <c r="Q51">
        <v>10.3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12.5</v>
      </c>
      <c r="C52" s="2">
        <v>68</v>
      </c>
      <c r="D52" s="2">
        <v>6.7</v>
      </c>
      <c r="E52" s="2">
        <v>12.5</v>
      </c>
      <c r="F52" s="2">
        <v>3.2</v>
      </c>
      <c r="G52" s="2">
        <v>3.2</v>
      </c>
      <c r="H52" s="2">
        <v>1018.6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30.7</v>
      </c>
      <c r="O52">
        <v>356.5</v>
      </c>
      <c r="P52">
        <v>10.4</v>
      </c>
      <c r="Q52">
        <v>10.4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12.5</v>
      </c>
      <c r="C53" s="2">
        <v>68</v>
      </c>
      <c r="D53" s="2">
        <v>6.7</v>
      </c>
      <c r="E53" s="2">
        <v>12.5</v>
      </c>
      <c r="F53" s="2">
        <v>2.9</v>
      </c>
      <c r="G53" s="2">
        <v>4</v>
      </c>
      <c r="H53" s="2">
        <v>1018.7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30.7</v>
      </c>
      <c r="O53">
        <v>356.5</v>
      </c>
      <c r="P53">
        <v>10.4</v>
      </c>
      <c r="Q53">
        <v>10.4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12.6</v>
      </c>
      <c r="C54" s="2">
        <v>68</v>
      </c>
      <c r="D54" s="2">
        <v>6.8</v>
      </c>
      <c r="E54" s="2">
        <v>12.6</v>
      </c>
      <c r="F54" s="2">
        <v>2.5</v>
      </c>
      <c r="G54" s="2">
        <v>5.8</v>
      </c>
      <c r="H54" s="2">
        <v>1018.7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30.7</v>
      </c>
      <c r="O54">
        <v>356.5</v>
      </c>
      <c r="P54">
        <v>10.5</v>
      </c>
      <c r="Q54">
        <v>10.4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12.8</v>
      </c>
      <c r="C55" s="2">
        <v>68</v>
      </c>
      <c r="D55" s="2">
        <v>7</v>
      </c>
      <c r="E55" s="2">
        <v>12.8</v>
      </c>
      <c r="F55" s="2">
        <v>1.8</v>
      </c>
      <c r="G55" s="2">
        <v>5.4</v>
      </c>
      <c r="H55" s="2">
        <v>1018.5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30.7</v>
      </c>
      <c r="O55">
        <v>356.5</v>
      </c>
      <c r="P55">
        <v>10.6</v>
      </c>
      <c r="Q55">
        <v>10.4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12.8</v>
      </c>
      <c r="C56" s="2">
        <v>67</v>
      </c>
      <c r="D56" s="2">
        <v>6.8</v>
      </c>
      <c r="E56" s="2">
        <v>12.8</v>
      </c>
      <c r="F56" s="2">
        <v>2.9</v>
      </c>
      <c r="G56" s="2">
        <v>4.3</v>
      </c>
      <c r="H56" s="2">
        <v>1018.5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30.7</v>
      </c>
      <c r="O56">
        <v>356.5</v>
      </c>
      <c r="P56">
        <v>10.6</v>
      </c>
      <c r="Q56">
        <v>10.5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12.8</v>
      </c>
      <c r="C57" s="2">
        <v>67</v>
      </c>
      <c r="D57" s="2">
        <v>6.8</v>
      </c>
      <c r="E57" s="2">
        <v>12.8</v>
      </c>
      <c r="F57" s="2">
        <v>2.9</v>
      </c>
      <c r="G57" s="2">
        <v>4.7</v>
      </c>
      <c r="H57" s="2">
        <v>1018.5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30.7</v>
      </c>
      <c r="O57">
        <v>356.5</v>
      </c>
      <c r="P57">
        <v>10.6</v>
      </c>
      <c r="Q57">
        <v>10.5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12.8</v>
      </c>
      <c r="C58" s="2">
        <v>67</v>
      </c>
      <c r="D58" s="2">
        <v>6.8</v>
      </c>
      <c r="E58" s="2">
        <v>12.8</v>
      </c>
      <c r="F58" s="2">
        <v>1.8</v>
      </c>
      <c r="G58" s="2">
        <v>2.9</v>
      </c>
      <c r="H58" s="2">
        <v>1018.6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30.7</v>
      </c>
      <c r="O58">
        <v>356.5</v>
      </c>
      <c r="P58">
        <v>10.7</v>
      </c>
      <c r="Q58">
        <v>10.6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12.8</v>
      </c>
      <c r="C59" s="2">
        <v>67</v>
      </c>
      <c r="D59" s="2">
        <v>6.8</v>
      </c>
      <c r="E59" s="2">
        <v>12.8</v>
      </c>
      <c r="F59" s="2">
        <v>3.6</v>
      </c>
      <c r="G59" s="2">
        <v>3.6</v>
      </c>
      <c r="H59" s="2">
        <v>1018.4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30.7</v>
      </c>
      <c r="O59">
        <v>356.5</v>
      </c>
      <c r="P59">
        <v>10.8</v>
      </c>
      <c r="Q59">
        <v>10.6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12.9</v>
      </c>
      <c r="C60" s="2">
        <v>67</v>
      </c>
      <c r="D60" s="2">
        <v>6.9</v>
      </c>
      <c r="E60" s="2">
        <v>12.9</v>
      </c>
      <c r="F60" s="2">
        <v>4.3</v>
      </c>
      <c r="G60" s="2">
        <v>5.4</v>
      </c>
      <c r="H60" s="2">
        <v>1018.4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30.7</v>
      </c>
      <c r="O60">
        <v>356.5</v>
      </c>
      <c r="P60">
        <v>10.8</v>
      </c>
      <c r="Q60">
        <v>10.7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12.9</v>
      </c>
      <c r="C61" s="2">
        <v>67</v>
      </c>
      <c r="D61" s="2">
        <v>6.9</v>
      </c>
      <c r="E61" s="2">
        <v>12.9</v>
      </c>
      <c r="F61" s="2">
        <v>3.6</v>
      </c>
      <c r="G61" s="2">
        <v>3.6</v>
      </c>
      <c r="H61" s="2">
        <v>1018.1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30.7</v>
      </c>
      <c r="O61">
        <v>356.5</v>
      </c>
      <c r="P61">
        <v>10.9</v>
      </c>
      <c r="Q61">
        <v>10.7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12.9</v>
      </c>
      <c r="C62" s="2">
        <v>67</v>
      </c>
      <c r="D62" s="2">
        <v>6.9</v>
      </c>
      <c r="E62" s="2">
        <v>12.9</v>
      </c>
      <c r="F62" s="2">
        <v>2.5</v>
      </c>
      <c r="G62" s="2">
        <v>3.6</v>
      </c>
      <c r="H62" s="2">
        <v>1018.3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30.7</v>
      </c>
      <c r="O62">
        <v>356.5</v>
      </c>
      <c r="P62">
        <v>10.9</v>
      </c>
      <c r="Q62">
        <v>10.8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12.9</v>
      </c>
      <c r="C63" s="2">
        <v>67</v>
      </c>
      <c r="D63" s="2">
        <v>6.9</v>
      </c>
      <c r="E63" s="2">
        <v>12.9</v>
      </c>
      <c r="F63" s="2">
        <v>3.2</v>
      </c>
      <c r="G63" s="2">
        <v>3.2</v>
      </c>
      <c r="H63" s="2">
        <v>1018.5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30.7</v>
      </c>
      <c r="O63">
        <v>356.5</v>
      </c>
      <c r="P63">
        <v>11</v>
      </c>
      <c r="Q63">
        <v>10.8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12.9</v>
      </c>
      <c r="C64" s="2">
        <v>67</v>
      </c>
      <c r="D64" s="2">
        <v>6.9</v>
      </c>
      <c r="E64" s="2">
        <v>12.9</v>
      </c>
      <c r="F64" s="2">
        <v>4.3</v>
      </c>
      <c r="G64" s="2">
        <v>5.4</v>
      </c>
      <c r="H64" s="2">
        <v>1018.5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30.7</v>
      </c>
      <c r="O64">
        <v>356.5</v>
      </c>
      <c r="P64">
        <v>11</v>
      </c>
      <c r="Q64">
        <v>10.8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12.9</v>
      </c>
      <c r="C65" s="2">
        <v>67</v>
      </c>
      <c r="D65" s="2">
        <v>6.9</v>
      </c>
      <c r="E65" s="2">
        <v>12.9</v>
      </c>
      <c r="F65" s="2">
        <v>4</v>
      </c>
      <c r="G65" s="2">
        <v>4</v>
      </c>
      <c r="H65" s="2">
        <v>1018.3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30.7</v>
      </c>
      <c r="O65">
        <v>356.5</v>
      </c>
      <c r="P65">
        <v>11</v>
      </c>
      <c r="Q65">
        <v>10.9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12.9</v>
      </c>
      <c r="C66" s="2">
        <v>67</v>
      </c>
      <c r="D66" s="2">
        <v>6.9</v>
      </c>
      <c r="E66" s="2">
        <v>12.9</v>
      </c>
      <c r="F66" s="2">
        <v>2.5</v>
      </c>
      <c r="G66" s="2">
        <v>3.6</v>
      </c>
      <c r="H66" s="2">
        <v>1018.1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30.7</v>
      </c>
      <c r="O66">
        <v>356.5</v>
      </c>
      <c r="P66">
        <v>11.1</v>
      </c>
      <c r="Q66">
        <v>10.9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12.9</v>
      </c>
      <c r="C67" s="2">
        <v>67</v>
      </c>
      <c r="D67" s="2">
        <v>6.9</v>
      </c>
      <c r="E67" s="2">
        <v>12.9</v>
      </c>
      <c r="F67" s="2">
        <v>1.8</v>
      </c>
      <c r="G67" s="2">
        <v>2.9</v>
      </c>
      <c r="H67" s="2">
        <v>1018.4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30.7</v>
      </c>
      <c r="O67">
        <v>356.5</v>
      </c>
      <c r="P67">
        <v>11.1</v>
      </c>
      <c r="Q67">
        <v>10.9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12.9</v>
      </c>
      <c r="C68" s="2">
        <v>67</v>
      </c>
      <c r="D68" s="2">
        <v>6.9</v>
      </c>
      <c r="E68" s="2">
        <v>12.9</v>
      </c>
      <c r="F68" s="2">
        <v>1.8</v>
      </c>
      <c r="G68" s="2">
        <v>3.2</v>
      </c>
      <c r="H68" s="2">
        <v>1018.3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30.7</v>
      </c>
      <c r="O68">
        <v>356.5</v>
      </c>
      <c r="P68">
        <v>11.1</v>
      </c>
      <c r="Q68">
        <v>10.9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12.9</v>
      </c>
      <c r="C69" s="2">
        <v>67</v>
      </c>
      <c r="D69" s="2">
        <v>6.9</v>
      </c>
      <c r="E69" s="2">
        <v>12.9</v>
      </c>
      <c r="F69" s="2">
        <v>1.8</v>
      </c>
      <c r="G69" s="2">
        <v>2.2000000000000002</v>
      </c>
      <c r="H69" s="2">
        <v>1018.2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30.7</v>
      </c>
      <c r="O69">
        <v>356.5</v>
      </c>
      <c r="P69">
        <v>11.2</v>
      </c>
      <c r="Q69">
        <v>11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12.9</v>
      </c>
      <c r="C70" s="2">
        <v>67</v>
      </c>
      <c r="D70" s="2">
        <v>6.9</v>
      </c>
      <c r="E70" s="2">
        <v>12.9</v>
      </c>
      <c r="F70" s="2">
        <v>2.5</v>
      </c>
      <c r="G70" s="2">
        <v>4</v>
      </c>
      <c r="H70" s="2">
        <v>1018.2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30.7</v>
      </c>
      <c r="O70">
        <v>356.5</v>
      </c>
      <c r="P70">
        <v>11.2</v>
      </c>
      <c r="Q70">
        <v>11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12.9</v>
      </c>
      <c r="C71" s="2">
        <v>67</v>
      </c>
      <c r="D71" s="2">
        <v>6.9</v>
      </c>
      <c r="E71" s="2">
        <v>12.9</v>
      </c>
      <c r="F71" s="2">
        <v>1.8</v>
      </c>
      <c r="G71" s="2">
        <v>4.7</v>
      </c>
      <c r="H71" s="2">
        <v>1018.2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30.7</v>
      </c>
      <c r="O71">
        <v>356.5</v>
      </c>
      <c r="P71">
        <v>11.2</v>
      </c>
      <c r="Q71">
        <v>10.9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12.9</v>
      </c>
      <c r="C72" s="2">
        <v>67</v>
      </c>
      <c r="D72" s="2">
        <v>6.9</v>
      </c>
      <c r="E72" s="2">
        <v>12.9</v>
      </c>
      <c r="F72" s="2">
        <v>3.6</v>
      </c>
      <c r="G72" s="2">
        <v>4.7</v>
      </c>
      <c r="H72" s="2">
        <v>1018.2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30.7</v>
      </c>
      <c r="O72">
        <v>356.5</v>
      </c>
      <c r="P72">
        <v>11.2</v>
      </c>
      <c r="Q72">
        <v>11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12.8</v>
      </c>
      <c r="C73" s="2">
        <v>67</v>
      </c>
      <c r="D73" s="2">
        <v>6.8</v>
      </c>
      <c r="E73" s="2">
        <v>12.8</v>
      </c>
      <c r="F73" s="2">
        <v>4.7</v>
      </c>
      <c r="G73" s="2">
        <v>4.7</v>
      </c>
      <c r="H73" s="2">
        <v>1018.1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30.7</v>
      </c>
      <c r="O73">
        <v>356.5</v>
      </c>
      <c r="P73">
        <v>11.2</v>
      </c>
      <c r="Q73">
        <v>11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12.8</v>
      </c>
      <c r="C74" s="2">
        <v>67</v>
      </c>
      <c r="D74" s="2">
        <v>6.8</v>
      </c>
      <c r="E74" s="2">
        <v>12.8</v>
      </c>
      <c r="F74" s="2">
        <v>4</v>
      </c>
      <c r="G74" s="2">
        <v>5.8</v>
      </c>
      <c r="H74" s="2">
        <v>1018.3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30.7</v>
      </c>
      <c r="O74">
        <v>356.5</v>
      </c>
      <c r="P74">
        <v>11.2</v>
      </c>
      <c r="Q74">
        <v>11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12.8</v>
      </c>
      <c r="C75" s="2">
        <v>67</v>
      </c>
      <c r="D75" s="2">
        <v>6.8</v>
      </c>
      <c r="E75" s="2">
        <v>12.8</v>
      </c>
      <c r="F75" s="2">
        <v>2.9</v>
      </c>
      <c r="G75" s="2">
        <v>4.3</v>
      </c>
      <c r="H75" s="2">
        <v>1018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30.7</v>
      </c>
      <c r="O75">
        <v>356.5</v>
      </c>
      <c r="P75">
        <v>11.2</v>
      </c>
      <c r="Q75">
        <v>11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12.9</v>
      </c>
      <c r="C76" s="2">
        <v>67</v>
      </c>
      <c r="D76" s="2">
        <v>6.9</v>
      </c>
      <c r="E76" s="2">
        <v>12.9</v>
      </c>
      <c r="F76" s="2">
        <v>2.5</v>
      </c>
      <c r="G76" s="2">
        <v>2.9</v>
      </c>
      <c r="H76" s="2">
        <v>1018.5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30.7</v>
      </c>
      <c r="O76">
        <v>356.5</v>
      </c>
      <c r="P76">
        <v>11.2</v>
      </c>
      <c r="Q76">
        <v>11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12.8</v>
      </c>
      <c r="C77" s="2">
        <v>67</v>
      </c>
      <c r="D77" s="2">
        <v>6.8</v>
      </c>
      <c r="E77" s="2">
        <v>12.8</v>
      </c>
      <c r="F77" s="2">
        <v>0</v>
      </c>
      <c r="G77" s="2">
        <v>4.7</v>
      </c>
      <c r="H77" s="2">
        <v>1018.4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30.7</v>
      </c>
      <c r="O77">
        <v>356.5</v>
      </c>
      <c r="P77">
        <v>11.2</v>
      </c>
      <c r="Q77">
        <v>11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12.9</v>
      </c>
      <c r="C78" s="2">
        <v>67</v>
      </c>
      <c r="D78" s="2">
        <v>6.9</v>
      </c>
      <c r="E78" s="2">
        <v>12.9</v>
      </c>
      <c r="F78" s="2">
        <v>2.2000000000000002</v>
      </c>
      <c r="G78" s="2">
        <v>2.2000000000000002</v>
      </c>
      <c r="H78" s="2">
        <v>1018.2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30.7</v>
      </c>
      <c r="O78">
        <v>356.5</v>
      </c>
      <c r="P78">
        <v>11.2</v>
      </c>
      <c r="Q78">
        <v>11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12.9</v>
      </c>
      <c r="C79" s="2">
        <v>67</v>
      </c>
      <c r="D79" s="2">
        <v>6.9</v>
      </c>
      <c r="E79" s="2">
        <v>12.9</v>
      </c>
      <c r="F79" s="2">
        <v>1.8</v>
      </c>
      <c r="G79" s="2">
        <v>1.8</v>
      </c>
      <c r="H79" s="2">
        <v>1018.5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30.7</v>
      </c>
      <c r="O79">
        <v>356.5</v>
      </c>
      <c r="P79">
        <v>11.2</v>
      </c>
      <c r="Q79">
        <v>11.1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12.8</v>
      </c>
      <c r="C80" s="2">
        <v>67</v>
      </c>
      <c r="D80" s="2">
        <v>6.8</v>
      </c>
      <c r="E80" s="2">
        <v>12.8</v>
      </c>
      <c r="F80" s="2">
        <v>2.5</v>
      </c>
      <c r="G80" s="2">
        <v>3.2</v>
      </c>
      <c r="H80" s="2">
        <v>1018.4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30.7</v>
      </c>
      <c r="O80">
        <v>356.5</v>
      </c>
      <c r="P80">
        <v>11.2</v>
      </c>
      <c r="Q80">
        <v>11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12.8</v>
      </c>
      <c r="C81" s="2">
        <v>67</v>
      </c>
      <c r="D81" s="2">
        <v>6.8</v>
      </c>
      <c r="E81" s="2">
        <v>12.8</v>
      </c>
      <c r="F81" s="2">
        <v>2.5</v>
      </c>
      <c r="G81" s="2">
        <v>4</v>
      </c>
      <c r="H81" s="2">
        <v>1018.3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30.7</v>
      </c>
      <c r="O81">
        <v>356.5</v>
      </c>
      <c r="P81">
        <v>11.2</v>
      </c>
      <c r="Q81">
        <v>11.1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12.8</v>
      </c>
      <c r="C82" s="2">
        <v>67</v>
      </c>
      <c r="D82" s="2">
        <v>6.8</v>
      </c>
      <c r="E82" s="2">
        <v>12.8</v>
      </c>
      <c r="F82" s="2">
        <v>3.6</v>
      </c>
      <c r="G82" s="2">
        <v>3.6</v>
      </c>
      <c r="H82" s="2">
        <v>1018.5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30.7</v>
      </c>
      <c r="O82">
        <v>356.5</v>
      </c>
      <c r="P82">
        <v>11.2</v>
      </c>
      <c r="Q82">
        <v>11.1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12.8</v>
      </c>
      <c r="C83" s="2">
        <v>68</v>
      </c>
      <c r="D83" s="2">
        <v>7</v>
      </c>
      <c r="E83" s="2">
        <v>12.8</v>
      </c>
      <c r="F83" s="2">
        <v>3.2</v>
      </c>
      <c r="G83" s="2">
        <v>3.6</v>
      </c>
      <c r="H83" s="2">
        <v>1018.6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30.7</v>
      </c>
      <c r="O83">
        <v>356.5</v>
      </c>
      <c r="P83">
        <v>11.2</v>
      </c>
      <c r="Q83">
        <v>11.1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12.8</v>
      </c>
      <c r="C84" s="2">
        <v>68</v>
      </c>
      <c r="D84" s="2">
        <v>7</v>
      </c>
      <c r="E84" s="2">
        <v>12.8</v>
      </c>
      <c r="F84" s="2">
        <v>1.8</v>
      </c>
      <c r="G84" s="2">
        <v>3.6</v>
      </c>
      <c r="H84" s="2">
        <v>1018.3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30.7</v>
      </c>
      <c r="O84">
        <v>356.5</v>
      </c>
      <c r="P84">
        <v>11.2</v>
      </c>
      <c r="Q84">
        <v>11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12.8</v>
      </c>
      <c r="C85" s="2">
        <v>68</v>
      </c>
      <c r="D85" s="2">
        <v>7</v>
      </c>
      <c r="E85" s="2">
        <v>12.8</v>
      </c>
      <c r="F85" s="2">
        <v>0</v>
      </c>
      <c r="G85" s="2">
        <v>4.3</v>
      </c>
      <c r="H85" s="2">
        <v>1018.4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30.7</v>
      </c>
      <c r="O85">
        <v>356.5</v>
      </c>
      <c r="P85">
        <v>11.2</v>
      </c>
      <c r="Q85">
        <v>11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12.8</v>
      </c>
      <c r="C86" s="2">
        <v>68</v>
      </c>
      <c r="D86" s="2">
        <v>7</v>
      </c>
      <c r="E86" s="2">
        <v>12.8</v>
      </c>
      <c r="F86" s="2">
        <v>2.5</v>
      </c>
      <c r="G86" s="2">
        <v>2.9</v>
      </c>
      <c r="H86" s="2">
        <v>1018.6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30.7</v>
      </c>
      <c r="O86">
        <v>356.5</v>
      </c>
      <c r="P86">
        <v>11.1</v>
      </c>
      <c r="Q86">
        <v>11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12.8</v>
      </c>
      <c r="C87" s="2">
        <v>68</v>
      </c>
      <c r="D87" s="2">
        <v>7</v>
      </c>
      <c r="E87" s="2">
        <v>12.8</v>
      </c>
      <c r="F87" s="2">
        <v>4.3</v>
      </c>
      <c r="G87" s="2">
        <v>4.7</v>
      </c>
      <c r="H87" s="2">
        <v>1018.4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30.7</v>
      </c>
      <c r="O87">
        <v>356.5</v>
      </c>
      <c r="P87">
        <v>11.1</v>
      </c>
      <c r="Q87">
        <v>11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12.8</v>
      </c>
      <c r="C88" s="2">
        <v>68</v>
      </c>
      <c r="D88" s="2">
        <v>7</v>
      </c>
      <c r="E88" s="2">
        <v>12.8</v>
      </c>
      <c r="F88" s="2">
        <v>4</v>
      </c>
      <c r="G88" s="2">
        <v>4</v>
      </c>
      <c r="H88" s="2">
        <v>1018.4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30.7</v>
      </c>
      <c r="O88">
        <v>356.5</v>
      </c>
      <c r="P88">
        <v>11.1</v>
      </c>
      <c r="Q88">
        <v>10.9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12.8</v>
      </c>
      <c r="C89" s="2">
        <v>68</v>
      </c>
      <c r="D89" s="2">
        <v>7</v>
      </c>
      <c r="E89" s="2">
        <v>12.8</v>
      </c>
      <c r="F89" s="2">
        <v>3.6</v>
      </c>
      <c r="G89" s="2">
        <v>7.2</v>
      </c>
      <c r="H89" s="2">
        <v>1018.4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30.7</v>
      </c>
      <c r="O89">
        <v>356.5</v>
      </c>
      <c r="P89">
        <v>11.1</v>
      </c>
      <c r="Q89">
        <v>10.9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12.8</v>
      </c>
      <c r="C90" s="2">
        <v>68</v>
      </c>
      <c r="D90" s="2">
        <v>7</v>
      </c>
      <c r="E90" s="2">
        <v>12.8</v>
      </c>
      <c r="F90" s="2">
        <v>3.6</v>
      </c>
      <c r="G90" s="2">
        <v>5.4</v>
      </c>
      <c r="H90" s="2">
        <v>1018.4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30.7</v>
      </c>
      <c r="O90">
        <v>356.5</v>
      </c>
      <c r="P90">
        <v>11.1</v>
      </c>
      <c r="Q90">
        <v>10.9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12.8</v>
      </c>
      <c r="C91" s="2">
        <v>68</v>
      </c>
      <c r="D91" s="2">
        <v>7</v>
      </c>
      <c r="E91" s="2">
        <v>12.8</v>
      </c>
      <c r="F91" s="2">
        <v>0</v>
      </c>
      <c r="G91" s="2">
        <v>4.3</v>
      </c>
      <c r="H91" s="2">
        <v>1018.3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30.7</v>
      </c>
      <c r="O91">
        <v>356.5</v>
      </c>
      <c r="P91">
        <v>11.1</v>
      </c>
      <c r="Q91">
        <v>10.9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12.8</v>
      </c>
      <c r="C92" s="2">
        <v>68</v>
      </c>
      <c r="D92" s="2">
        <v>7</v>
      </c>
      <c r="E92" s="2">
        <v>12.8</v>
      </c>
      <c r="F92" s="2">
        <v>6.1</v>
      </c>
      <c r="G92" s="2">
        <v>7.9</v>
      </c>
      <c r="H92" s="2">
        <v>1018.2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30.7</v>
      </c>
      <c r="O92">
        <v>356.5</v>
      </c>
      <c r="P92">
        <v>11.1</v>
      </c>
      <c r="Q92">
        <v>10.9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12.9</v>
      </c>
      <c r="C93" s="2">
        <v>68</v>
      </c>
      <c r="D93" s="2">
        <v>7.1</v>
      </c>
      <c r="E93" s="2">
        <v>12.9</v>
      </c>
      <c r="F93" s="2">
        <v>2.9</v>
      </c>
      <c r="G93" s="2">
        <v>4</v>
      </c>
      <c r="H93" s="2">
        <v>1018.2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30.7</v>
      </c>
      <c r="O93">
        <v>356.5</v>
      </c>
      <c r="P93">
        <v>11.1</v>
      </c>
      <c r="Q93">
        <v>10.9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12.9</v>
      </c>
      <c r="C94" s="2">
        <v>68</v>
      </c>
      <c r="D94" s="2">
        <v>7.1</v>
      </c>
      <c r="E94" s="2">
        <v>12.9</v>
      </c>
      <c r="F94" s="2">
        <v>2.9</v>
      </c>
      <c r="G94" s="2">
        <v>5</v>
      </c>
      <c r="H94" s="2">
        <v>1018.3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30.7</v>
      </c>
      <c r="O94">
        <v>356.5</v>
      </c>
      <c r="P94">
        <v>11.1</v>
      </c>
      <c r="Q94">
        <v>10.9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12.9</v>
      </c>
      <c r="C95" s="2">
        <v>68</v>
      </c>
      <c r="D95" s="2">
        <v>7.1</v>
      </c>
      <c r="E95" s="2">
        <v>12.9</v>
      </c>
      <c r="F95" s="2">
        <v>3.6</v>
      </c>
      <c r="G95" s="2">
        <v>3.6</v>
      </c>
      <c r="H95" s="2">
        <v>1018.3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30.7</v>
      </c>
      <c r="O95">
        <v>356.5</v>
      </c>
      <c r="P95">
        <v>11.1</v>
      </c>
      <c r="Q95">
        <v>10.9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12.9</v>
      </c>
      <c r="C96" s="2">
        <v>68</v>
      </c>
      <c r="D96" s="2">
        <v>7.1</v>
      </c>
      <c r="E96" s="2">
        <v>12.9</v>
      </c>
      <c r="F96" s="2">
        <v>4</v>
      </c>
      <c r="G96" s="2">
        <v>6.8</v>
      </c>
      <c r="H96" s="2">
        <v>1018.1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30.7</v>
      </c>
      <c r="O96">
        <v>356.5</v>
      </c>
      <c r="P96">
        <v>11.1</v>
      </c>
      <c r="Q96">
        <v>10.9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13</v>
      </c>
      <c r="C97" s="2">
        <v>68</v>
      </c>
      <c r="D97" s="2">
        <v>7.2</v>
      </c>
      <c r="E97" s="2">
        <v>13</v>
      </c>
      <c r="F97" s="2">
        <v>3.2</v>
      </c>
      <c r="G97" s="2">
        <v>5</v>
      </c>
      <c r="H97" s="2">
        <v>1018.1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30.7</v>
      </c>
      <c r="O97">
        <v>356.5</v>
      </c>
      <c r="P97">
        <v>11.1</v>
      </c>
      <c r="Q97">
        <v>10.9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12.9</v>
      </c>
      <c r="C98" s="2">
        <v>68</v>
      </c>
      <c r="D98" s="2">
        <v>7.1</v>
      </c>
      <c r="E98" s="2">
        <v>12.9</v>
      </c>
      <c r="F98" s="2">
        <v>5</v>
      </c>
      <c r="G98" s="2">
        <v>6.8</v>
      </c>
      <c r="H98" s="2">
        <v>1018.3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30.7</v>
      </c>
      <c r="O98">
        <v>356.5</v>
      </c>
      <c r="P98">
        <v>11.1</v>
      </c>
      <c r="Q98">
        <v>10.9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13</v>
      </c>
      <c r="C99" s="2">
        <v>68</v>
      </c>
      <c r="D99" s="2">
        <v>7.2</v>
      </c>
      <c r="E99" s="2">
        <v>13</v>
      </c>
      <c r="F99" s="2">
        <v>3.2</v>
      </c>
      <c r="G99" s="2">
        <v>4.3</v>
      </c>
      <c r="H99" s="2">
        <v>1018.4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30.7</v>
      </c>
      <c r="O99">
        <v>356.5</v>
      </c>
      <c r="P99">
        <v>11.1</v>
      </c>
      <c r="Q99">
        <v>10.9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12.9</v>
      </c>
      <c r="C100" s="2">
        <v>68</v>
      </c>
      <c r="D100" s="2">
        <v>7.1</v>
      </c>
      <c r="E100" s="2">
        <v>12.9</v>
      </c>
      <c r="F100" s="2">
        <v>2.5</v>
      </c>
      <c r="G100" s="2">
        <v>2.5</v>
      </c>
      <c r="H100" s="2">
        <v>1018.2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30.7</v>
      </c>
      <c r="O100">
        <v>356.5</v>
      </c>
      <c r="P100">
        <v>11.2</v>
      </c>
      <c r="Q100">
        <v>10.9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12.9</v>
      </c>
      <c r="C101" s="2">
        <v>68</v>
      </c>
      <c r="D101" s="2">
        <v>7.1</v>
      </c>
      <c r="E101" s="2">
        <v>12.9</v>
      </c>
      <c r="F101" s="2">
        <v>2.9</v>
      </c>
      <c r="G101" s="2">
        <v>3.2</v>
      </c>
      <c r="H101" s="2">
        <v>1018.3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30.7</v>
      </c>
      <c r="O101">
        <v>356.5</v>
      </c>
      <c r="P101">
        <v>11.2</v>
      </c>
      <c r="Q101">
        <v>10.9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12.9</v>
      </c>
      <c r="C102" s="2">
        <v>68</v>
      </c>
      <c r="D102" s="2">
        <v>7.1</v>
      </c>
      <c r="E102" s="2">
        <v>12.9</v>
      </c>
      <c r="F102" s="2">
        <v>0</v>
      </c>
      <c r="G102" s="2">
        <v>3.2</v>
      </c>
      <c r="H102" s="2">
        <v>1018.1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30.7</v>
      </c>
      <c r="O102">
        <v>356.5</v>
      </c>
      <c r="P102">
        <v>11.2</v>
      </c>
      <c r="Q102">
        <v>10.9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12.9</v>
      </c>
      <c r="C103" s="2">
        <v>68</v>
      </c>
      <c r="D103" s="2">
        <v>7.1</v>
      </c>
      <c r="E103" s="2">
        <v>12.9</v>
      </c>
      <c r="F103" s="2">
        <v>1.8</v>
      </c>
      <c r="G103" s="2">
        <v>6.5</v>
      </c>
      <c r="H103" s="2">
        <v>1018.3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30.7</v>
      </c>
      <c r="O103">
        <v>356.5</v>
      </c>
      <c r="P103">
        <v>11.2</v>
      </c>
      <c r="Q103">
        <v>10.9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12.9</v>
      </c>
      <c r="C104" s="2">
        <v>68</v>
      </c>
      <c r="D104" s="2">
        <v>7.1</v>
      </c>
      <c r="E104" s="2">
        <v>12.9</v>
      </c>
      <c r="F104" s="2">
        <v>0</v>
      </c>
      <c r="G104" s="2">
        <v>2.5</v>
      </c>
      <c r="H104" s="2">
        <v>1018.1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30.7</v>
      </c>
      <c r="O104">
        <v>356.5</v>
      </c>
      <c r="P104">
        <v>11.2</v>
      </c>
      <c r="Q104">
        <v>10.9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12.9</v>
      </c>
      <c r="C105" s="2">
        <v>68</v>
      </c>
      <c r="D105" s="2">
        <v>7.1</v>
      </c>
      <c r="E105" s="2">
        <v>12.9</v>
      </c>
      <c r="F105" s="2">
        <v>2.2000000000000002</v>
      </c>
      <c r="G105" s="2">
        <v>10.4</v>
      </c>
      <c r="H105" s="2">
        <v>1018.4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30.7</v>
      </c>
      <c r="O105">
        <v>356.5</v>
      </c>
      <c r="P105">
        <v>11.2</v>
      </c>
      <c r="Q105">
        <v>11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12.9</v>
      </c>
      <c r="C106" s="2">
        <v>68</v>
      </c>
      <c r="D106" s="2">
        <v>7.1</v>
      </c>
      <c r="E106" s="2">
        <v>12.9</v>
      </c>
      <c r="F106" s="2">
        <v>0</v>
      </c>
      <c r="G106" s="2">
        <v>4</v>
      </c>
      <c r="H106" s="2">
        <v>1018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30.7</v>
      </c>
      <c r="O106">
        <v>356.5</v>
      </c>
      <c r="P106">
        <v>11.2</v>
      </c>
      <c r="Q106">
        <v>11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12.9</v>
      </c>
      <c r="C107" s="2">
        <v>69</v>
      </c>
      <c r="D107" s="2">
        <v>7.4</v>
      </c>
      <c r="E107" s="2">
        <v>12.9</v>
      </c>
      <c r="F107" s="2">
        <v>3.2</v>
      </c>
      <c r="G107" s="2">
        <v>4.7</v>
      </c>
      <c r="H107" s="2">
        <v>1018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30.7</v>
      </c>
      <c r="O107">
        <v>356.5</v>
      </c>
      <c r="P107">
        <v>11.2</v>
      </c>
      <c r="Q107">
        <v>11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12.9</v>
      </c>
      <c r="C108" s="2">
        <v>69</v>
      </c>
      <c r="D108" s="2">
        <v>7.4</v>
      </c>
      <c r="E108" s="2">
        <v>12.9</v>
      </c>
      <c r="F108" s="2">
        <v>2.5</v>
      </c>
      <c r="G108" s="2">
        <v>2.5</v>
      </c>
      <c r="H108" s="2">
        <v>1018.1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30.7</v>
      </c>
      <c r="O108">
        <v>356.5</v>
      </c>
      <c r="P108">
        <v>11.2</v>
      </c>
      <c r="Q108">
        <v>11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12.9</v>
      </c>
      <c r="C109" s="2">
        <v>69</v>
      </c>
      <c r="D109" s="2">
        <v>7.4</v>
      </c>
      <c r="E109" s="2">
        <v>12.9</v>
      </c>
      <c r="F109" s="2">
        <v>4.7</v>
      </c>
      <c r="G109" s="2">
        <v>6.1</v>
      </c>
      <c r="H109" s="2">
        <v>1018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30.7</v>
      </c>
      <c r="O109">
        <v>356.5</v>
      </c>
      <c r="P109">
        <v>11.3</v>
      </c>
      <c r="Q109">
        <v>11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12.9</v>
      </c>
      <c r="C110" s="2">
        <v>69</v>
      </c>
      <c r="D110" s="2">
        <v>7.4</v>
      </c>
      <c r="E110" s="2">
        <v>12.9</v>
      </c>
      <c r="F110" s="2">
        <v>5.8</v>
      </c>
      <c r="G110" s="2">
        <v>5.8</v>
      </c>
      <c r="H110" s="2">
        <v>1018.1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30.7</v>
      </c>
      <c r="O110">
        <v>356.5</v>
      </c>
      <c r="P110">
        <v>11.2</v>
      </c>
      <c r="Q110">
        <v>11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13</v>
      </c>
      <c r="C111" s="2">
        <v>69</v>
      </c>
      <c r="D111" s="2">
        <v>7.5</v>
      </c>
      <c r="E111" s="2">
        <v>13</v>
      </c>
      <c r="F111" s="2">
        <v>4.7</v>
      </c>
      <c r="G111" s="2">
        <v>4.7</v>
      </c>
      <c r="H111" s="2">
        <v>1018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30.7</v>
      </c>
      <c r="O111">
        <v>356.5</v>
      </c>
      <c r="P111">
        <v>11.3</v>
      </c>
      <c r="Q111">
        <v>11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13</v>
      </c>
      <c r="C112" s="2">
        <v>69</v>
      </c>
      <c r="D112" s="2">
        <v>7.5</v>
      </c>
      <c r="E112" s="2">
        <v>13</v>
      </c>
      <c r="F112" s="2">
        <v>2.5</v>
      </c>
      <c r="G112" s="2">
        <v>3.2</v>
      </c>
      <c r="H112" s="2">
        <v>1018.2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30.7</v>
      </c>
      <c r="O112">
        <v>356.5</v>
      </c>
      <c r="P112">
        <v>11.3</v>
      </c>
      <c r="Q112">
        <v>11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13</v>
      </c>
      <c r="C113" s="2">
        <v>69</v>
      </c>
      <c r="D113" s="2">
        <v>7.5</v>
      </c>
      <c r="E113" s="2">
        <v>13</v>
      </c>
      <c r="F113" s="2">
        <v>1.8</v>
      </c>
      <c r="G113" s="2">
        <v>5.8</v>
      </c>
      <c r="H113" s="2">
        <v>1018.3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30.7</v>
      </c>
      <c r="O113">
        <v>356.5</v>
      </c>
      <c r="P113">
        <v>11.3</v>
      </c>
      <c r="Q113">
        <v>11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13</v>
      </c>
      <c r="C114" s="2">
        <v>68</v>
      </c>
      <c r="D114" s="2">
        <v>7.2</v>
      </c>
      <c r="E114" s="2">
        <v>13</v>
      </c>
      <c r="F114" s="2">
        <v>2.9</v>
      </c>
      <c r="G114" s="2">
        <v>3.6</v>
      </c>
      <c r="H114" s="2">
        <v>1018.1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30.7</v>
      </c>
      <c r="O114">
        <v>356.5</v>
      </c>
      <c r="P114">
        <v>11.3</v>
      </c>
      <c r="Q114">
        <v>11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13</v>
      </c>
      <c r="C115" s="2">
        <v>68</v>
      </c>
      <c r="D115" s="2">
        <v>7.2</v>
      </c>
      <c r="E115" s="2">
        <v>13</v>
      </c>
      <c r="F115" s="2">
        <v>1.8</v>
      </c>
      <c r="G115" s="2">
        <v>2.9</v>
      </c>
      <c r="H115" s="2">
        <v>1018.1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30.7</v>
      </c>
      <c r="O115">
        <v>356.5</v>
      </c>
      <c r="P115">
        <v>11.4</v>
      </c>
      <c r="Q115">
        <v>11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12.9</v>
      </c>
      <c r="C116" s="2">
        <v>69</v>
      </c>
      <c r="D116" s="2">
        <v>7.4</v>
      </c>
      <c r="E116" s="2">
        <v>12.9</v>
      </c>
      <c r="F116" s="2">
        <v>0</v>
      </c>
      <c r="G116" s="2">
        <v>1.8</v>
      </c>
      <c r="H116" s="2">
        <v>1018.4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30.7</v>
      </c>
      <c r="O116">
        <v>356.5</v>
      </c>
      <c r="P116">
        <v>11.3</v>
      </c>
      <c r="Q116">
        <v>11.1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12.9</v>
      </c>
      <c r="C117" s="2">
        <v>69</v>
      </c>
      <c r="D117" s="2">
        <v>7.4</v>
      </c>
      <c r="E117" s="2">
        <v>12.9</v>
      </c>
      <c r="F117" s="2">
        <v>0</v>
      </c>
      <c r="G117" s="2">
        <v>2.2000000000000002</v>
      </c>
      <c r="H117" s="2">
        <v>1018.1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30.7</v>
      </c>
      <c r="O117">
        <v>356.5</v>
      </c>
      <c r="P117">
        <v>11.4</v>
      </c>
      <c r="Q117">
        <v>11.1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12.9</v>
      </c>
      <c r="C118" s="2">
        <v>69</v>
      </c>
      <c r="D118" s="2">
        <v>7.4</v>
      </c>
      <c r="E118" s="2">
        <v>12.9</v>
      </c>
      <c r="F118" s="2">
        <v>4</v>
      </c>
      <c r="G118" s="2">
        <v>4</v>
      </c>
      <c r="H118" s="2">
        <v>1018.1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30.7</v>
      </c>
      <c r="O118">
        <v>356.5</v>
      </c>
      <c r="P118">
        <v>11.4</v>
      </c>
      <c r="Q118">
        <v>11.1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12.9</v>
      </c>
      <c r="C119" s="2">
        <v>69</v>
      </c>
      <c r="D119" s="2">
        <v>7.4</v>
      </c>
      <c r="E119" s="2">
        <v>12.9</v>
      </c>
      <c r="F119" s="2">
        <v>2.9</v>
      </c>
      <c r="G119" s="2">
        <v>2.9</v>
      </c>
      <c r="H119" s="2">
        <v>1018.1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30.7</v>
      </c>
      <c r="O119">
        <v>356.5</v>
      </c>
      <c r="P119">
        <v>11.4</v>
      </c>
      <c r="Q119">
        <v>11.1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12.9</v>
      </c>
      <c r="C120" s="2">
        <v>69</v>
      </c>
      <c r="D120" s="2">
        <v>7.4</v>
      </c>
      <c r="E120" s="2">
        <v>12.9</v>
      </c>
      <c r="F120" s="2">
        <v>0</v>
      </c>
      <c r="G120" s="2">
        <v>4.7</v>
      </c>
      <c r="H120" s="2">
        <v>1018.6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30.7</v>
      </c>
      <c r="O120">
        <v>356.5</v>
      </c>
      <c r="P120">
        <v>11.4</v>
      </c>
      <c r="Q120">
        <v>11.1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12.9</v>
      </c>
      <c r="C121" s="2">
        <v>69</v>
      </c>
      <c r="D121" s="2">
        <v>7.4</v>
      </c>
      <c r="E121" s="2">
        <v>12.9</v>
      </c>
      <c r="F121" s="2">
        <v>0</v>
      </c>
      <c r="G121" s="2">
        <v>1.8</v>
      </c>
      <c r="H121" s="2">
        <v>1018.3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30.7</v>
      </c>
      <c r="O121">
        <v>356.5</v>
      </c>
      <c r="P121">
        <v>11.4</v>
      </c>
      <c r="Q121">
        <v>11.2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12.9</v>
      </c>
      <c r="C122" s="2">
        <v>69</v>
      </c>
      <c r="D122" s="2">
        <v>7.4</v>
      </c>
      <c r="E122" s="2">
        <v>12.9</v>
      </c>
      <c r="F122" s="2">
        <v>2.5</v>
      </c>
      <c r="G122" s="2">
        <v>3.2</v>
      </c>
      <c r="H122" s="2">
        <v>1018.3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30.7</v>
      </c>
      <c r="O122">
        <v>356.5</v>
      </c>
      <c r="P122">
        <v>11.4</v>
      </c>
      <c r="Q122">
        <v>11.2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12.9</v>
      </c>
      <c r="C123" s="2">
        <v>69</v>
      </c>
      <c r="D123" s="2">
        <v>7.4</v>
      </c>
      <c r="E123" s="2">
        <v>12.9</v>
      </c>
      <c r="F123" s="2">
        <v>5</v>
      </c>
      <c r="G123" s="2">
        <v>5.4</v>
      </c>
      <c r="H123" s="2">
        <v>1018.2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30.7</v>
      </c>
      <c r="O123">
        <v>356.5</v>
      </c>
      <c r="P123">
        <v>11.4</v>
      </c>
      <c r="Q123">
        <v>11.2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13</v>
      </c>
      <c r="C124" s="2">
        <v>69</v>
      </c>
      <c r="D124" s="2">
        <v>7.5</v>
      </c>
      <c r="E124" s="2">
        <v>13</v>
      </c>
      <c r="F124" s="2">
        <v>4.3</v>
      </c>
      <c r="G124" s="2">
        <v>7.6</v>
      </c>
      <c r="H124" s="2">
        <v>1018.4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30.7</v>
      </c>
      <c r="O124">
        <v>356.5</v>
      </c>
      <c r="P124">
        <v>11.4</v>
      </c>
      <c r="Q124">
        <v>11.2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13</v>
      </c>
      <c r="C125" s="2">
        <v>69</v>
      </c>
      <c r="D125" s="2">
        <v>7.5</v>
      </c>
      <c r="E125" s="2">
        <v>13</v>
      </c>
      <c r="F125" s="2">
        <v>3.2</v>
      </c>
      <c r="G125" s="2">
        <v>4.3</v>
      </c>
      <c r="H125" s="2">
        <v>1018.5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30.7</v>
      </c>
      <c r="O125">
        <v>356.5</v>
      </c>
      <c r="P125">
        <v>11.5</v>
      </c>
      <c r="Q125">
        <v>11.3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13.1</v>
      </c>
      <c r="C126" s="2">
        <v>69</v>
      </c>
      <c r="D126" s="2">
        <v>7.6</v>
      </c>
      <c r="E126" s="2">
        <v>13.1</v>
      </c>
      <c r="F126" s="2">
        <v>0</v>
      </c>
      <c r="G126" s="2">
        <v>4.3</v>
      </c>
      <c r="H126" s="2">
        <v>1018.4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30.7</v>
      </c>
      <c r="O126">
        <v>356.5</v>
      </c>
      <c r="P126">
        <v>11.5</v>
      </c>
      <c r="Q126">
        <v>11.3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13.1</v>
      </c>
      <c r="C127" s="2">
        <v>69</v>
      </c>
      <c r="D127" s="2">
        <v>7.6</v>
      </c>
      <c r="E127" s="2">
        <v>13.1</v>
      </c>
      <c r="F127" s="2">
        <v>2.9</v>
      </c>
      <c r="G127" s="2">
        <v>4.3</v>
      </c>
      <c r="H127" s="2">
        <v>1018.4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30.7</v>
      </c>
      <c r="O127">
        <v>356.5</v>
      </c>
      <c r="P127">
        <v>11.5</v>
      </c>
      <c r="Q127">
        <v>11.3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13.1</v>
      </c>
      <c r="C128" s="2">
        <v>69</v>
      </c>
      <c r="D128" s="2">
        <v>7.6</v>
      </c>
      <c r="E128" s="2">
        <v>13.1</v>
      </c>
      <c r="F128" s="2">
        <v>3.6</v>
      </c>
      <c r="G128" s="2">
        <v>4.3</v>
      </c>
      <c r="H128" s="2">
        <v>1018.4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30.7</v>
      </c>
      <c r="O128">
        <v>356.5</v>
      </c>
      <c r="P128">
        <v>11.6</v>
      </c>
      <c r="Q128">
        <v>11.3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13.1</v>
      </c>
      <c r="C129" s="2">
        <v>69</v>
      </c>
      <c r="D129" s="2">
        <v>7.6</v>
      </c>
      <c r="E129" s="2">
        <v>13.1</v>
      </c>
      <c r="F129" s="2">
        <v>4.3</v>
      </c>
      <c r="G129" s="2">
        <v>5</v>
      </c>
      <c r="H129" s="2">
        <v>1018.4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30.7</v>
      </c>
      <c r="O129">
        <v>356.5</v>
      </c>
      <c r="P129">
        <v>11.6</v>
      </c>
      <c r="Q129">
        <v>11.3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13.1</v>
      </c>
      <c r="C130" s="2">
        <v>69</v>
      </c>
      <c r="D130" s="2">
        <v>7.6</v>
      </c>
      <c r="E130" s="2">
        <v>13.1</v>
      </c>
      <c r="F130" s="2">
        <v>4.7</v>
      </c>
      <c r="G130" s="2">
        <v>5.4</v>
      </c>
      <c r="H130" s="2">
        <v>1018.2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30.7</v>
      </c>
      <c r="O130">
        <v>356.5</v>
      </c>
      <c r="P130">
        <v>11.6</v>
      </c>
      <c r="Q130">
        <v>11.4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13.2</v>
      </c>
      <c r="C131" s="2">
        <v>69</v>
      </c>
      <c r="D131" s="2">
        <v>7.6</v>
      </c>
      <c r="E131" s="2">
        <v>13.2</v>
      </c>
      <c r="F131" s="2">
        <v>2.2000000000000002</v>
      </c>
      <c r="G131" s="2">
        <v>2.9</v>
      </c>
      <c r="H131" s="2">
        <v>1018.2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30.7</v>
      </c>
      <c r="O131">
        <v>356.5</v>
      </c>
      <c r="P131">
        <v>11.6</v>
      </c>
      <c r="Q131">
        <v>11.4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13.1</v>
      </c>
      <c r="C132" s="2">
        <v>69</v>
      </c>
      <c r="D132" s="2">
        <v>7.6</v>
      </c>
      <c r="E132" s="2">
        <v>13.1</v>
      </c>
      <c r="F132" s="2">
        <v>6.1</v>
      </c>
      <c r="G132" s="2">
        <v>6.1</v>
      </c>
      <c r="H132" s="2">
        <v>1018.2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30.7</v>
      </c>
      <c r="O132">
        <v>356.5</v>
      </c>
      <c r="P132">
        <v>11.7</v>
      </c>
      <c r="Q132">
        <v>11.4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13.1</v>
      </c>
      <c r="C133" s="2">
        <v>69</v>
      </c>
      <c r="D133" s="2">
        <v>7.6</v>
      </c>
      <c r="E133" s="2">
        <v>13.1</v>
      </c>
      <c r="F133" s="2">
        <v>1.8</v>
      </c>
      <c r="G133" s="2">
        <v>2.9</v>
      </c>
      <c r="H133" s="2">
        <v>1018.3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30.7</v>
      </c>
      <c r="O133">
        <v>356.5</v>
      </c>
      <c r="P133">
        <v>11.7</v>
      </c>
      <c r="Q133">
        <v>11.4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13.1</v>
      </c>
      <c r="C134" s="2">
        <v>69</v>
      </c>
      <c r="D134" s="2">
        <v>7.6</v>
      </c>
      <c r="E134" s="2">
        <v>13.1</v>
      </c>
      <c r="F134" s="2">
        <v>1.8</v>
      </c>
      <c r="G134" s="2">
        <v>1.8</v>
      </c>
      <c r="H134" s="2">
        <v>1018.1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30.7</v>
      </c>
      <c r="O134">
        <v>356.5</v>
      </c>
      <c r="P134">
        <v>11.8</v>
      </c>
      <c r="Q134">
        <v>11.4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13.1</v>
      </c>
      <c r="C135" s="2">
        <v>69</v>
      </c>
      <c r="D135" s="2">
        <v>7.6</v>
      </c>
      <c r="E135" s="2">
        <v>13.1</v>
      </c>
      <c r="F135" s="2">
        <v>2.2000000000000002</v>
      </c>
      <c r="G135" s="2">
        <v>3.2</v>
      </c>
      <c r="H135" s="2">
        <v>1018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30.7</v>
      </c>
      <c r="O135">
        <v>356.5</v>
      </c>
      <c r="P135">
        <v>11.8</v>
      </c>
      <c r="Q135">
        <v>11.4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13.1</v>
      </c>
      <c r="C136" s="2">
        <v>69</v>
      </c>
      <c r="D136" s="2">
        <v>7.6</v>
      </c>
      <c r="E136" s="2">
        <v>13.1</v>
      </c>
      <c r="F136" s="2">
        <v>3.2</v>
      </c>
      <c r="G136" s="2">
        <v>4</v>
      </c>
      <c r="H136" s="2">
        <v>1018.1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30.7</v>
      </c>
      <c r="O136">
        <v>356.5</v>
      </c>
      <c r="P136">
        <v>11.8</v>
      </c>
      <c r="Q136">
        <v>11.5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13.1</v>
      </c>
      <c r="C137" s="2">
        <v>69</v>
      </c>
      <c r="D137" s="2">
        <v>7.6</v>
      </c>
      <c r="E137" s="2">
        <v>13.1</v>
      </c>
      <c r="F137" s="2">
        <v>3.2</v>
      </c>
      <c r="G137" s="2">
        <v>4.7</v>
      </c>
      <c r="H137" s="2">
        <v>1018.3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30.7</v>
      </c>
      <c r="O137">
        <v>356.5</v>
      </c>
      <c r="P137">
        <v>11.9</v>
      </c>
      <c r="Q137">
        <v>11.5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13.1</v>
      </c>
      <c r="C138" s="2">
        <v>69</v>
      </c>
      <c r="D138" s="2">
        <v>7.6</v>
      </c>
      <c r="E138" s="2">
        <v>13.1</v>
      </c>
      <c r="F138" s="2">
        <v>2.2000000000000002</v>
      </c>
      <c r="G138" s="2">
        <v>4</v>
      </c>
      <c r="H138" s="2">
        <v>1018.2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30.7</v>
      </c>
      <c r="O138">
        <v>356.5</v>
      </c>
      <c r="P138">
        <v>11.9</v>
      </c>
      <c r="Q138">
        <v>11.6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13.2</v>
      </c>
      <c r="C139" s="2">
        <v>69</v>
      </c>
      <c r="D139" s="2">
        <v>7.6</v>
      </c>
      <c r="E139" s="2">
        <v>13.2</v>
      </c>
      <c r="F139" s="2">
        <v>3.2</v>
      </c>
      <c r="G139" s="2">
        <v>4</v>
      </c>
      <c r="H139" s="2">
        <v>1018.2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30.7</v>
      </c>
      <c r="O139">
        <v>356.5</v>
      </c>
      <c r="P139">
        <v>11.9</v>
      </c>
      <c r="Q139">
        <v>11.6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13.1</v>
      </c>
      <c r="C140" s="2">
        <v>69</v>
      </c>
      <c r="D140" s="2">
        <v>7.6</v>
      </c>
      <c r="E140" s="2">
        <v>13.1</v>
      </c>
      <c r="F140" s="2">
        <v>2.2000000000000002</v>
      </c>
      <c r="G140" s="2">
        <v>2.9</v>
      </c>
      <c r="H140" s="2">
        <v>1018.1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30.7</v>
      </c>
      <c r="O140">
        <v>356.5</v>
      </c>
      <c r="P140">
        <v>12</v>
      </c>
      <c r="Q140">
        <v>11.6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13.1</v>
      </c>
      <c r="C141" s="2">
        <v>69</v>
      </c>
      <c r="D141" s="2">
        <v>7.6</v>
      </c>
      <c r="E141" s="2">
        <v>13.1</v>
      </c>
      <c r="F141" s="2">
        <v>2.2000000000000002</v>
      </c>
      <c r="G141" s="2">
        <v>4</v>
      </c>
      <c r="H141" s="2">
        <v>1018.1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30.7</v>
      </c>
      <c r="O141">
        <v>356.5</v>
      </c>
      <c r="P141">
        <v>12</v>
      </c>
      <c r="Q141">
        <v>11.7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13.2</v>
      </c>
      <c r="C142" s="2">
        <v>69</v>
      </c>
      <c r="D142" s="2">
        <v>7.6</v>
      </c>
      <c r="E142" s="2">
        <v>13.2</v>
      </c>
      <c r="F142" s="2">
        <v>2.5</v>
      </c>
      <c r="G142" s="2">
        <v>2.9</v>
      </c>
      <c r="H142" s="2">
        <v>1018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30.7</v>
      </c>
      <c r="O142">
        <v>356.5</v>
      </c>
      <c r="P142">
        <v>12.1</v>
      </c>
      <c r="Q142">
        <v>11.7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13.2</v>
      </c>
      <c r="C143" s="2">
        <v>69</v>
      </c>
      <c r="D143" s="2">
        <v>7.6</v>
      </c>
      <c r="E143" s="2">
        <v>13.2</v>
      </c>
      <c r="F143" s="2">
        <v>2.9</v>
      </c>
      <c r="G143" s="2">
        <v>3.2</v>
      </c>
      <c r="H143" s="2">
        <v>1017.9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30.7</v>
      </c>
      <c r="O143">
        <v>356.5</v>
      </c>
      <c r="P143">
        <v>12.1</v>
      </c>
      <c r="Q143">
        <v>11.7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13.2</v>
      </c>
      <c r="C144" s="2">
        <v>69</v>
      </c>
      <c r="D144" s="2">
        <v>7.6</v>
      </c>
      <c r="E144" s="2">
        <v>13.2</v>
      </c>
      <c r="F144" s="2">
        <v>4.7</v>
      </c>
      <c r="G144" s="2">
        <v>4.7</v>
      </c>
      <c r="H144" s="2">
        <v>1018.3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30.7</v>
      </c>
      <c r="O144">
        <v>356.5</v>
      </c>
      <c r="P144">
        <v>12.2</v>
      </c>
      <c r="Q144">
        <v>11.8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13.2</v>
      </c>
      <c r="C145" s="2">
        <v>69</v>
      </c>
      <c r="D145" s="2">
        <v>7.6</v>
      </c>
      <c r="E145" s="2">
        <v>13.2</v>
      </c>
      <c r="F145" s="2">
        <v>2.5</v>
      </c>
      <c r="G145" s="2">
        <v>4</v>
      </c>
      <c r="H145" s="2">
        <v>1018.2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30.7</v>
      </c>
      <c r="O145">
        <v>356.5</v>
      </c>
      <c r="P145">
        <v>12.2</v>
      </c>
      <c r="Q145">
        <v>11.9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13.3</v>
      </c>
      <c r="C146" s="2">
        <v>69</v>
      </c>
      <c r="D146" s="2">
        <v>7.7</v>
      </c>
      <c r="E146" s="2">
        <v>13.3</v>
      </c>
      <c r="F146" s="2">
        <v>0</v>
      </c>
      <c r="G146" s="2">
        <v>2.2000000000000002</v>
      </c>
      <c r="H146" s="2">
        <v>1018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30.7</v>
      </c>
      <c r="O146">
        <v>356.5</v>
      </c>
      <c r="P146">
        <v>12.2</v>
      </c>
      <c r="Q146">
        <v>11.9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13.3</v>
      </c>
      <c r="C147" s="2">
        <v>69</v>
      </c>
      <c r="D147" s="2">
        <v>7.7</v>
      </c>
      <c r="E147" s="2">
        <v>13.3</v>
      </c>
      <c r="F147" s="2">
        <v>4</v>
      </c>
      <c r="G147" s="2">
        <v>4</v>
      </c>
      <c r="H147" s="2">
        <v>1018.3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30.7</v>
      </c>
      <c r="O147">
        <v>356.5</v>
      </c>
      <c r="P147">
        <v>12.2</v>
      </c>
      <c r="Q147">
        <v>11.9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13.3</v>
      </c>
      <c r="C148" s="2">
        <v>69</v>
      </c>
      <c r="D148" s="2">
        <v>7.7</v>
      </c>
      <c r="E148" s="2">
        <v>13.3</v>
      </c>
      <c r="F148" s="2">
        <v>5.4</v>
      </c>
      <c r="G148" s="2">
        <v>7.2</v>
      </c>
      <c r="H148" s="2">
        <v>1018.1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30.7</v>
      </c>
      <c r="O148">
        <v>356.5</v>
      </c>
      <c r="P148">
        <v>12.3</v>
      </c>
      <c r="Q148">
        <v>12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13.4</v>
      </c>
      <c r="C149" s="2">
        <v>69</v>
      </c>
      <c r="D149" s="2">
        <v>7.8</v>
      </c>
      <c r="E149" s="2">
        <v>13.4</v>
      </c>
      <c r="F149" s="2">
        <v>4.3</v>
      </c>
      <c r="G149" s="2">
        <v>5</v>
      </c>
      <c r="H149" s="2">
        <v>1017.9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30.7</v>
      </c>
      <c r="O149">
        <v>356.5</v>
      </c>
      <c r="P149">
        <v>12.3</v>
      </c>
      <c r="Q149">
        <v>12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13.4</v>
      </c>
      <c r="C150" s="2">
        <v>69</v>
      </c>
      <c r="D150" s="2">
        <v>7.8</v>
      </c>
      <c r="E150" s="2">
        <v>13.4</v>
      </c>
      <c r="F150" s="2">
        <v>7.6</v>
      </c>
      <c r="G150" s="2">
        <v>9.6999999999999993</v>
      </c>
      <c r="H150" s="2">
        <v>1018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30.7</v>
      </c>
      <c r="O150">
        <v>356.5</v>
      </c>
      <c r="P150">
        <v>12.4</v>
      </c>
      <c r="Q150">
        <v>12.1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13.4</v>
      </c>
      <c r="C151" s="2">
        <v>69</v>
      </c>
      <c r="D151" s="2">
        <v>7.8</v>
      </c>
      <c r="E151" s="2">
        <v>13.4</v>
      </c>
      <c r="F151" s="2">
        <v>5.8</v>
      </c>
      <c r="G151" s="2">
        <v>6.1</v>
      </c>
      <c r="H151" s="2">
        <v>1017.8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30.7</v>
      </c>
      <c r="O151">
        <v>356.5</v>
      </c>
      <c r="P151">
        <v>12.4</v>
      </c>
      <c r="Q151">
        <v>12.1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13.5</v>
      </c>
      <c r="C152" s="2">
        <v>69</v>
      </c>
      <c r="D152" s="2">
        <v>7.9</v>
      </c>
      <c r="E152" s="2">
        <v>13.5</v>
      </c>
      <c r="F152" s="2">
        <v>4.7</v>
      </c>
      <c r="G152" s="2">
        <v>4.7</v>
      </c>
      <c r="H152" s="2">
        <v>1017.9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30.7</v>
      </c>
      <c r="O152">
        <v>356.5</v>
      </c>
      <c r="P152">
        <v>12.5</v>
      </c>
      <c r="Q152">
        <v>12.1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13.5</v>
      </c>
      <c r="C153" s="2">
        <v>69</v>
      </c>
      <c r="D153" s="2">
        <v>7.9</v>
      </c>
      <c r="E153" s="2">
        <v>13.5</v>
      </c>
      <c r="F153" s="2">
        <v>3.2</v>
      </c>
      <c r="G153" s="2">
        <v>6.1</v>
      </c>
      <c r="H153" s="2">
        <v>1018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30.7</v>
      </c>
      <c r="O153">
        <v>356.5</v>
      </c>
      <c r="P153">
        <v>12.5</v>
      </c>
      <c r="Q153">
        <v>12.2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13.5</v>
      </c>
      <c r="C154" s="2">
        <v>69</v>
      </c>
      <c r="D154" s="2">
        <v>7.9</v>
      </c>
      <c r="E154" s="2">
        <v>13.5</v>
      </c>
      <c r="F154" s="2">
        <v>3.2</v>
      </c>
      <c r="G154" s="2">
        <v>4.7</v>
      </c>
      <c r="H154" s="2">
        <v>1018.2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30.7</v>
      </c>
      <c r="O154">
        <v>356.5</v>
      </c>
      <c r="P154">
        <v>12.6</v>
      </c>
      <c r="Q154">
        <v>12.2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13.5</v>
      </c>
      <c r="C155" s="2">
        <v>69</v>
      </c>
      <c r="D155" s="2">
        <v>7.9</v>
      </c>
      <c r="E155" s="2">
        <v>13.5</v>
      </c>
      <c r="F155" s="2">
        <v>2.5</v>
      </c>
      <c r="G155" s="2">
        <v>5.8</v>
      </c>
      <c r="H155" s="2">
        <v>1018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30.7</v>
      </c>
      <c r="O155">
        <v>356.5</v>
      </c>
      <c r="P155">
        <v>12.6</v>
      </c>
      <c r="Q155">
        <v>12.2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13.5</v>
      </c>
      <c r="C156" s="2">
        <v>69</v>
      </c>
      <c r="D156" s="2">
        <v>7.9</v>
      </c>
      <c r="E156" s="2">
        <v>13.5</v>
      </c>
      <c r="F156" s="2">
        <v>0</v>
      </c>
      <c r="G156" s="2">
        <v>0</v>
      </c>
      <c r="H156" s="2">
        <v>1018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30.7</v>
      </c>
      <c r="O156">
        <v>356.5</v>
      </c>
      <c r="P156">
        <v>12.6</v>
      </c>
      <c r="Q156">
        <v>12.2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13.5</v>
      </c>
      <c r="C157" s="2">
        <v>69</v>
      </c>
      <c r="D157" s="2">
        <v>7.9</v>
      </c>
      <c r="E157" s="2">
        <v>13.5</v>
      </c>
      <c r="F157" s="2">
        <v>4.7</v>
      </c>
      <c r="G157" s="2">
        <v>7.9</v>
      </c>
      <c r="H157" s="2">
        <v>1018.1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30.7</v>
      </c>
      <c r="O157">
        <v>356.5</v>
      </c>
      <c r="P157">
        <v>12.7</v>
      </c>
      <c r="Q157">
        <v>12.3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13.5</v>
      </c>
      <c r="C158" s="2">
        <v>69</v>
      </c>
      <c r="D158" s="2">
        <v>7.9</v>
      </c>
      <c r="E158" s="2">
        <v>13.5</v>
      </c>
      <c r="F158" s="2">
        <v>2.9</v>
      </c>
      <c r="G158" s="2">
        <v>3.2</v>
      </c>
      <c r="H158" s="2">
        <v>1018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30.7</v>
      </c>
      <c r="O158">
        <v>356.5</v>
      </c>
      <c r="P158">
        <v>12.7</v>
      </c>
      <c r="Q158">
        <v>12.3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13.5</v>
      </c>
      <c r="C159" s="2">
        <v>69</v>
      </c>
      <c r="D159" s="2">
        <v>7.9</v>
      </c>
      <c r="E159" s="2">
        <v>13.5</v>
      </c>
      <c r="F159" s="2">
        <v>5.4</v>
      </c>
      <c r="G159" s="2">
        <v>5.4</v>
      </c>
      <c r="H159" s="2">
        <v>1017.9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30.7</v>
      </c>
      <c r="O159">
        <v>356.5</v>
      </c>
      <c r="P159">
        <v>12.7</v>
      </c>
      <c r="Q159">
        <v>12.3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13.5</v>
      </c>
      <c r="C160" s="2">
        <v>69</v>
      </c>
      <c r="D160" s="2">
        <v>7.9</v>
      </c>
      <c r="E160" s="2">
        <v>13.5</v>
      </c>
      <c r="F160" s="2">
        <v>3.6</v>
      </c>
      <c r="G160" s="2">
        <v>4.7</v>
      </c>
      <c r="H160" s="2">
        <v>1017.9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30.7</v>
      </c>
      <c r="O160">
        <v>356.5</v>
      </c>
      <c r="P160">
        <v>12.7</v>
      </c>
      <c r="Q160">
        <v>12.3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13.5</v>
      </c>
      <c r="C161" s="2">
        <v>69</v>
      </c>
      <c r="D161" s="2">
        <v>7.9</v>
      </c>
      <c r="E161" s="2">
        <v>13.5</v>
      </c>
      <c r="F161" s="2">
        <v>4</v>
      </c>
      <c r="G161" s="2">
        <v>5.4</v>
      </c>
      <c r="H161" s="2">
        <v>1018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30.7</v>
      </c>
      <c r="O161">
        <v>356.5</v>
      </c>
      <c r="P161">
        <v>12.8</v>
      </c>
      <c r="Q161">
        <v>12.3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13.6</v>
      </c>
      <c r="C162" s="2">
        <v>69</v>
      </c>
      <c r="D162" s="2">
        <v>8</v>
      </c>
      <c r="E162" s="2">
        <v>13.6</v>
      </c>
      <c r="F162" s="2">
        <v>2.2000000000000002</v>
      </c>
      <c r="G162" s="2">
        <v>4</v>
      </c>
      <c r="H162" s="2">
        <v>1018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30.7</v>
      </c>
      <c r="O162">
        <v>356.5</v>
      </c>
      <c r="P162">
        <v>12.8</v>
      </c>
      <c r="Q162">
        <v>12.4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13.6</v>
      </c>
      <c r="C163" s="2">
        <v>69</v>
      </c>
      <c r="D163" s="2">
        <v>8</v>
      </c>
      <c r="E163" s="2">
        <v>13.6</v>
      </c>
      <c r="F163" s="2">
        <v>5</v>
      </c>
      <c r="G163" s="2">
        <v>5</v>
      </c>
      <c r="H163" s="2">
        <v>1017.9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30.7</v>
      </c>
      <c r="O163">
        <v>356.5</v>
      </c>
      <c r="P163">
        <v>12.8</v>
      </c>
      <c r="Q163">
        <v>12.4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13.6</v>
      </c>
      <c r="C164" s="2">
        <v>69</v>
      </c>
      <c r="D164" s="2">
        <v>8</v>
      </c>
      <c r="E164" s="2">
        <v>13.6</v>
      </c>
      <c r="F164" s="2">
        <v>5.4</v>
      </c>
      <c r="G164" s="2">
        <v>5.4</v>
      </c>
      <c r="H164" s="2">
        <v>1018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30.7</v>
      </c>
      <c r="O164">
        <v>356.5</v>
      </c>
      <c r="P164">
        <v>12.8</v>
      </c>
      <c r="Q164">
        <v>12.4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13.6</v>
      </c>
      <c r="C165" s="2">
        <v>69</v>
      </c>
      <c r="D165" s="2">
        <v>8</v>
      </c>
      <c r="E165" s="2">
        <v>13.6</v>
      </c>
      <c r="F165" s="2">
        <v>4</v>
      </c>
      <c r="G165" s="2">
        <v>5</v>
      </c>
      <c r="H165" s="2">
        <v>1018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30.7</v>
      </c>
      <c r="O165">
        <v>356.5</v>
      </c>
      <c r="P165">
        <v>12.9</v>
      </c>
      <c r="Q165">
        <v>12.5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13.6</v>
      </c>
      <c r="C166" s="2">
        <v>69</v>
      </c>
      <c r="D166" s="2">
        <v>8</v>
      </c>
      <c r="E166" s="2">
        <v>13.6</v>
      </c>
      <c r="F166" s="2">
        <v>4.3</v>
      </c>
      <c r="G166" s="2">
        <v>6.8</v>
      </c>
      <c r="H166" s="2">
        <v>1018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30.7</v>
      </c>
      <c r="O166">
        <v>356.5</v>
      </c>
      <c r="P166">
        <v>12.9</v>
      </c>
      <c r="Q166">
        <v>12.5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13.6</v>
      </c>
      <c r="C167" s="2">
        <v>69</v>
      </c>
      <c r="D167" s="2">
        <v>8</v>
      </c>
      <c r="E167" s="2">
        <v>13.6</v>
      </c>
      <c r="F167" s="2">
        <v>5</v>
      </c>
      <c r="G167" s="2">
        <v>5.4</v>
      </c>
      <c r="H167" s="2">
        <v>1018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30.7</v>
      </c>
      <c r="O167">
        <v>356.5</v>
      </c>
      <c r="P167">
        <v>12.9</v>
      </c>
      <c r="Q167">
        <v>12.5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13.6</v>
      </c>
      <c r="C168" s="2">
        <v>69</v>
      </c>
      <c r="D168" s="2">
        <v>8</v>
      </c>
      <c r="E168" s="2">
        <v>13.6</v>
      </c>
      <c r="F168" s="2">
        <v>3.6</v>
      </c>
      <c r="G168" s="2">
        <v>4.7</v>
      </c>
      <c r="H168" s="2">
        <v>1018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30.7</v>
      </c>
      <c r="O168">
        <v>356.5</v>
      </c>
      <c r="P168">
        <v>13</v>
      </c>
      <c r="Q168">
        <v>12.5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13.6</v>
      </c>
      <c r="C169" s="2">
        <v>69</v>
      </c>
      <c r="D169" s="2">
        <v>8</v>
      </c>
      <c r="E169" s="2">
        <v>13.6</v>
      </c>
      <c r="F169" s="2">
        <v>4.7</v>
      </c>
      <c r="G169" s="2">
        <v>5</v>
      </c>
      <c r="H169" s="2">
        <v>1018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30.7</v>
      </c>
      <c r="O169">
        <v>356.5</v>
      </c>
      <c r="P169">
        <v>13</v>
      </c>
      <c r="Q169">
        <v>12.6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13.6</v>
      </c>
      <c r="C170" s="2">
        <v>70</v>
      </c>
      <c r="D170" s="2">
        <v>8.3000000000000007</v>
      </c>
      <c r="E170" s="2">
        <v>13.6</v>
      </c>
      <c r="F170" s="2">
        <v>5</v>
      </c>
      <c r="G170" s="2">
        <v>5.4</v>
      </c>
      <c r="H170" s="2">
        <v>1017.9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30.7</v>
      </c>
      <c r="O170">
        <v>356.5</v>
      </c>
      <c r="P170">
        <v>13</v>
      </c>
      <c r="Q170">
        <v>12.6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13.6</v>
      </c>
      <c r="C171" s="2">
        <v>70</v>
      </c>
      <c r="D171" s="2">
        <v>8.3000000000000007</v>
      </c>
      <c r="E171" s="2">
        <v>13.6</v>
      </c>
      <c r="F171" s="2">
        <v>1.8</v>
      </c>
      <c r="G171" s="2">
        <v>4.7</v>
      </c>
      <c r="H171" s="2">
        <v>1017.8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30.7</v>
      </c>
      <c r="O171">
        <v>356.5</v>
      </c>
      <c r="P171">
        <v>13</v>
      </c>
      <c r="Q171">
        <v>12.6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13.6</v>
      </c>
      <c r="C172" s="2">
        <v>70</v>
      </c>
      <c r="D172" s="2">
        <v>8.3000000000000007</v>
      </c>
      <c r="E172" s="2">
        <v>13.6</v>
      </c>
      <c r="F172" s="2">
        <v>2.9</v>
      </c>
      <c r="G172" s="2">
        <v>5</v>
      </c>
      <c r="H172" s="2">
        <v>1018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30.7</v>
      </c>
      <c r="O172">
        <v>356.5</v>
      </c>
      <c r="P172">
        <v>13.1</v>
      </c>
      <c r="Q172">
        <v>12.6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13.6</v>
      </c>
      <c r="C173" s="2">
        <v>70</v>
      </c>
      <c r="D173" s="2">
        <v>8.3000000000000007</v>
      </c>
      <c r="E173" s="2">
        <v>13.6</v>
      </c>
      <c r="F173" s="2">
        <v>6.8</v>
      </c>
      <c r="G173" s="2">
        <v>10.4</v>
      </c>
      <c r="H173" s="2">
        <v>1018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30.7</v>
      </c>
      <c r="O173">
        <v>356.5</v>
      </c>
      <c r="P173">
        <v>13.1</v>
      </c>
      <c r="Q173">
        <v>12.7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13.7</v>
      </c>
      <c r="C174" s="2">
        <v>70</v>
      </c>
      <c r="D174" s="2">
        <v>8.3000000000000007</v>
      </c>
      <c r="E174" s="2">
        <v>13.7</v>
      </c>
      <c r="F174" s="2">
        <v>1.8</v>
      </c>
      <c r="G174" s="2">
        <v>3.2</v>
      </c>
      <c r="H174" s="2">
        <v>1018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30.7</v>
      </c>
      <c r="O174">
        <v>356.5</v>
      </c>
      <c r="P174">
        <v>13.1</v>
      </c>
      <c r="Q174">
        <v>12.7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13.7</v>
      </c>
      <c r="C175" s="2">
        <v>70</v>
      </c>
      <c r="D175" s="2">
        <v>8.3000000000000007</v>
      </c>
      <c r="E175" s="2">
        <v>13.7</v>
      </c>
      <c r="F175" s="2">
        <v>2.5</v>
      </c>
      <c r="G175" s="2">
        <v>3.6</v>
      </c>
      <c r="H175" s="2">
        <v>1017.9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30.7</v>
      </c>
      <c r="O175">
        <v>356.5</v>
      </c>
      <c r="P175">
        <v>13.2</v>
      </c>
      <c r="Q175">
        <v>12.7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13.7</v>
      </c>
      <c r="C176" s="2">
        <v>70</v>
      </c>
      <c r="D176" s="2">
        <v>8.3000000000000007</v>
      </c>
      <c r="E176" s="2">
        <v>13.7</v>
      </c>
      <c r="F176" s="2">
        <v>4.3</v>
      </c>
      <c r="G176" s="2">
        <v>4.3</v>
      </c>
      <c r="H176" s="2">
        <v>1017.9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30.7</v>
      </c>
      <c r="O176">
        <v>356.5</v>
      </c>
      <c r="P176">
        <v>13.2</v>
      </c>
      <c r="Q176">
        <v>12.7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13.7</v>
      </c>
      <c r="C177" s="2">
        <v>70</v>
      </c>
      <c r="D177" s="2">
        <v>8.3000000000000007</v>
      </c>
      <c r="E177" s="2">
        <v>13.7</v>
      </c>
      <c r="F177" s="2">
        <v>4.7</v>
      </c>
      <c r="G177" s="2">
        <v>5.8</v>
      </c>
      <c r="H177" s="2">
        <v>1017.9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30.7</v>
      </c>
      <c r="O177">
        <v>356.5</v>
      </c>
      <c r="P177">
        <v>13.2</v>
      </c>
      <c r="Q177">
        <v>12.8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13.7</v>
      </c>
      <c r="C178" s="2">
        <v>70</v>
      </c>
      <c r="D178" s="2">
        <v>8.3000000000000007</v>
      </c>
      <c r="E178" s="2">
        <v>13.7</v>
      </c>
      <c r="F178" s="2">
        <v>4.7</v>
      </c>
      <c r="G178" s="2">
        <v>5</v>
      </c>
      <c r="H178" s="2">
        <v>1017.7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30.7</v>
      </c>
      <c r="O178">
        <v>356.5</v>
      </c>
      <c r="P178">
        <v>13.2</v>
      </c>
      <c r="Q178">
        <v>12.8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13.7</v>
      </c>
      <c r="C179" s="2">
        <v>70</v>
      </c>
      <c r="D179" s="2">
        <v>8.3000000000000007</v>
      </c>
      <c r="E179" s="2">
        <v>13.7</v>
      </c>
      <c r="F179" s="2">
        <v>5</v>
      </c>
      <c r="G179" s="2">
        <v>5.8</v>
      </c>
      <c r="H179" s="2">
        <v>1017.8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30.7</v>
      </c>
      <c r="O179">
        <v>356.5</v>
      </c>
      <c r="P179">
        <v>13.2</v>
      </c>
      <c r="Q179">
        <v>12.8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13.7</v>
      </c>
      <c r="C180" s="2">
        <v>70</v>
      </c>
      <c r="D180" s="2">
        <v>8.3000000000000007</v>
      </c>
      <c r="E180" s="2">
        <v>13.7</v>
      </c>
      <c r="F180" s="2">
        <v>0</v>
      </c>
      <c r="G180" s="2">
        <v>3.2</v>
      </c>
      <c r="H180" s="2">
        <v>1018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30.7</v>
      </c>
      <c r="O180">
        <v>356.5</v>
      </c>
      <c r="P180">
        <v>13.2</v>
      </c>
      <c r="Q180">
        <v>12.8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13.7</v>
      </c>
      <c r="C181" s="2">
        <v>70</v>
      </c>
      <c r="D181" s="2">
        <v>8.3000000000000007</v>
      </c>
      <c r="E181" s="2">
        <v>13.7</v>
      </c>
      <c r="F181" s="2">
        <v>3.2</v>
      </c>
      <c r="G181" s="2">
        <v>4</v>
      </c>
      <c r="H181" s="2">
        <v>1017.9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30.7</v>
      </c>
      <c r="O181">
        <v>356.5</v>
      </c>
      <c r="P181">
        <v>13.3</v>
      </c>
      <c r="Q181">
        <v>12.8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13.7</v>
      </c>
      <c r="C182" s="2">
        <v>70</v>
      </c>
      <c r="D182" s="2">
        <v>8.3000000000000007</v>
      </c>
      <c r="E182" s="2">
        <v>13.7</v>
      </c>
      <c r="F182" s="2">
        <v>5.8</v>
      </c>
      <c r="G182" s="2">
        <v>5.8</v>
      </c>
      <c r="H182" s="2">
        <v>1017.9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30.7</v>
      </c>
      <c r="O182">
        <v>356.5</v>
      </c>
      <c r="P182">
        <v>13.3</v>
      </c>
      <c r="Q182">
        <v>12.9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13.7</v>
      </c>
      <c r="C183" s="2">
        <v>70</v>
      </c>
      <c r="D183" s="2">
        <v>8.3000000000000007</v>
      </c>
      <c r="E183" s="2">
        <v>13.7</v>
      </c>
      <c r="F183" s="2">
        <v>0</v>
      </c>
      <c r="G183" s="2">
        <v>4</v>
      </c>
      <c r="H183" s="2">
        <v>1018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30.7</v>
      </c>
      <c r="O183">
        <v>356.5</v>
      </c>
      <c r="P183">
        <v>13.3</v>
      </c>
      <c r="Q183">
        <v>12.9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13.7</v>
      </c>
      <c r="C184" s="2">
        <v>70</v>
      </c>
      <c r="D184" s="2">
        <v>8.3000000000000007</v>
      </c>
      <c r="E184" s="2">
        <v>13.7</v>
      </c>
      <c r="F184" s="2">
        <v>4.3</v>
      </c>
      <c r="G184" s="2">
        <v>5.8</v>
      </c>
      <c r="H184" s="2">
        <v>1018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30.7</v>
      </c>
      <c r="O184">
        <v>356.5</v>
      </c>
      <c r="P184">
        <v>13.3</v>
      </c>
      <c r="Q184">
        <v>12.9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13.8</v>
      </c>
      <c r="C185" s="2">
        <v>70</v>
      </c>
      <c r="D185" s="2">
        <v>8.4</v>
      </c>
      <c r="E185" s="2">
        <v>13.8</v>
      </c>
      <c r="F185" s="2">
        <v>2.9</v>
      </c>
      <c r="G185" s="2">
        <v>4</v>
      </c>
      <c r="H185" s="2">
        <v>1017.9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30.7</v>
      </c>
      <c r="O185">
        <v>356.5</v>
      </c>
      <c r="P185">
        <v>13.3</v>
      </c>
      <c r="Q185">
        <v>12.9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13.8</v>
      </c>
      <c r="C186" s="2">
        <v>70</v>
      </c>
      <c r="D186" s="2">
        <v>8.4</v>
      </c>
      <c r="E186" s="2">
        <v>13.8</v>
      </c>
      <c r="F186" s="2">
        <v>3.6</v>
      </c>
      <c r="G186" s="2">
        <v>8.3000000000000007</v>
      </c>
      <c r="H186" s="2">
        <v>1018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30.7</v>
      </c>
      <c r="O186">
        <v>356.5</v>
      </c>
      <c r="P186">
        <v>13.3</v>
      </c>
      <c r="Q186">
        <v>12.9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13.8</v>
      </c>
      <c r="C187" s="2">
        <v>70</v>
      </c>
      <c r="D187" s="2">
        <v>8.4</v>
      </c>
      <c r="E187" s="2">
        <v>13.8</v>
      </c>
      <c r="F187" s="2">
        <v>4.7</v>
      </c>
      <c r="G187" s="2">
        <v>9.4</v>
      </c>
      <c r="H187" s="2">
        <v>1017.7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30.7</v>
      </c>
      <c r="O187">
        <v>356.5</v>
      </c>
      <c r="P187">
        <v>13.3</v>
      </c>
      <c r="Q187">
        <v>13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13.8</v>
      </c>
      <c r="C188" s="2">
        <v>70</v>
      </c>
      <c r="D188" s="2">
        <v>8.4</v>
      </c>
      <c r="E188" s="2">
        <v>13.8</v>
      </c>
      <c r="F188" s="2">
        <v>8.3000000000000007</v>
      </c>
      <c r="G188" s="2">
        <v>8.3000000000000007</v>
      </c>
      <c r="H188" s="2">
        <v>1017.9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30.7</v>
      </c>
      <c r="O188">
        <v>356.5</v>
      </c>
      <c r="P188">
        <v>13.4</v>
      </c>
      <c r="Q188">
        <v>13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13.8</v>
      </c>
      <c r="C189" s="2">
        <v>70</v>
      </c>
      <c r="D189" s="2">
        <v>8.4</v>
      </c>
      <c r="E189" s="2">
        <v>13.8</v>
      </c>
      <c r="F189" s="2">
        <v>5</v>
      </c>
      <c r="G189" s="2">
        <v>7.9</v>
      </c>
      <c r="H189" s="2">
        <v>1017.8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30.7</v>
      </c>
      <c r="O189">
        <v>356.5</v>
      </c>
      <c r="P189">
        <v>13.4</v>
      </c>
      <c r="Q189">
        <v>13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13.8</v>
      </c>
      <c r="C190" s="2">
        <v>70</v>
      </c>
      <c r="D190" s="2">
        <v>8.4</v>
      </c>
      <c r="E190" s="2">
        <v>13.8</v>
      </c>
      <c r="F190" s="2">
        <v>2.2000000000000002</v>
      </c>
      <c r="G190" s="2">
        <v>4.3</v>
      </c>
      <c r="H190" s="2">
        <v>1017.8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30.7</v>
      </c>
      <c r="O190">
        <v>356.5</v>
      </c>
      <c r="P190">
        <v>13.4</v>
      </c>
      <c r="Q190">
        <v>13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13.8</v>
      </c>
      <c r="C191" s="2">
        <v>70</v>
      </c>
      <c r="D191" s="2">
        <v>8.4</v>
      </c>
      <c r="E191" s="2">
        <v>13.8</v>
      </c>
      <c r="F191" s="2">
        <v>5</v>
      </c>
      <c r="G191" s="2">
        <v>8.3000000000000007</v>
      </c>
      <c r="H191" s="2">
        <v>1017.6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30.7</v>
      </c>
      <c r="O191">
        <v>356.5</v>
      </c>
      <c r="P191">
        <v>13.4</v>
      </c>
      <c r="Q191">
        <v>13.1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13.9</v>
      </c>
      <c r="C192" s="2">
        <v>70</v>
      </c>
      <c r="D192" s="2">
        <v>8.5</v>
      </c>
      <c r="E192" s="2">
        <v>13.9</v>
      </c>
      <c r="F192" s="2">
        <v>5.4</v>
      </c>
      <c r="G192" s="2">
        <v>6.1</v>
      </c>
      <c r="H192" s="2">
        <v>1017.9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30.7</v>
      </c>
      <c r="O192">
        <v>356.5</v>
      </c>
      <c r="P192">
        <v>13.4</v>
      </c>
      <c r="Q192">
        <v>13.1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13.9</v>
      </c>
      <c r="C193" s="2">
        <v>70</v>
      </c>
      <c r="D193" s="2">
        <v>8.5</v>
      </c>
      <c r="E193" s="2">
        <v>13.9</v>
      </c>
      <c r="F193" s="2">
        <v>4.3</v>
      </c>
      <c r="G193" s="2">
        <v>5</v>
      </c>
      <c r="H193" s="2">
        <v>1017.5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30.7</v>
      </c>
      <c r="O193">
        <v>356.5</v>
      </c>
      <c r="P193">
        <v>13.4</v>
      </c>
      <c r="Q193">
        <v>13.1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13.9</v>
      </c>
      <c r="C194" s="2">
        <v>70</v>
      </c>
      <c r="D194" s="2">
        <v>8.5</v>
      </c>
      <c r="E194" s="2">
        <v>13.9</v>
      </c>
      <c r="F194" s="2">
        <v>4.7</v>
      </c>
      <c r="G194" s="2">
        <v>9</v>
      </c>
      <c r="H194" s="2">
        <v>1017.6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30.7</v>
      </c>
      <c r="O194">
        <v>356.5</v>
      </c>
      <c r="P194">
        <v>13.5</v>
      </c>
      <c r="Q194">
        <v>13.1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13.9</v>
      </c>
      <c r="C195" s="2">
        <v>70</v>
      </c>
      <c r="D195" s="2">
        <v>8.5</v>
      </c>
      <c r="E195" s="2">
        <v>13.9</v>
      </c>
      <c r="F195" s="2">
        <v>4.3</v>
      </c>
      <c r="G195" s="2">
        <v>4.7</v>
      </c>
      <c r="H195" s="2">
        <v>1017.7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30.7</v>
      </c>
      <c r="O195">
        <v>356.5</v>
      </c>
      <c r="P195">
        <v>13.5</v>
      </c>
      <c r="Q195">
        <v>13.1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13.9</v>
      </c>
      <c r="C196" s="2">
        <v>70</v>
      </c>
      <c r="D196" s="2">
        <v>8.5</v>
      </c>
      <c r="E196" s="2">
        <v>13.9</v>
      </c>
      <c r="F196" s="2">
        <v>5</v>
      </c>
      <c r="G196" s="2">
        <v>6.1</v>
      </c>
      <c r="H196" s="2">
        <v>1017.6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30.7</v>
      </c>
      <c r="O196">
        <v>356.5</v>
      </c>
      <c r="P196">
        <v>13.5</v>
      </c>
      <c r="Q196">
        <v>13.1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13.9</v>
      </c>
      <c r="C197" s="2">
        <v>71</v>
      </c>
      <c r="D197" s="2">
        <v>8.6999999999999993</v>
      </c>
      <c r="E197" s="2">
        <v>13.9</v>
      </c>
      <c r="F197" s="2">
        <v>3.2</v>
      </c>
      <c r="G197" s="2">
        <v>5.4</v>
      </c>
      <c r="H197" s="2">
        <v>1017.6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30.7</v>
      </c>
      <c r="O197">
        <v>356.5</v>
      </c>
      <c r="P197">
        <v>13.5</v>
      </c>
      <c r="Q197">
        <v>13.2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13.9</v>
      </c>
      <c r="C198" s="2">
        <v>71</v>
      </c>
      <c r="D198" s="2">
        <v>8.6999999999999993</v>
      </c>
      <c r="E198" s="2">
        <v>13.9</v>
      </c>
      <c r="F198" s="2">
        <v>3.2</v>
      </c>
      <c r="G198" s="2">
        <v>5</v>
      </c>
      <c r="H198" s="2">
        <v>1017.7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30.7</v>
      </c>
      <c r="O198">
        <v>356.5</v>
      </c>
      <c r="P198">
        <v>13.5</v>
      </c>
      <c r="Q198">
        <v>13.2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13.9</v>
      </c>
      <c r="C199" s="2">
        <v>71</v>
      </c>
      <c r="D199" s="2">
        <v>8.6999999999999993</v>
      </c>
      <c r="E199" s="2">
        <v>13.9</v>
      </c>
      <c r="F199" s="2">
        <v>2.2000000000000002</v>
      </c>
      <c r="G199" s="2">
        <v>4.3</v>
      </c>
      <c r="H199" s="2">
        <v>1017.8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30.7</v>
      </c>
      <c r="O199">
        <v>356.5</v>
      </c>
      <c r="P199">
        <v>13.5</v>
      </c>
      <c r="Q199">
        <v>13.2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13.9</v>
      </c>
      <c r="C200" s="2">
        <v>71</v>
      </c>
      <c r="D200" s="2">
        <v>8.6999999999999993</v>
      </c>
      <c r="E200" s="2">
        <v>13.9</v>
      </c>
      <c r="F200" s="2">
        <v>2.9</v>
      </c>
      <c r="G200" s="2">
        <v>4.7</v>
      </c>
      <c r="H200" s="2">
        <v>1017.7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30.7</v>
      </c>
      <c r="O200">
        <v>356.5</v>
      </c>
      <c r="P200">
        <v>13.6</v>
      </c>
      <c r="Q200">
        <v>13.2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13.9</v>
      </c>
      <c r="C201" s="2">
        <v>71</v>
      </c>
      <c r="D201" s="2">
        <v>8.6999999999999993</v>
      </c>
      <c r="E201" s="2">
        <v>13.9</v>
      </c>
      <c r="F201" s="2">
        <v>6.1</v>
      </c>
      <c r="G201" s="2">
        <v>6.1</v>
      </c>
      <c r="H201" s="2">
        <v>1017.5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30.7</v>
      </c>
      <c r="O201">
        <v>356.5</v>
      </c>
      <c r="P201">
        <v>13.6</v>
      </c>
      <c r="Q201">
        <v>13.2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13.9</v>
      </c>
      <c r="C202" s="2">
        <v>71</v>
      </c>
      <c r="D202" s="2">
        <v>8.6999999999999993</v>
      </c>
      <c r="E202" s="2">
        <v>13.9</v>
      </c>
      <c r="F202" s="2">
        <v>9.4</v>
      </c>
      <c r="G202" s="2">
        <v>10.4</v>
      </c>
      <c r="H202" s="2">
        <v>1017.7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30.7</v>
      </c>
      <c r="O202">
        <v>356.5</v>
      </c>
      <c r="P202">
        <v>13.6</v>
      </c>
      <c r="Q202">
        <v>13.2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13.9</v>
      </c>
      <c r="C203" s="2">
        <v>71</v>
      </c>
      <c r="D203" s="2">
        <v>8.6999999999999993</v>
      </c>
      <c r="E203" s="2">
        <v>13.9</v>
      </c>
      <c r="F203" s="2">
        <v>4.3</v>
      </c>
      <c r="G203" s="2">
        <v>5</v>
      </c>
      <c r="H203" s="2">
        <v>1017.7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30.7</v>
      </c>
      <c r="O203">
        <v>356.5</v>
      </c>
      <c r="P203">
        <v>13.6</v>
      </c>
      <c r="Q203">
        <v>13.3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13.9</v>
      </c>
      <c r="C204" s="2">
        <v>71</v>
      </c>
      <c r="D204" s="2">
        <v>8.6999999999999993</v>
      </c>
      <c r="E204" s="2">
        <v>13.9</v>
      </c>
      <c r="F204" s="2">
        <v>4.3</v>
      </c>
      <c r="G204" s="2">
        <v>5.8</v>
      </c>
      <c r="H204" s="2">
        <v>1017.6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30.7</v>
      </c>
      <c r="O204">
        <v>356.5</v>
      </c>
      <c r="P204">
        <v>13.6</v>
      </c>
      <c r="Q204">
        <v>13.3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13.8</v>
      </c>
      <c r="C205" s="2">
        <v>71</v>
      </c>
      <c r="D205" s="2">
        <v>8.6</v>
      </c>
      <c r="E205" s="2">
        <v>13.8</v>
      </c>
      <c r="F205" s="2">
        <v>5</v>
      </c>
      <c r="G205" s="2">
        <v>7.9</v>
      </c>
      <c r="H205" s="2">
        <v>1017.5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30.7</v>
      </c>
      <c r="O205">
        <v>356.5</v>
      </c>
      <c r="P205">
        <v>13.6</v>
      </c>
      <c r="Q205">
        <v>13.3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13.8</v>
      </c>
      <c r="C206" s="2">
        <v>70</v>
      </c>
      <c r="D206" s="2">
        <v>8.4</v>
      </c>
      <c r="E206" s="2">
        <v>13.8</v>
      </c>
      <c r="F206" s="2">
        <v>6.5</v>
      </c>
      <c r="G206" s="2">
        <v>6.5</v>
      </c>
      <c r="H206" s="2">
        <v>1017.4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30.7</v>
      </c>
      <c r="O206">
        <v>356.5</v>
      </c>
      <c r="P206">
        <v>13.6</v>
      </c>
      <c r="Q206">
        <v>13.3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13.8</v>
      </c>
      <c r="C207" s="2">
        <v>70</v>
      </c>
      <c r="D207" s="2">
        <v>8.4</v>
      </c>
      <c r="E207" s="2">
        <v>13.8</v>
      </c>
      <c r="F207" s="2">
        <v>4</v>
      </c>
      <c r="G207" s="2">
        <v>4.3</v>
      </c>
      <c r="H207" s="2">
        <v>1017.5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30.7</v>
      </c>
      <c r="O207">
        <v>356.5</v>
      </c>
      <c r="P207">
        <v>13.7</v>
      </c>
      <c r="Q207">
        <v>13.3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13.9</v>
      </c>
      <c r="C208" s="2">
        <v>70</v>
      </c>
      <c r="D208" s="2">
        <v>8.5</v>
      </c>
      <c r="E208" s="2">
        <v>13.9</v>
      </c>
      <c r="F208" s="2">
        <v>5.8</v>
      </c>
      <c r="G208" s="2">
        <v>7.2</v>
      </c>
      <c r="H208" s="2">
        <v>1017.5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30.7</v>
      </c>
      <c r="O208">
        <v>356.5</v>
      </c>
      <c r="P208">
        <v>13.6</v>
      </c>
      <c r="Q208">
        <v>13.3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13.9</v>
      </c>
      <c r="C209" s="2">
        <v>70</v>
      </c>
      <c r="D209" s="2">
        <v>8.5</v>
      </c>
      <c r="E209" s="2">
        <v>13.9</v>
      </c>
      <c r="F209" s="2">
        <v>9.6999999999999993</v>
      </c>
      <c r="G209" s="2">
        <v>9.6999999999999993</v>
      </c>
      <c r="H209" s="2">
        <v>1017.7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30.7</v>
      </c>
      <c r="O209">
        <v>356.5</v>
      </c>
      <c r="P209">
        <v>13.7</v>
      </c>
      <c r="Q209">
        <v>13.4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13.9</v>
      </c>
      <c r="C210" s="2">
        <v>70</v>
      </c>
      <c r="D210" s="2">
        <v>8.5</v>
      </c>
      <c r="E210" s="2">
        <v>13.9</v>
      </c>
      <c r="F210" s="2">
        <v>10.8</v>
      </c>
      <c r="G210" s="2">
        <v>11.9</v>
      </c>
      <c r="H210" s="2">
        <v>1017.6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30.7</v>
      </c>
      <c r="O210">
        <v>356.5</v>
      </c>
      <c r="P210">
        <v>13.7</v>
      </c>
      <c r="Q210">
        <v>13.4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13.9</v>
      </c>
      <c r="C211" s="2">
        <v>70</v>
      </c>
      <c r="D211" s="2">
        <v>8.5</v>
      </c>
      <c r="E211" s="2">
        <v>13.9</v>
      </c>
      <c r="F211" s="2">
        <v>5</v>
      </c>
      <c r="G211" s="2">
        <v>6.5</v>
      </c>
      <c r="H211" s="2">
        <v>1017.7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30.7</v>
      </c>
      <c r="O211">
        <v>356.5</v>
      </c>
      <c r="P211">
        <v>13.7</v>
      </c>
      <c r="Q211">
        <v>13.4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13.9</v>
      </c>
      <c r="C212" s="2">
        <v>69</v>
      </c>
      <c r="D212" s="2">
        <v>8.3000000000000007</v>
      </c>
      <c r="E212" s="2">
        <v>13.9</v>
      </c>
      <c r="F212" s="2">
        <v>4</v>
      </c>
      <c r="G212" s="2">
        <v>5.8</v>
      </c>
      <c r="H212" s="2">
        <v>1017.5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30.7</v>
      </c>
      <c r="O212">
        <v>356.5</v>
      </c>
      <c r="P212">
        <v>13.7</v>
      </c>
      <c r="Q212">
        <v>13.4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13.9</v>
      </c>
      <c r="C213" s="2">
        <v>69</v>
      </c>
      <c r="D213" s="2">
        <v>8.3000000000000007</v>
      </c>
      <c r="E213" s="2">
        <v>13.9</v>
      </c>
      <c r="F213" s="2">
        <v>5.4</v>
      </c>
      <c r="G213" s="2">
        <v>6.8</v>
      </c>
      <c r="H213" s="2">
        <v>1017.6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30.7</v>
      </c>
      <c r="O213">
        <v>356.5</v>
      </c>
      <c r="P213">
        <v>13.7</v>
      </c>
      <c r="Q213">
        <v>13.4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13.9</v>
      </c>
      <c r="C214" s="2">
        <v>69</v>
      </c>
      <c r="D214" s="2">
        <v>8.3000000000000007</v>
      </c>
      <c r="E214" s="2">
        <v>13.9</v>
      </c>
      <c r="F214" s="2">
        <v>3.2</v>
      </c>
      <c r="G214" s="2">
        <v>3.2</v>
      </c>
      <c r="H214" s="2">
        <v>1017.5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30.7</v>
      </c>
      <c r="O214">
        <v>356.5</v>
      </c>
      <c r="P214">
        <v>13.7</v>
      </c>
      <c r="Q214">
        <v>13.4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13.9</v>
      </c>
      <c r="C215" s="2">
        <v>69</v>
      </c>
      <c r="D215" s="2">
        <v>8.3000000000000007</v>
      </c>
      <c r="E215" s="2">
        <v>13.9</v>
      </c>
      <c r="F215" s="2">
        <v>9.6999999999999993</v>
      </c>
      <c r="G215" s="2">
        <v>10.8</v>
      </c>
      <c r="H215" s="2">
        <v>1017.6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30.7</v>
      </c>
      <c r="O215">
        <v>356.5</v>
      </c>
      <c r="P215">
        <v>13.7</v>
      </c>
      <c r="Q215">
        <v>13.4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14</v>
      </c>
      <c r="C216" s="2">
        <v>70</v>
      </c>
      <c r="D216" s="2">
        <v>8.6</v>
      </c>
      <c r="E216" s="2">
        <v>14</v>
      </c>
      <c r="F216" s="2">
        <v>4</v>
      </c>
      <c r="G216" s="2">
        <v>9.6999999999999993</v>
      </c>
      <c r="H216" s="2">
        <v>1017.5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30.7</v>
      </c>
      <c r="O216">
        <v>356.5</v>
      </c>
      <c r="P216">
        <v>13.8</v>
      </c>
      <c r="Q216">
        <v>13.5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14</v>
      </c>
      <c r="C217" s="2">
        <v>70</v>
      </c>
      <c r="D217" s="2">
        <v>8.6</v>
      </c>
      <c r="E217" s="2">
        <v>14</v>
      </c>
      <c r="F217" s="2">
        <v>10.1</v>
      </c>
      <c r="G217" s="2">
        <v>11.2</v>
      </c>
      <c r="H217" s="2">
        <v>1017.6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30.7</v>
      </c>
      <c r="O217">
        <v>356.5</v>
      </c>
      <c r="P217">
        <v>13.7</v>
      </c>
      <c r="Q217">
        <v>13.4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14</v>
      </c>
      <c r="C218" s="2">
        <v>70</v>
      </c>
      <c r="D218" s="2">
        <v>8.6</v>
      </c>
      <c r="E218" s="2">
        <v>14</v>
      </c>
      <c r="F218" s="2">
        <v>11.5</v>
      </c>
      <c r="G218" s="2">
        <v>11.5</v>
      </c>
      <c r="H218" s="2">
        <v>1017.5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30.7</v>
      </c>
      <c r="O218">
        <v>356.5</v>
      </c>
      <c r="P218">
        <v>13.8</v>
      </c>
      <c r="Q218">
        <v>13.5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13.9</v>
      </c>
      <c r="C219" s="2">
        <v>70</v>
      </c>
      <c r="D219" s="2">
        <v>8.5</v>
      </c>
      <c r="E219" s="2">
        <v>13.9</v>
      </c>
      <c r="F219" s="2">
        <v>6.5</v>
      </c>
      <c r="G219" s="2">
        <v>7.9</v>
      </c>
      <c r="H219" s="2">
        <v>1017.3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30.7</v>
      </c>
      <c r="O219">
        <v>356.5</v>
      </c>
      <c r="P219">
        <v>13.8</v>
      </c>
      <c r="Q219">
        <v>13.5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13.9</v>
      </c>
      <c r="C220" s="2">
        <v>70</v>
      </c>
      <c r="D220" s="2">
        <v>8.5</v>
      </c>
      <c r="E220" s="2">
        <v>13.9</v>
      </c>
      <c r="F220" s="2">
        <v>5</v>
      </c>
      <c r="G220" s="2">
        <v>7.9</v>
      </c>
      <c r="H220" s="2">
        <v>1017.4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30.7</v>
      </c>
      <c r="O220">
        <v>356.5</v>
      </c>
      <c r="P220">
        <v>13.8</v>
      </c>
      <c r="Q220">
        <v>13.5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13.9</v>
      </c>
      <c r="C221" s="2">
        <v>70</v>
      </c>
      <c r="D221" s="2">
        <v>8.5</v>
      </c>
      <c r="E221" s="2">
        <v>13.9</v>
      </c>
      <c r="F221" s="2">
        <v>3.2</v>
      </c>
      <c r="G221" s="2">
        <v>4.3</v>
      </c>
      <c r="H221" s="2">
        <v>1017.6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30.7</v>
      </c>
      <c r="O221">
        <v>356.5</v>
      </c>
      <c r="P221">
        <v>13.8</v>
      </c>
      <c r="Q221">
        <v>13.5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13.8</v>
      </c>
      <c r="C222" s="2">
        <v>70</v>
      </c>
      <c r="D222" s="2">
        <v>8.4</v>
      </c>
      <c r="E222" s="2">
        <v>13.8</v>
      </c>
      <c r="F222" s="2">
        <v>5</v>
      </c>
      <c r="G222" s="2">
        <v>6.1</v>
      </c>
      <c r="H222" s="2">
        <v>1017.3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30.7</v>
      </c>
      <c r="O222">
        <v>356.5</v>
      </c>
      <c r="P222">
        <v>13.8</v>
      </c>
      <c r="Q222">
        <v>13.5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13.8</v>
      </c>
      <c r="C223" s="2">
        <v>70</v>
      </c>
      <c r="D223" s="2">
        <v>8.4</v>
      </c>
      <c r="E223" s="2">
        <v>13.8</v>
      </c>
      <c r="F223" s="2">
        <v>2.2000000000000002</v>
      </c>
      <c r="G223" s="2">
        <v>4.7</v>
      </c>
      <c r="H223" s="2">
        <v>1017.6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30.7</v>
      </c>
      <c r="O223">
        <v>356.5</v>
      </c>
      <c r="P223">
        <v>13.8</v>
      </c>
      <c r="Q223">
        <v>13.5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13.8</v>
      </c>
      <c r="C224" s="2">
        <v>70</v>
      </c>
      <c r="D224" s="2">
        <v>8.4</v>
      </c>
      <c r="E224" s="2">
        <v>13.8</v>
      </c>
      <c r="F224" s="2">
        <v>6.1</v>
      </c>
      <c r="G224" s="2">
        <v>11.2</v>
      </c>
      <c r="H224" s="2">
        <v>1017.5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30.7</v>
      </c>
      <c r="O224">
        <v>356.5</v>
      </c>
      <c r="P224">
        <v>13.8</v>
      </c>
      <c r="Q224">
        <v>13.5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13.8</v>
      </c>
      <c r="C225" s="2">
        <v>70</v>
      </c>
      <c r="D225" s="2">
        <v>8.4</v>
      </c>
      <c r="E225" s="2">
        <v>13.8</v>
      </c>
      <c r="F225" s="2">
        <v>4.7</v>
      </c>
      <c r="G225" s="2">
        <v>5</v>
      </c>
      <c r="H225" s="2">
        <v>1017.5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30.7</v>
      </c>
      <c r="O225">
        <v>356.5</v>
      </c>
      <c r="P225">
        <v>13.8</v>
      </c>
      <c r="Q225">
        <v>13.5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13.7</v>
      </c>
      <c r="C226" s="2">
        <v>70</v>
      </c>
      <c r="D226" s="2">
        <v>8.3000000000000007</v>
      </c>
      <c r="E226" s="2">
        <v>13.7</v>
      </c>
      <c r="F226" s="2">
        <v>6.8</v>
      </c>
      <c r="G226" s="2">
        <v>6.8</v>
      </c>
      <c r="H226" s="2">
        <v>1017.6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30.7</v>
      </c>
      <c r="O226">
        <v>356.5</v>
      </c>
      <c r="P226">
        <v>13.8</v>
      </c>
      <c r="Q226">
        <v>13.5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13.7</v>
      </c>
      <c r="C227" s="2">
        <v>70</v>
      </c>
      <c r="D227" s="2">
        <v>8.3000000000000007</v>
      </c>
      <c r="E227" s="2">
        <v>13.7</v>
      </c>
      <c r="F227" s="2">
        <v>1.8</v>
      </c>
      <c r="G227" s="2">
        <v>5.4</v>
      </c>
      <c r="H227" s="2">
        <v>1017.5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30.7</v>
      </c>
      <c r="O227">
        <v>356.5</v>
      </c>
      <c r="P227">
        <v>13.8</v>
      </c>
      <c r="Q227">
        <v>13.5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13.7</v>
      </c>
      <c r="C228" s="2">
        <v>70</v>
      </c>
      <c r="D228" s="2">
        <v>8.3000000000000007</v>
      </c>
      <c r="E228" s="2">
        <v>13.7</v>
      </c>
      <c r="F228" s="2">
        <v>7.6</v>
      </c>
      <c r="G228" s="2">
        <v>11.5</v>
      </c>
      <c r="H228" s="2">
        <v>1017.6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30.7</v>
      </c>
      <c r="O228">
        <v>356.5</v>
      </c>
      <c r="P228">
        <v>13.8</v>
      </c>
      <c r="Q228">
        <v>13.5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13.8</v>
      </c>
      <c r="C229" s="2">
        <v>70</v>
      </c>
      <c r="D229" s="2">
        <v>8.4</v>
      </c>
      <c r="E229" s="2">
        <v>13.8</v>
      </c>
      <c r="F229" s="2">
        <v>2.5</v>
      </c>
      <c r="G229" s="2">
        <v>3.2</v>
      </c>
      <c r="H229" s="2">
        <v>1017.6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30.7</v>
      </c>
      <c r="O229">
        <v>356.5</v>
      </c>
      <c r="P229">
        <v>13.7</v>
      </c>
      <c r="Q229">
        <v>13.5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13.8</v>
      </c>
      <c r="C230" s="2">
        <v>71</v>
      </c>
      <c r="D230" s="2">
        <v>8.6</v>
      </c>
      <c r="E230" s="2">
        <v>13.8</v>
      </c>
      <c r="F230" s="2">
        <v>6.8</v>
      </c>
      <c r="G230" s="2">
        <v>6.8</v>
      </c>
      <c r="H230" s="2">
        <v>1017.6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30.7</v>
      </c>
      <c r="O230">
        <v>356.5</v>
      </c>
      <c r="P230">
        <v>13.7</v>
      </c>
      <c r="Q230">
        <v>13.5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13.8</v>
      </c>
      <c r="C231" s="2">
        <v>71</v>
      </c>
      <c r="D231" s="2">
        <v>8.6</v>
      </c>
      <c r="E231" s="2">
        <v>13.8</v>
      </c>
      <c r="F231" s="2">
        <v>4.3</v>
      </c>
      <c r="G231" s="2">
        <v>6.8</v>
      </c>
      <c r="H231" s="2">
        <v>1017.6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30.7</v>
      </c>
      <c r="O231">
        <v>356.5</v>
      </c>
      <c r="P231">
        <v>13.7</v>
      </c>
      <c r="Q231">
        <v>13.5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13.8</v>
      </c>
      <c r="C232" s="2">
        <v>71</v>
      </c>
      <c r="D232" s="2">
        <v>8.6</v>
      </c>
      <c r="E232" s="2">
        <v>13.8</v>
      </c>
      <c r="F232" s="2">
        <v>2.9</v>
      </c>
      <c r="G232" s="2">
        <v>7.9</v>
      </c>
      <c r="H232" s="2">
        <v>1017.6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30.7</v>
      </c>
      <c r="O232">
        <v>356.5</v>
      </c>
      <c r="P232">
        <v>13.7</v>
      </c>
      <c r="Q232">
        <v>13.5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13.8</v>
      </c>
      <c r="C233" s="2">
        <v>71</v>
      </c>
      <c r="D233" s="2">
        <v>8.6</v>
      </c>
      <c r="E233" s="2">
        <v>13.8</v>
      </c>
      <c r="F233" s="2">
        <v>7.2</v>
      </c>
      <c r="G233" s="2">
        <v>10.1</v>
      </c>
      <c r="H233" s="2">
        <v>1017.4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30.7</v>
      </c>
      <c r="O233">
        <v>356.5</v>
      </c>
      <c r="P233">
        <v>13.7</v>
      </c>
      <c r="Q233">
        <v>13.5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13.8</v>
      </c>
      <c r="C234" s="2">
        <v>71</v>
      </c>
      <c r="D234" s="2">
        <v>8.6</v>
      </c>
      <c r="E234" s="2">
        <v>13.8</v>
      </c>
      <c r="F234" s="2">
        <v>5</v>
      </c>
      <c r="G234" s="2">
        <v>5</v>
      </c>
      <c r="H234" s="2">
        <v>1017.6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30.7</v>
      </c>
      <c r="O234">
        <v>356.5</v>
      </c>
      <c r="P234">
        <v>13.7</v>
      </c>
      <c r="Q234">
        <v>13.5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13.8</v>
      </c>
      <c r="C235" s="2">
        <v>71</v>
      </c>
      <c r="D235" s="2">
        <v>8.6</v>
      </c>
      <c r="E235" s="2">
        <v>13.8</v>
      </c>
      <c r="F235" s="2">
        <v>3.6</v>
      </c>
      <c r="G235" s="2">
        <v>6.1</v>
      </c>
      <c r="H235" s="2">
        <v>1017.5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30.7</v>
      </c>
      <c r="O235">
        <v>356.5</v>
      </c>
      <c r="P235">
        <v>13.7</v>
      </c>
      <c r="Q235">
        <v>13.5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13.7</v>
      </c>
      <c r="C236" s="2">
        <v>71</v>
      </c>
      <c r="D236" s="2">
        <v>8.5</v>
      </c>
      <c r="E236" s="2">
        <v>13.7</v>
      </c>
      <c r="F236" s="2">
        <v>0</v>
      </c>
      <c r="G236" s="2">
        <v>1.8</v>
      </c>
      <c r="H236" s="2">
        <v>1017.6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30.7</v>
      </c>
      <c r="O236">
        <v>356.5</v>
      </c>
      <c r="P236">
        <v>13.7</v>
      </c>
      <c r="Q236">
        <v>13.5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13.7</v>
      </c>
      <c r="C237" s="2">
        <v>71</v>
      </c>
      <c r="D237" s="2">
        <v>8.5</v>
      </c>
      <c r="E237" s="2">
        <v>13.7</v>
      </c>
      <c r="F237" s="2">
        <v>4</v>
      </c>
      <c r="G237" s="2">
        <v>5</v>
      </c>
      <c r="H237" s="2">
        <v>1017.4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30.7</v>
      </c>
      <c r="O237">
        <v>356.5</v>
      </c>
      <c r="P237">
        <v>13.7</v>
      </c>
      <c r="Q237">
        <v>13.5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13.8</v>
      </c>
      <c r="C238" s="2">
        <v>71</v>
      </c>
      <c r="D238" s="2">
        <v>8.6</v>
      </c>
      <c r="E238" s="2">
        <v>13.8</v>
      </c>
      <c r="F238" s="2">
        <v>10.4</v>
      </c>
      <c r="G238" s="2">
        <v>11.9</v>
      </c>
      <c r="H238" s="2">
        <v>1017.6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30.7</v>
      </c>
      <c r="O238">
        <v>356.5</v>
      </c>
      <c r="P238">
        <v>13.6</v>
      </c>
      <c r="Q238">
        <v>13.4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13.8</v>
      </c>
      <c r="C239" s="2">
        <v>72</v>
      </c>
      <c r="D239" s="2">
        <v>8.8000000000000007</v>
      </c>
      <c r="E239" s="2">
        <v>13.8</v>
      </c>
      <c r="F239" s="2">
        <v>2.9</v>
      </c>
      <c r="G239" s="2">
        <v>9.4</v>
      </c>
      <c r="H239" s="2">
        <v>1017.6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30.7</v>
      </c>
      <c r="O239">
        <v>356.5</v>
      </c>
      <c r="P239">
        <v>13.6</v>
      </c>
      <c r="Q239">
        <v>13.4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13.7</v>
      </c>
      <c r="C240" s="2">
        <v>72</v>
      </c>
      <c r="D240" s="2">
        <v>8.6999999999999993</v>
      </c>
      <c r="E240" s="2">
        <v>13.7</v>
      </c>
      <c r="F240" s="2">
        <v>5.8</v>
      </c>
      <c r="G240" s="2">
        <v>5.8</v>
      </c>
      <c r="H240" s="2">
        <v>1017.6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30.7</v>
      </c>
      <c r="O240">
        <v>356.5</v>
      </c>
      <c r="P240">
        <v>13.6</v>
      </c>
      <c r="Q240">
        <v>13.4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13.7</v>
      </c>
      <c r="C241" s="2">
        <v>72</v>
      </c>
      <c r="D241" s="2">
        <v>8.6999999999999993</v>
      </c>
      <c r="E241" s="2">
        <v>13.7</v>
      </c>
      <c r="F241" s="2">
        <v>6.8</v>
      </c>
      <c r="G241" s="2">
        <v>8.6</v>
      </c>
      <c r="H241" s="2">
        <v>1017.5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30.7</v>
      </c>
      <c r="O241">
        <v>356.5</v>
      </c>
      <c r="P241">
        <v>13.5</v>
      </c>
      <c r="Q241">
        <v>13.4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13.6</v>
      </c>
      <c r="C242" s="2">
        <v>73</v>
      </c>
      <c r="D242" s="2">
        <v>8.9</v>
      </c>
      <c r="E242" s="2">
        <v>13.6</v>
      </c>
      <c r="F242" s="2">
        <v>5</v>
      </c>
      <c r="G242" s="2">
        <v>7.6</v>
      </c>
      <c r="H242" s="2">
        <v>1017.4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30.7</v>
      </c>
      <c r="O242">
        <v>356.5</v>
      </c>
      <c r="P242">
        <v>13.5</v>
      </c>
      <c r="Q242">
        <v>13.4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13.6</v>
      </c>
      <c r="C243" s="2">
        <v>73</v>
      </c>
      <c r="D243" s="2">
        <v>8.9</v>
      </c>
      <c r="E243" s="2">
        <v>13.6</v>
      </c>
      <c r="F243" s="2">
        <v>5</v>
      </c>
      <c r="G243" s="2">
        <v>7.6</v>
      </c>
      <c r="H243" s="2">
        <v>1017.5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30.7</v>
      </c>
      <c r="O243">
        <v>356.5</v>
      </c>
      <c r="P243">
        <v>13.4</v>
      </c>
      <c r="Q243">
        <v>13.3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13.5</v>
      </c>
      <c r="C244" s="2">
        <v>73</v>
      </c>
      <c r="D244" s="2">
        <v>8.8000000000000007</v>
      </c>
      <c r="E244" s="2">
        <v>13.5</v>
      </c>
      <c r="F244" s="2">
        <v>6.1</v>
      </c>
      <c r="G244" s="2">
        <v>6.5</v>
      </c>
      <c r="H244" s="2">
        <v>1017.5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30.7</v>
      </c>
      <c r="O244">
        <v>356.5</v>
      </c>
      <c r="P244">
        <v>13.4</v>
      </c>
      <c r="Q244">
        <v>13.3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13.5</v>
      </c>
      <c r="C245" s="2">
        <v>73</v>
      </c>
      <c r="D245" s="2">
        <v>8.8000000000000007</v>
      </c>
      <c r="E245" s="2">
        <v>13.5</v>
      </c>
      <c r="F245" s="2">
        <v>4.7</v>
      </c>
      <c r="G245" s="2">
        <v>6.8</v>
      </c>
      <c r="H245" s="2">
        <v>1017.6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30.7</v>
      </c>
      <c r="O245">
        <v>356.5</v>
      </c>
      <c r="P245">
        <v>13.3</v>
      </c>
      <c r="Q245">
        <v>13.3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13.5</v>
      </c>
      <c r="C246" s="2">
        <v>74</v>
      </c>
      <c r="D246" s="2">
        <v>9</v>
      </c>
      <c r="E246" s="2">
        <v>13.5</v>
      </c>
      <c r="F246" s="2">
        <v>9.4</v>
      </c>
      <c r="G246" s="2">
        <v>11.5</v>
      </c>
      <c r="H246" s="2">
        <v>1017.6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30.7</v>
      </c>
      <c r="O246">
        <v>356.5</v>
      </c>
      <c r="P246">
        <v>13.2</v>
      </c>
      <c r="Q246">
        <v>13.2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13.4</v>
      </c>
      <c r="C247" s="2">
        <v>74</v>
      </c>
      <c r="D247" s="2">
        <v>8.9</v>
      </c>
      <c r="E247" s="2">
        <v>13.4</v>
      </c>
      <c r="F247" s="2">
        <v>5.4</v>
      </c>
      <c r="G247" s="2">
        <v>5.4</v>
      </c>
      <c r="H247" s="2">
        <v>1017.7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30.7</v>
      </c>
      <c r="O247">
        <v>356.5</v>
      </c>
      <c r="P247">
        <v>13.2</v>
      </c>
      <c r="Q247">
        <v>13.2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13.4</v>
      </c>
      <c r="C248" s="2">
        <v>74</v>
      </c>
      <c r="D248" s="2">
        <v>8.9</v>
      </c>
      <c r="E248" s="2">
        <v>13.4</v>
      </c>
      <c r="F248" s="2">
        <v>3.2</v>
      </c>
      <c r="G248" s="2">
        <v>4.3</v>
      </c>
      <c r="H248" s="2">
        <v>1017.4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30.7</v>
      </c>
      <c r="O248">
        <v>356.5</v>
      </c>
      <c r="P248">
        <v>13.2</v>
      </c>
      <c r="Q248">
        <v>13.1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13.4</v>
      </c>
      <c r="C249" s="2">
        <v>75</v>
      </c>
      <c r="D249" s="2">
        <v>9.1</v>
      </c>
      <c r="E249" s="2">
        <v>13.4</v>
      </c>
      <c r="F249" s="2">
        <v>5.4</v>
      </c>
      <c r="G249" s="2">
        <v>6.1</v>
      </c>
      <c r="H249" s="2">
        <v>1017.5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30.7</v>
      </c>
      <c r="O249">
        <v>356.5</v>
      </c>
      <c r="P249">
        <v>13.1</v>
      </c>
      <c r="Q249">
        <v>13.1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13.4</v>
      </c>
      <c r="C250" s="2">
        <v>75</v>
      </c>
      <c r="D250" s="2">
        <v>9.1</v>
      </c>
      <c r="E250" s="2">
        <v>13.4</v>
      </c>
      <c r="F250" s="2">
        <v>4.7</v>
      </c>
      <c r="G250" s="2">
        <v>5.4</v>
      </c>
      <c r="H250" s="2">
        <v>1017.6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30.7</v>
      </c>
      <c r="O250">
        <v>356.5</v>
      </c>
      <c r="P250">
        <v>13.1</v>
      </c>
      <c r="Q250">
        <v>13.1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13.4</v>
      </c>
      <c r="C251" s="2">
        <v>75</v>
      </c>
      <c r="D251" s="2">
        <v>9.1</v>
      </c>
      <c r="E251" s="2">
        <v>13.4</v>
      </c>
      <c r="F251" s="2">
        <v>3.2</v>
      </c>
      <c r="G251" s="2">
        <v>7.6</v>
      </c>
      <c r="H251" s="2">
        <v>1017.6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30.7</v>
      </c>
      <c r="O251">
        <v>356.5</v>
      </c>
      <c r="P251">
        <v>13</v>
      </c>
      <c r="Q251">
        <v>13.1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13.3</v>
      </c>
      <c r="C252" s="2">
        <v>76</v>
      </c>
      <c r="D252" s="2">
        <v>9.1</v>
      </c>
      <c r="E252" s="2">
        <v>13.3</v>
      </c>
      <c r="F252" s="2">
        <v>2.2000000000000002</v>
      </c>
      <c r="G252" s="2">
        <v>3.2</v>
      </c>
      <c r="H252" s="2">
        <v>1017.5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30.7</v>
      </c>
      <c r="O252">
        <v>356.5</v>
      </c>
      <c r="P252">
        <v>13</v>
      </c>
      <c r="Q252">
        <v>13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13.2</v>
      </c>
      <c r="C253" s="2">
        <v>76</v>
      </c>
      <c r="D253" s="2">
        <v>9.1</v>
      </c>
      <c r="E253" s="2">
        <v>13.2</v>
      </c>
      <c r="F253" s="2">
        <v>5.8</v>
      </c>
      <c r="G253" s="2">
        <v>6.8</v>
      </c>
      <c r="H253" s="2">
        <v>1017.6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30.7</v>
      </c>
      <c r="O253">
        <v>356.5</v>
      </c>
      <c r="P253">
        <v>13</v>
      </c>
      <c r="Q253">
        <v>13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13.2</v>
      </c>
      <c r="C254" s="2">
        <v>76</v>
      </c>
      <c r="D254" s="2">
        <v>9.1</v>
      </c>
      <c r="E254" s="2">
        <v>13.2</v>
      </c>
      <c r="F254" s="2">
        <v>9.4</v>
      </c>
      <c r="G254" s="2">
        <v>9.4</v>
      </c>
      <c r="H254" s="2">
        <v>1017.4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30.7</v>
      </c>
      <c r="O254">
        <v>356.5</v>
      </c>
      <c r="P254">
        <v>13</v>
      </c>
      <c r="Q254">
        <v>13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13.2</v>
      </c>
      <c r="C255" s="2">
        <v>76</v>
      </c>
      <c r="D255" s="2">
        <v>9.1</v>
      </c>
      <c r="E255" s="2">
        <v>13.2</v>
      </c>
      <c r="F255" s="2">
        <v>5</v>
      </c>
      <c r="G255" s="2">
        <v>7.6</v>
      </c>
      <c r="H255" s="2">
        <v>1017.5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30.7</v>
      </c>
      <c r="O255">
        <v>356.5</v>
      </c>
      <c r="P255">
        <v>12.9</v>
      </c>
      <c r="Q255">
        <v>13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13.1</v>
      </c>
      <c r="C256" s="2">
        <v>77</v>
      </c>
      <c r="D256" s="2">
        <v>9.1</v>
      </c>
      <c r="E256" s="2">
        <v>13.1</v>
      </c>
      <c r="F256" s="2">
        <v>5.8</v>
      </c>
      <c r="G256" s="2">
        <v>5.8</v>
      </c>
      <c r="H256" s="2">
        <v>1017.5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30.7</v>
      </c>
      <c r="O256">
        <v>356.5</v>
      </c>
      <c r="P256">
        <v>12.9</v>
      </c>
      <c r="Q256">
        <v>13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13.1</v>
      </c>
      <c r="C257" s="2">
        <v>77</v>
      </c>
      <c r="D257" s="2">
        <v>9.1</v>
      </c>
      <c r="E257" s="2">
        <v>13.1</v>
      </c>
      <c r="F257" s="2">
        <v>5.8</v>
      </c>
      <c r="G257" s="2">
        <v>9</v>
      </c>
      <c r="H257" s="2">
        <v>1017.4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30.7</v>
      </c>
      <c r="O257">
        <v>356.5</v>
      </c>
      <c r="P257">
        <v>12.9</v>
      </c>
      <c r="Q257">
        <v>12.9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13</v>
      </c>
      <c r="C258" s="2">
        <v>77</v>
      </c>
      <c r="D258" s="2">
        <v>9.1</v>
      </c>
      <c r="E258" s="2">
        <v>13</v>
      </c>
      <c r="F258" s="2">
        <v>6.5</v>
      </c>
      <c r="G258" s="2">
        <v>10.4</v>
      </c>
      <c r="H258" s="2">
        <v>1017.4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30.7</v>
      </c>
      <c r="O258">
        <v>356.5</v>
      </c>
      <c r="P258">
        <v>12.8</v>
      </c>
      <c r="Q258">
        <v>12.9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13</v>
      </c>
      <c r="C259" s="2">
        <v>77</v>
      </c>
      <c r="D259" s="2">
        <v>9.1</v>
      </c>
      <c r="E259" s="2">
        <v>13</v>
      </c>
      <c r="F259" s="2">
        <v>5.4</v>
      </c>
      <c r="G259" s="2">
        <v>5.4</v>
      </c>
      <c r="H259" s="2">
        <v>1017.6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30.7</v>
      </c>
      <c r="O259">
        <v>356.5</v>
      </c>
      <c r="P259">
        <v>12.8</v>
      </c>
      <c r="Q259">
        <v>12.9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13</v>
      </c>
      <c r="C260" s="2">
        <v>78</v>
      </c>
      <c r="D260" s="2">
        <v>9.3000000000000007</v>
      </c>
      <c r="E260" s="2">
        <v>13</v>
      </c>
      <c r="F260" s="2">
        <v>4</v>
      </c>
      <c r="G260" s="2">
        <v>7.9</v>
      </c>
      <c r="H260" s="2">
        <v>1017.5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30.7</v>
      </c>
      <c r="O260">
        <v>356.5</v>
      </c>
      <c r="P260">
        <v>12.7</v>
      </c>
      <c r="Q260">
        <v>12.8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13.1</v>
      </c>
      <c r="C261" s="2">
        <v>78</v>
      </c>
      <c r="D261" s="2">
        <v>9.4</v>
      </c>
      <c r="E261" s="2">
        <v>13.1</v>
      </c>
      <c r="F261" s="2">
        <v>4.3</v>
      </c>
      <c r="G261" s="2">
        <v>5.8</v>
      </c>
      <c r="H261" s="2">
        <v>1017.3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30.7</v>
      </c>
      <c r="O261">
        <v>356.5</v>
      </c>
      <c r="P261">
        <v>12.7</v>
      </c>
      <c r="Q261">
        <v>12.8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13.1</v>
      </c>
      <c r="C262" s="2">
        <v>78</v>
      </c>
      <c r="D262" s="2">
        <v>9.4</v>
      </c>
      <c r="E262" s="2">
        <v>13.1</v>
      </c>
      <c r="F262" s="2">
        <v>4.3</v>
      </c>
      <c r="G262" s="2">
        <v>5.8</v>
      </c>
      <c r="H262" s="2">
        <v>1017.4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30.7</v>
      </c>
      <c r="O262">
        <v>356.5</v>
      </c>
      <c r="P262">
        <v>12.7</v>
      </c>
      <c r="Q262">
        <v>12.8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13</v>
      </c>
      <c r="C263" s="2">
        <v>78</v>
      </c>
      <c r="D263" s="2">
        <v>9.3000000000000007</v>
      </c>
      <c r="E263" s="2">
        <v>13</v>
      </c>
      <c r="F263" s="2">
        <v>5</v>
      </c>
      <c r="G263" s="2">
        <v>6.1</v>
      </c>
      <c r="H263" s="2">
        <v>1017.4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30.7</v>
      </c>
      <c r="O263">
        <v>356.5</v>
      </c>
      <c r="P263">
        <v>12.7</v>
      </c>
      <c r="Q263">
        <v>12.8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13</v>
      </c>
      <c r="C264" s="2">
        <v>78</v>
      </c>
      <c r="D264" s="2">
        <v>9.3000000000000007</v>
      </c>
      <c r="E264" s="2">
        <v>13</v>
      </c>
      <c r="F264" s="2">
        <v>3.6</v>
      </c>
      <c r="G264" s="2">
        <v>7.2</v>
      </c>
      <c r="H264" s="2">
        <v>1017.2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30.7</v>
      </c>
      <c r="O264">
        <v>356.5</v>
      </c>
      <c r="P264">
        <v>12.7</v>
      </c>
      <c r="Q264">
        <v>12.8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13</v>
      </c>
      <c r="C265" s="2">
        <v>78</v>
      </c>
      <c r="D265" s="2">
        <v>9.3000000000000007</v>
      </c>
      <c r="E265" s="2">
        <v>13</v>
      </c>
      <c r="F265" s="2">
        <v>7.9</v>
      </c>
      <c r="G265" s="2">
        <v>9</v>
      </c>
      <c r="H265" s="2">
        <v>1017.2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30.7</v>
      </c>
      <c r="O265">
        <v>356.5</v>
      </c>
      <c r="P265">
        <v>12.7</v>
      </c>
      <c r="Q265">
        <v>12.7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12.9</v>
      </c>
      <c r="C266" s="2">
        <v>78</v>
      </c>
      <c r="D266" s="2">
        <v>9.1999999999999993</v>
      </c>
      <c r="E266" s="2">
        <v>12.9</v>
      </c>
      <c r="F266" s="2">
        <v>10.1</v>
      </c>
      <c r="G266" s="2">
        <v>10.1</v>
      </c>
      <c r="H266" s="2">
        <v>1017.1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30.7</v>
      </c>
      <c r="O266">
        <v>356.5</v>
      </c>
      <c r="P266">
        <v>12.6</v>
      </c>
      <c r="Q266">
        <v>12.7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12.9</v>
      </c>
      <c r="C267" s="2">
        <v>79</v>
      </c>
      <c r="D267" s="2">
        <v>9.4</v>
      </c>
      <c r="E267" s="2">
        <v>12.9</v>
      </c>
      <c r="F267" s="2">
        <v>4.7</v>
      </c>
      <c r="G267" s="2">
        <v>9.4</v>
      </c>
      <c r="H267" s="2">
        <v>1017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30.7</v>
      </c>
      <c r="O267">
        <v>356.5</v>
      </c>
      <c r="P267">
        <v>12.6</v>
      </c>
      <c r="Q267">
        <v>12.7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12.9</v>
      </c>
      <c r="C268" s="2">
        <v>79</v>
      </c>
      <c r="D268" s="2">
        <v>9.4</v>
      </c>
      <c r="E268" s="2">
        <v>12.9</v>
      </c>
      <c r="F268" s="2">
        <v>6.8</v>
      </c>
      <c r="G268" s="2">
        <v>11.5</v>
      </c>
      <c r="H268" s="2">
        <v>1017.1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30.7</v>
      </c>
      <c r="O268">
        <v>356.5</v>
      </c>
      <c r="P268">
        <v>12.6</v>
      </c>
      <c r="Q268">
        <v>12.7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12.9</v>
      </c>
      <c r="C269" s="2">
        <v>79</v>
      </c>
      <c r="D269" s="2">
        <v>9.4</v>
      </c>
      <c r="E269" s="2">
        <v>12.9</v>
      </c>
      <c r="F269" s="2">
        <v>4.3</v>
      </c>
      <c r="G269" s="2">
        <v>6.5</v>
      </c>
      <c r="H269" s="2">
        <v>1017.1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30.7</v>
      </c>
      <c r="O269">
        <v>356.5</v>
      </c>
      <c r="P269">
        <v>12.6</v>
      </c>
      <c r="Q269">
        <v>12.7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12.9</v>
      </c>
      <c r="C270" s="2">
        <v>79</v>
      </c>
      <c r="D270" s="2">
        <v>9.4</v>
      </c>
      <c r="E270" s="2">
        <v>12.9</v>
      </c>
      <c r="F270" s="2">
        <v>9.4</v>
      </c>
      <c r="G270" s="2">
        <v>9.4</v>
      </c>
      <c r="H270" s="2">
        <v>1017.2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30.7</v>
      </c>
      <c r="O270">
        <v>356.5</v>
      </c>
      <c r="P270">
        <v>12.6</v>
      </c>
      <c r="Q270">
        <v>12.7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12.8</v>
      </c>
      <c r="C271" s="2">
        <v>79</v>
      </c>
      <c r="D271" s="2">
        <v>9.3000000000000007</v>
      </c>
      <c r="E271" s="2">
        <v>12.8</v>
      </c>
      <c r="F271" s="2">
        <v>4.3</v>
      </c>
      <c r="G271" s="2">
        <v>5.8</v>
      </c>
      <c r="H271" s="2">
        <v>1017.3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30.7</v>
      </c>
      <c r="O271">
        <v>356.5</v>
      </c>
      <c r="P271">
        <v>12.6</v>
      </c>
      <c r="Q271">
        <v>12.7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12.8</v>
      </c>
      <c r="C272" s="2">
        <v>79</v>
      </c>
      <c r="D272" s="2">
        <v>9.3000000000000007</v>
      </c>
      <c r="E272" s="2">
        <v>12.8</v>
      </c>
      <c r="F272" s="2">
        <v>4.7</v>
      </c>
      <c r="G272" s="2">
        <v>5</v>
      </c>
      <c r="H272" s="2">
        <v>1017.2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30.7</v>
      </c>
      <c r="O272">
        <v>356.5</v>
      </c>
      <c r="P272">
        <v>12.6</v>
      </c>
      <c r="Q272">
        <v>12.6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12.8</v>
      </c>
      <c r="C273" s="2">
        <v>79</v>
      </c>
      <c r="D273" s="2">
        <v>9.3000000000000007</v>
      </c>
      <c r="E273" s="2">
        <v>12.8</v>
      </c>
      <c r="F273" s="2">
        <v>6.1</v>
      </c>
      <c r="G273" s="2">
        <v>6.1</v>
      </c>
      <c r="H273" s="2">
        <v>1017.3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30.7</v>
      </c>
      <c r="O273">
        <v>356.5</v>
      </c>
      <c r="P273">
        <v>12.6</v>
      </c>
      <c r="Q273">
        <v>12.6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12.8</v>
      </c>
      <c r="C274" s="2">
        <v>79</v>
      </c>
      <c r="D274" s="2">
        <v>9.3000000000000007</v>
      </c>
      <c r="E274" s="2">
        <v>12.8</v>
      </c>
      <c r="F274" s="2">
        <v>4</v>
      </c>
      <c r="G274" s="2">
        <v>9.4</v>
      </c>
      <c r="H274" s="2">
        <v>1017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30.7</v>
      </c>
      <c r="O274">
        <v>356.5</v>
      </c>
      <c r="P274">
        <v>12.6</v>
      </c>
      <c r="Q274">
        <v>12.6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12.8</v>
      </c>
      <c r="C275" s="2">
        <v>80</v>
      </c>
      <c r="D275" s="2">
        <v>9.4</v>
      </c>
      <c r="E275" s="2">
        <v>12.8</v>
      </c>
      <c r="F275" s="2">
        <v>7.6</v>
      </c>
      <c r="G275" s="2">
        <v>10.4</v>
      </c>
      <c r="H275" s="2">
        <v>1017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30.7</v>
      </c>
      <c r="O275">
        <v>356.5</v>
      </c>
      <c r="P275">
        <v>12.5</v>
      </c>
      <c r="Q275">
        <v>12.6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12.8</v>
      </c>
      <c r="C276" s="2">
        <v>80</v>
      </c>
      <c r="D276" s="2">
        <v>9.4</v>
      </c>
      <c r="E276" s="2">
        <v>12.8</v>
      </c>
      <c r="F276" s="2">
        <v>4.3</v>
      </c>
      <c r="G276" s="2">
        <v>7.2</v>
      </c>
      <c r="H276" s="2">
        <v>1017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30.7</v>
      </c>
      <c r="O276">
        <v>356.5</v>
      </c>
      <c r="P276">
        <v>12.5</v>
      </c>
      <c r="Q276">
        <v>12.6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12.8</v>
      </c>
      <c r="C277" s="2">
        <v>80</v>
      </c>
      <c r="D277" s="2">
        <v>9.4</v>
      </c>
      <c r="E277" s="2">
        <v>12.8</v>
      </c>
      <c r="F277" s="2">
        <v>6.8</v>
      </c>
      <c r="G277" s="2">
        <v>10.4</v>
      </c>
      <c r="H277" s="2">
        <v>1017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30.7</v>
      </c>
      <c r="O277">
        <v>356.5</v>
      </c>
      <c r="P277">
        <v>12.5</v>
      </c>
      <c r="Q277">
        <v>12.6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12.8</v>
      </c>
      <c r="C278" s="2">
        <v>80</v>
      </c>
      <c r="D278" s="2">
        <v>9.4</v>
      </c>
      <c r="E278" s="2">
        <v>12.8</v>
      </c>
      <c r="F278" s="2">
        <v>4.7</v>
      </c>
      <c r="G278" s="2">
        <v>6.1</v>
      </c>
      <c r="H278" s="2">
        <v>1017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30.7</v>
      </c>
      <c r="O278">
        <v>356.5</v>
      </c>
      <c r="P278">
        <v>12.5</v>
      </c>
      <c r="Q278">
        <v>12.6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12.8</v>
      </c>
      <c r="C279" s="2">
        <v>80</v>
      </c>
      <c r="D279" s="2">
        <v>9.4</v>
      </c>
      <c r="E279" s="2">
        <v>12.8</v>
      </c>
      <c r="F279" s="2">
        <v>4.3</v>
      </c>
      <c r="G279" s="2">
        <v>9.6999999999999993</v>
      </c>
      <c r="H279" s="2">
        <v>1016.9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30.7</v>
      </c>
      <c r="O279">
        <v>356.5</v>
      </c>
      <c r="P279">
        <v>12.5</v>
      </c>
      <c r="Q279">
        <v>12.6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12.8</v>
      </c>
      <c r="C280" s="2">
        <v>80</v>
      </c>
      <c r="D280" s="2">
        <v>9.4</v>
      </c>
      <c r="E280" s="2">
        <v>12.8</v>
      </c>
      <c r="F280" s="2">
        <v>2.2000000000000002</v>
      </c>
      <c r="G280" s="2">
        <v>4.7</v>
      </c>
      <c r="H280" s="2">
        <v>1017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30.7</v>
      </c>
      <c r="O280">
        <v>356.5</v>
      </c>
      <c r="P280">
        <v>12.5</v>
      </c>
      <c r="Q280">
        <v>12.6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12.8</v>
      </c>
      <c r="C281" s="2">
        <v>80</v>
      </c>
      <c r="D281" s="2">
        <v>9.4</v>
      </c>
      <c r="E281" s="2">
        <v>12.8</v>
      </c>
      <c r="F281" s="2">
        <v>6.1</v>
      </c>
      <c r="G281" s="2">
        <v>7.2</v>
      </c>
      <c r="H281" s="2">
        <v>1017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30.7</v>
      </c>
      <c r="O281">
        <v>356.5</v>
      </c>
      <c r="P281">
        <v>12.5</v>
      </c>
      <c r="Q281">
        <v>12.6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12.8</v>
      </c>
      <c r="C282" s="2">
        <v>80</v>
      </c>
      <c r="D282" s="2">
        <v>9.4</v>
      </c>
      <c r="E282" s="2">
        <v>12.8</v>
      </c>
      <c r="F282" s="2">
        <v>4.7</v>
      </c>
      <c r="G282" s="2">
        <v>6.5</v>
      </c>
      <c r="H282" s="2">
        <v>1017.1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30.7</v>
      </c>
      <c r="O282">
        <v>356.5</v>
      </c>
      <c r="P282">
        <v>12.5</v>
      </c>
      <c r="Q282">
        <v>12.6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12.7</v>
      </c>
      <c r="C283" s="2">
        <v>81</v>
      </c>
      <c r="D283" s="2">
        <v>9.5</v>
      </c>
      <c r="E283" s="2">
        <v>12.7</v>
      </c>
      <c r="F283" s="2">
        <v>1.8</v>
      </c>
      <c r="G283" s="2">
        <v>9.6999999999999993</v>
      </c>
      <c r="H283" s="2">
        <v>1017.1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30.7</v>
      </c>
      <c r="O283">
        <v>356.5</v>
      </c>
      <c r="P283">
        <v>12.5</v>
      </c>
      <c r="Q283">
        <v>12.5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12.7</v>
      </c>
      <c r="C284" s="2">
        <v>81</v>
      </c>
      <c r="D284" s="2">
        <v>9.5</v>
      </c>
      <c r="E284" s="2">
        <v>12.7</v>
      </c>
      <c r="F284" s="2">
        <v>2.5</v>
      </c>
      <c r="G284" s="2">
        <v>6.8</v>
      </c>
      <c r="H284" s="2">
        <v>1017.1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30.7</v>
      </c>
      <c r="O284">
        <v>356.5</v>
      </c>
      <c r="P284">
        <v>12.5</v>
      </c>
      <c r="Q284">
        <v>12.6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12.7</v>
      </c>
      <c r="C285" s="2">
        <v>81</v>
      </c>
      <c r="D285" s="2">
        <v>9.5</v>
      </c>
      <c r="E285" s="2">
        <v>12.7</v>
      </c>
      <c r="F285" s="2">
        <v>4.3</v>
      </c>
      <c r="G285" s="2">
        <v>5.8</v>
      </c>
      <c r="H285" s="2">
        <v>1017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30.7</v>
      </c>
      <c r="O285">
        <v>356.5</v>
      </c>
      <c r="P285">
        <v>12.5</v>
      </c>
      <c r="Q285">
        <v>12.5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12.7</v>
      </c>
      <c r="C286" s="2">
        <v>81</v>
      </c>
      <c r="D286" s="2">
        <v>9.5</v>
      </c>
      <c r="E286" s="2">
        <v>12.7</v>
      </c>
      <c r="F286" s="2">
        <v>6.8</v>
      </c>
      <c r="G286" s="2">
        <v>7.2</v>
      </c>
      <c r="H286" s="2">
        <v>1016.9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30.7</v>
      </c>
      <c r="O286">
        <v>356.5</v>
      </c>
      <c r="P286">
        <v>12.5</v>
      </c>
      <c r="Q286">
        <v>12.5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12.7</v>
      </c>
      <c r="C287" s="2">
        <v>81</v>
      </c>
      <c r="D287" s="2">
        <v>9.5</v>
      </c>
      <c r="E287" s="2">
        <v>12.7</v>
      </c>
      <c r="F287" s="2">
        <v>5.4</v>
      </c>
      <c r="G287" s="2">
        <v>7.9</v>
      </c>
      <c r="H287" s="2">
        <v>1016.8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30.7</v>
      </c>
      <c r="O287">
        <v>356.5</v>
      </c>
      <c r="P287">
        <v>12.5</v>
      </c>
      <c r="Q287">
        <v>12.5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12.7</v>
      </c>
      <c r="C288" s="2">
        <v>81</v>
      </c>
      <c r="D288" s="2">
        <v>9.5</v>
      </c>
      <c r="E288" s="2">
        <v>12.7</v>
      </c>
      <c r="F288" s="2">
        <v>4</v>
      </c>
      <c r="G288" s="2">
        <v>9</v>
      </c>
      <c r="H288" s="2">
        <v>1016.9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30.7</v>
      </c>
      <c r="O288">
        <v>356.5</v>
      </c>
      <c r="P288">
        <v>12.5</v>
      </c>
      <c r="Q288">
        <v>12.5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12.7</v>
      </c>
      <c r="C289" s="2">
        <v>81</v>
      </c>
      <c r="D289" s="2">
        <v>9.5</v>
      </c>
      <c r="E289" s="2">
        <v>12.7</v>
      </c>
      <c r="F289" s="2">
        <v>6.8</v>
      </c>
      <c r="G289" s="2">
        <v>7.6</v>
      </c>
      <c r="H289" s="2">
        <v>1017.2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30.7</v>
      </c>
      <c r="O289">
        <v>356.5</v>
      </c>
      <c r="P289">
        <v>12.5</v>
      </c>
      <c r="Q289">
        <v>12.5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12.7</v>
      </c>
      <c r="C290" s="2">
        <v>81</v>
      </c>
      <c r="D290" s="2">
        <v>9.5</v>
      </c>
      <c r="E290" s="2">
        <v>12.7</v>
      </c>
      <c r="F290" s="2">
        <v>2.5</v>
      </c>
      <c r="G290" s="2">
        <v>4.3</v>
      </c>
      <c r="H290" s="2">
        <v>1017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30.7</v>
      </c>
      <c r="O290">
        <v>356.5</v>
      </c>
      <c r="P290">
        <v>12.5</v>
      </c>
      <c r="Q290">
        <v>12.5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12.7</v>
      </c>
      <c r="C291" s="2">
        <v>81</v>
      </c>
      <c r="D291" s="2">
        <v>9.5</v>
      </c>
      <c r="E291" s="2">
        <v>12.7</v>
      </c>
      <c r="F291" s="2">
        <v>4.7</v>
      </c>
      <c r="G291" s="2">
        <v>5.4</v>
      </c>
      <c r="H291" s="2">
        <v>1016.7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30.7</v>
      </c>
      <c r="O291">
        <v>356.5</v>
      </c>
      <c r="P291">
        <v>12.5</v>
      </c>
      <c r="Q291">
        <v>12.5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12.7</v>
      </c>
      <c r="C292" s="2">
        <v>81</v>
      </c>
      <c r="D292" s="2">
        <v>9.5</v>
      </c>
      <c r="E292" s="2">
        <v>12.7</v>
      </c>
      <c r="F292" s="2">
        <v>3.6</v>
      </c>
      <c r="G292" s="2">
        <v>10.8</v>
      </c>
      <c r="H292" s="2">
        <v>1016.8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30.7</v>
      </c>
      <c r="O292">
        <v>356.5</v>
      </c>
      <c r="P292">
        <v>12.5</v>
      </c>
      <c r="Q292">
        <v>12.5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12.6</v>
      </c>
      <c r="C293" s="2">
        <v>81</v>
      </c>
      <c r="D293" s="2">
        <v>9.4</v>
      </c>
      <c r="E293" s="2">
        <v>12.6</v>
      </c>
      <c r="F293" s="2">
        <v>3.6</v>
      </c>
      <c r="G293" s="2">
        <v>6.1</v>
      </c>
      <c r="H293" s="2">
        <v>1016.7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30.7</v>
      </c>
      <c r="O293">
        <v>356.5</v>
      </c>
      <c r="P293">
        <v>12.5</v>
      </c>
      <c r="Q293">
        <v>12.5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12.6</v>
      </c>
      <c r="C294" s="2">
        <v>81</v>
      </c>
      <c r="D294" s="2">
        <v>9.4</v>
      </c>
      <c r="E294" s="2">
        <v>12.6</v>
      </c>
      <c r="F294" s="2">
        <v>3.6</v>
      </c>
      <c r="G294" s="2">
        <v>6.8</v>
      </c>
      <c r="H294" s="2">
        <v>1016.7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30.7</v>
      </c>
      <c r="O294">
        <v>356.5</v>
      </c>
      <c r="P294">
        <v>12.5</v>
      </c>
      <c r="Q294">
        <v>12.5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12.6</v>
      </c>
      <c r="C295" s="2">
        <v>81</v>
      </c>
      <c r="D295" s="2">
        <v>9.4</v>
      </c>
      <c r="E295" s="2">
        <v>12.6</v>
      </c>
      <c r="F295" s="2">
        <v>3.6</v>
      </c>
      <c r="G295" s="2">
        <v>7.6</v>
      </c>
      <c r="H295" s="2">
        <v>1016.8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30.7</v>
      </c>
      <c r="O295">
        <v>356.5</v>
      </c>
      <c r="P295">
        <v>12.4</v>
      </c>
      <c r="Q295">
        <v>12.5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12.6</v>
      </c>
      <c r="C296" s="2">
        <v>82</v>
      </c>
      <c r="D296" s="2">
        <v>9.6</v>
      </c>
      <c r="E296" s="2">
        <v>12.6</v>
      </c>
      <c r="F296" s="2">
        <v>9</v>
      </c>
      <c r="G296" s="2">
        <v>9</v>
      </c>
      <c r="H296" s="2">
        <v>1016.8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30.7</v>
      </c>
      <c r="O296">
        <v>356.5</v>
      </c>
      <c r="P296">
        <v>12.4</v>
      </c>
      <c r="Q296">
        <v>12.5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12.5</v>
      </c>
      <c r="C297" s="2">
        <v>82</v>
      </c>
      <c r="D297" s="2">
        <v>9.5</v>
      </c>
      <c r="E297" s="2">
        <v>12.5</v>
      </c>
      <c r="F297" s="2">
        <v>2.2000000000000002</v>
      </c>
      <c r="G297" s="2">
        <v>4.3</v>
      </c>
      <c r="H297" s="2">
        <v>1016.8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30.7</v>
      </c>
      <c r="O297">
        <v>356.5</v>
      </c>
      <c r="P297">
        <v>12.4</v>
      </c>
      <c r="Q297">
        <v>12.5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12.5</v>
      </c>
      <c r="C298" s="2">
        <v>82</v>
      </c>
      <c r="D298" s="2">
        <v>9.5</v>
      </c>
      <c r="E298" s="2">
        <v>12.5</v>
      </c>
      <c r="F298" s="2">
        <v>2.9</v>
      </c>
      <c r="G298" s="2">
        <v>4.3</v>
      </c>
      <c r="H298" s="2">
        <v>1016.6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30.7</v>
      </c>
      <c r="O298">
        <v>356.5</v>
      </c>
      <c r="P298">
        <v>12.4</v>
      </c>
      <c r="Q298">
        <v>12.5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12.6</v>
      </c>
      <c r="C299" s="2">
        <v>82</v>
      </c>
      <c r="D299" s="2">
        <v>9.6</v>
      </c>
      <c r="E299" s="2">
        <v>12.6</v>
      </c>
      <c r="F299" s="2">
        <v>2.9</v>
      </c>
      <c r="G299" s="2">
        <v>5.4</v>
      </c>
      <c r="H299" s="2">
        <v>1016.8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30.7</v>
      </c>
      <c r="O299">
        <v>356.5</v>
      </c>
      <c r="P299">
        <v>12.4</v>
      </c>
      <c r="Q299">
        <v>12.5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12.6</v>
      </c>
      <c r="C300" s="2">
        <v>82</v>
      </c>
      <c r="D300" s="2">
        <v>9.6</v>
      </c>
      <c r="E300" s="2">
        <v>12.6</v>
      </c>
      <c r="F300" s="2">
        <v>3.6</v>
      </c>
      <c r="G300" s="2">
        <v>6.5</v>
      </c>
      <c r="H300" s="2">
        <v>1016.7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30.7</v>
      </c>
      <c r="O300">
        <v>356.5</v>
      </c>
      <c r="P300">
        <v>12.4</v>
      </c>
      <c r="Q300">
        <v>12.5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12.6</v>
      </c>
      <c r="C301" s="2">
        <v>82</v>
      </c>
      <c r="D301" s="2">
        <v>9.6</v>
      </c>
      <c r="E301" s="2">
        <v>12.6</v>
      </c>
      <c r="F301" s="2">
        <v>9.6999999999999993</v>
      </c>
      <c r="G301" s="2">
        <v>9.6999999999999993</v>
      </c>
      <c r="H301" s="2">
        <v>1016.6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30.7</v>
      </c>
      <c r="O301">
        <v>356.5</v>
      </c>
      <c r="P301">
        <v>12.4</v>
      </c>
      <c r="Q301">
        <v>12.5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12.6</v>
      </c>
      <c r="C302" s="2">
        <v>82</v>
      </c>
      <c r="D302" s="2">
        <v>9.6</v>
      </c>
      <c r="E302" s="2">
        <v>12.6</v>
      </c>
      <c r="F302" s="2">
        <v>4.3</v>
      </c>
      <c r="G302" s="2">
        <v>6.5</v>
      </c>
      <c r="H302" s="2">
        <v>1016.7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30.7</v>
      </c>
      <c r="O302">
        <v>356.5</v>
      </c>
      <c r="P302">
        <v>12.4</v>
      </c>
      <c r="Q302">
        <v>12.5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12.6</v>
      </c>
      <c r="C303" s="2">
        <v>82</v>
      </c>
      <c r="D303" s="2">
        <v>9.6</v>
      </c>
      <c r="E303" s="2">
        <v>12.6</v>
      </c>
      <c r="F303" s="2">
        <v>6.1</v>
      </c>
      <c r="G303" s="2">
        <v>9</v>
      </c>
      <c r="H303" s="2">
        <v>1016.7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30.7</v>
      </c>
      <c r="O303">
        <v>356.5</v>
      </c>
      <c r="P303">
        <v>12.4</v>
      </c>
      <c r="Q303">
        <v>12.5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12.6</v>
      </c>
      <c r="C304" s="2">
        <v>82</v>
      </c>
      <c r="D304" s="2">
        <v>9.6</v>
      </c>
      <c r="E304" s="2">
        <v>12.6</v>
      </c>
      <c r="F304" s="2">
        <v>7.6</v>
      </c>
      <c r="G304" s="2">
        <v>7.6</v>
      </c>
      <c r="H304" s="2">
        <v>1016.6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30.7</v>
      </c>
      <c r="O304">
        <v>356.5</v>
      </c>
      <c r="P304">
        <v>12.4</v>
      </c>
      <c r="Q304">
        <v>12.5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12.6</v>
      </c>
      <c r="C305" s="2">
        <v>82</v>
      </c>
      <c r="D305" s="2">
        <v>9.6</v>
      </c>
      <c r="E305" s="2">
        <v>12.6</v>
      </c>
      <c r="F305" s="2">
        <v>6.5</v>
      </c>
      <c r="G305" s="2">
        <v>7.6</v>
      </c>
      <c r="H305" s="2">
        <v>1016.5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30.7</v>
      </c>
      <c r="O305">
        <v>356.5</v>
      </c>
      <c r="P305">
        <v>12.4</v>
      </c>
      <c r="Q305">
        <v>12.5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12.7</v>
      </c>
      <c r="C306" s="2">
        <v>82</v>
      </c>
      <c r="D306" s="2">
        <v>9.6999999999999993</v>
      </c>
      <c r="E306" s="2">
        <v>12.7</v>
      </c>
      <c r="F306" s="2">
        <v>9.4</v>
      </c>
      <c r="G306" s="2">
        <v>9.4</v>
      </c>
      <c r="H306" s="2">
        <v>1016.7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30.7</v>
      </c>
      <c r="O306">
        <v>356.5</v>
      </c>
      <c r="P306">
        <v>12.4</v>
      </c>
      <c r="Q306">
        <v>12.5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12.6</v>
      </c>
      <c r="C307" s="2">
        <v>82</v>
      </c>
      <c r="D307" s="2">
        <v>9.6</v>
      </c>
      <c r="E307" s="2">
        <v>12.6</v>
      </c>
      <c r="F307" s="2">
        <v>7.2</v>
      </c>
      <c r="G307" s="2">
        <v>7.2</v>
      </c>
      <c r="H307" s="2">
        <v>1016.5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30.7</v>
      </c>
      <c r="O307">
        <v>356.5</v>
      </c>
      <c r="P307">
        <v>12.4</v>
      </c>
      <c r="Q307">
        <v>12.5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12.6</v>
      </c>
      <c r="C308" s="2">
        <v>82</v>
      </c>
      <c r="D308" s="2">
        <v>9.6</v>
      </c>
      <c r="E308" s="2">
        <v>12.6</v>
      </c>
      <c r="F308" s="2">
        <v>4.3</v>
      </c>
      <c r="G308" s="2">
        <v>4.3</v>
      </c>
      <c r="H308" s="2">
        <v>1016.6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30.7</v>
      </c>
      <c r="O308">
        <v>356.5</v>
      </c>
      <c r="P308">
        <v>12.4</v>
      </c>
      <c r="Q308">
        <v>12.5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12.6</v>
      </c>
      <c r="C309" s="2">
        <v>82</v>
      </c>
      <c r="D309" s="2">
        <v>9.6</v>
      </c>
      <c r="E309" s="2">
        <v>12.6</v>
      </c>
      <c r="F309" s="2">
        <v>2.2000000000000002</v>
      </c>
      <c r="G309" s="2">
        <v>7.9</v>
      </c>
      <c r="H309" s="2">
        <v>1016.5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30.7</v>
      </c>
      <c r="O309">
        <v>356.5</v>
      </c>
      <c r="P309">
        <v>12.5</v>
      </c>
      <c r="Q309">
        <v>12.5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12.6</v>
      </c>
      <c r="C310" s="2">
        <v>82</v>
      </c>
      <c r="D310" s="2">
        <v>9.6</v>
      </c>
      <c r="E310" s="2">
        <v>12.6</v>
      </c>
      <c r="F310" s="2">
        <v>5</v>
      </c>
      <c r="G310" s="2">
        <v>6.8</v>
      </c>
      <c r="H310" s="2">
        <v>1016.3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30.7</v>
      </c>
      <c r="O310">
        <v>356.5</v>
      </c>
      <c r="P310">
        <v>12.4</v>
      </c>
      <c r="Q310">
        <v>12.5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12.6</v>
      </c>
      <c r="C311" s="2">
        <v>82</v>
      </c>
      <c r="D311" s="2">
        <v>9.6</v>
      </c>
      <c r="E311" s="2">
        <v>12.6</v>
      </c>
      <c r="F311" s="2">
        <v>9</v>
      </c>
      <c r="G311" s="2">
        <v>10.1</v>
      </c>
      <c r="H311" s="2">
        <v>1016.6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30.7</v>
      </c>
      <c r="O311">
        <v>356.5</v>
      </c>
      <c r="P311">
        <v>12.4</v>
      </c>
      <c r="Q311">
        <v>12.5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12.6</v>
      </c>
      <c r="C312" s="2">
        <v>82</v>
      </c>
      <c r="D312" s="2">
        <v>9.6</v>
      </c>
      <c r="E312" s="2">
        <v>12.6</v>
      </c>
      <c r="F312" s="2">
        <v>6.8</v>
      </c>
      <c r="G312" s="2">
        <v>9.4</v>
      </c>
      <c r="H312" s="2">
        <v>1016.5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30.7</v>
      </c>
      <c r="O312">
        <v>356.5</v>
      </c>
      <c r="P312">
        <v>12.4</v>
      </c>
      <c r="Q312">
        <v>12.5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12.6</v>
      </c>
      <c r="C313" s="2">
        <v>82</v>
      </c>
      <c r="D313" s="2">
        <v>9.6</v>
      </c>
      <c r="E313" s="2">
        <v>12.6</v>
      </c>
      <c r="F313" s="2">
        <v>5.4</v>
      </c>
      <c r="G313" s="2">
        <v>10.1</v>
      </c>
      <c r="H313" s="2">
        <v>1016.3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30.7</v>
      </c>
      <c r="O313">
        <v>356.5</v>
      </c>
      <c r="P313">
        <v>12.4</v>
      </c>
      <c r="Q313">
        <v>12.5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12.6</v>
      </c>
      <c r="C314" s="2">
        <v>82</v>
      </c>
      <c r="D314" s="2">
        <v>9.6</v>
      </c>
      <c r="E314" s="2">
        <v>12.6</v>
      </c>
      <c r="F314" s="2">
        <v>3.2</v>
      </c>
      <c r="G314" s="2">
        <v>6.8</v>
      </c>
      <c r="H314" s="2">
        <v>1016.6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30.7</v>
      </c>
      <c r="O314">
        <v>356.5</v>
      </c>
      <c r="P314">
        <v>12.4</v>
      </c>
      <c r="Q314">
        <v>12.5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12.6</v>
      </c>
      <c r="C315" s="2">
        <v>82</v>
      </c>
      <c r="D315" s="2">
        <v>9.6</v>
      </c>
      <c r="E315" s="2">
        <v>12.6</v>
      </c>
      <c r="F315" s="2">
        <v>4</v>
      </c>
      <c r="G315" s="2">
        <v>4</v>
      </c>
      <c r="H315" s="2">
        <v>1016.5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30.7</v>
      </c>
      <c r="O315">
        <v>356.5</v>
      </c>
      <c r="P315">
        <v>12.5</v>
      </c>
      <c r="Q315">
        <v>12.5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12.6</v>
      </c>
      <c r="C316" s="2">
        <v>83</v>
      </c>
      <c r="D316" s="2">
        <v>9.8000000000000007</v>
      </c>
      <c r="E316" s="2">
        <v>12.6</v>
      </c>
      <c r="F316" s="2">
        <v>5.4</v>
      </c>
      <c r="G316" s="2">
        <v>7.6</v>
      </c>
      <c r="H316" s="2">
        <v>1016.6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30.7</v>
      </c>
      <c r="O316">
        <v>356.5</v>
      </c>
      <c r="P316">
        <v>12.5</v>
      </c>
      <c r="Q316">
        <v>12.5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12.6</v>
      </c>
      <c r="C317" s="2">
        <v>83</v>
      </c>
      <c r="D317" s="2">
        <v>9.8000000000000007</v>
      </c>
      <c r="E317" s="2">
        <v>12.6</v>
      </c>
      <c r="F317" s="2">
        <v>7.2</v>
      </c>
      <c r="G317" s="2">
        <v>8.6</v>
      </c>
      <c r="H317" s="2">
        <v>1016.5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30.7</v>
      </c>
      <c r="O317">
        <v>356.5</v>
      </c>
      <c r="P317">
        <v>12.5</v>
      </c>
      <c r="Q317">
        <v>12.5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12.6</v>
      </c>
      <c r="C318" s="2">
        <v>83</v>
      </c>
      <c r="D318" s="2">
        <v>9.8000000000000007</v>
      </c>
      <c r="E318" s="2">
        <v>12.6</v>
      </c>
      <c r="F318" s="2">
        <v>8.6</v>
      </c>
      <c r="G318" s="2">
        <v>8.6</v>
      </c>
      <c r="H318" s="2">
        <v>1016.6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30.7</v>
      </c>
      <c r="O318">
        <v>356.5</v>
      </c>
      <c r="P318">
        <v>12.5</v>
      </c>
      <c r="Q318">
        <v>12.5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12.6</v>
      </c>
      <c r="C319" s="2">
        <v>83</v>
      </c>
      <c r="D319" s="2">
        <v>9.8000000000000007</v>
      </c>
      <c r="E319" s="2">
        <v>12.6</v>
      </c>
      <c r="F319" s="2">
        <v>6.1</v>
      </c>
      <c r="G319" s="2">
        <v>10.1</v>
      </c>
      <c r="H319" s="2">
        <v>1016.5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30.7</v>
      </c>
      <c r="O319">
        <v>356.5</v>
      </c>
      <c r="P319">
        <v>12.4</v>
      </c>
      <c r="Q319">
        <v>12.5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12.6</v>
      </c>
      <c r="C320" s="2">
        <v>83</v>
      </c>
      <c r="D320" s="2">
        <v>9.8000000000000007</v>
      </c>
      <c r="E320" s="2">
        <v>12.6</v>
      </c>
      <c r="F320" s="2">
        <v>6.8</v>
      </c>
      <c r="G320" s="2">
        <v>6.8</v>
      </c>
      <c r="H320" s="2">
        <v>1016.5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30.7</v>
      </c>
      <c r="O320">
        <v>356.5</v>
      </c>
      <c r="P320">
        <v>12.4</v>
      </c>
      <c r="Q320">
        <v>12.5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12.5</v>
      </c>
      <c r="C321" s="2">
        <v>83</v>
      </c>
      <c r="D321" s="2">
        <v>9.6999999999999993</v>
      </c>
      <c r="E321" s="2">
        <v>12.5</v>
      </c>
      <c r="F321" s="2">
        <v>5</v>
      </c>
      <c r="G321" s="2">
        <v>9.6999999999999993</v>
      </c>
      <c r="H321" s="2">
        <v>1016.5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30.7</v>
      </c>
      <c r="O321">
        <v>356.5</v>
      </c>
      <c r="P321">
        <v>12.4</v>
      </c>
      <c r="Q321">
        <v>12.5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12.5</v>
      </c>
      <c r="C322" s="2">
        <v>83</v>
      </c>
      <c r="D322" s="2">
        <v>9.6999999999999993</v>
      </c>
      <c r="E322" s="2">
        <v>12.5</v>
      </c>
      <c r="F322" s="2">
        <v>3.6</v>
      </c>
      <c r="G322" s="2">
        <v>6.1</v>
      </c>
      <c r="H322" s="2">
        <v>1016.3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30.7</v>
      </c>
      <c r="O322">
        <v>356.5</v>
      </c>
      <c r="P322">
        <v>12.4</v>
      </c>
      <c r="Q322">
        <v>12.5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12.5</v>
      </c>
      <c r="C323" s="2">
        <v>83</v>
      </c>
      <c r="D323" s="2">
        <v>9.6999999999999993</v>
      </c>
      <c r="E323" s="2">
        <v>12.5</v>
      </c>
      <c r="F323" s="2">
        <v>7.6</v>
      </c>
      <c r="G323" s="2">
        <v>10.8</v>
      </c>
      <c r="H323" s="2">
        <v>1016.5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30.7</v>
      </c>
      <c r="O323">
        <v>356.5</v>
      </c>
      <c r="P323">
        <v>12.4</v>
      </c>
      <c r="Q323">
        <v>12.5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12.6</v>
      </c>
      <c r="C324" s="2">
        <v>83</v>
      </c>
      <c r="D324" s="2">
        <v>9.8000000000000007</v>
      </c>
      <c r="E324" s="2">
        <v>12.6</v>
      </c>
      <c r="F324" s="2">
        <v>3.2</v>
      </c>
      <c r="G324" s="2">
        <v>6.1</v>
      </c>
      <c r="H324" s="2">
        <v>1016.3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30.7</v>
      </c>
      <c r="O324">
        <v>356.5</v>
      </c>
      <c r="P324">
        <v>12.5</v>
      </c>
      <c r="Q324">
        <v>12.5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12.6</v>
      </c>
      <c r="C325" s="2">
        <v>83</v>
      </c>
      <c r="D325" s="2">
        <v>9.8000000000000007</v>
      </c>
      <c r="E325" s="2">
        <v>12.6</v>
      </c>
      <c r="F325" s="2">
        <v>7.6</v>
      </c>
      <c r="G325" s="2">
        <v>9.6999999999999993</v>
      </c>
      <c r="H325" s="2">
        <v>1016.3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30.7</v>
      </c>
      <c r="O325">
        <v>356.5</v>
      </c>
      <c r="P325">
        <v>12.5</v>
      </c>
      <c r="Q325">
        <v>12.5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12.6</v>
      </c>
      <c r="C326" s="2">
        <v>83</v>
      </c>
      <c r="D326" s="2">
        <v>9.8000000000000007</v>
      </c>
      <c r="E326" s="2">
        <v>12.6</v>
      </c>
      <c r="F326" s="2">
        <v>8.6</v>
      </c>
      <c r="G326" s="2">
        <v>10.1</v>
      </c>
      <c r="H326" s="2">
        <v>1016.4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30.7</v>
      </c>
      <c r="O326">
        <v>356.5</v>
      </c>
      <c r="P326">
        <v>12.4</v>
      </c>
      <c r="Q326">
        <v>12.5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12.5</v>
      </c>
      <c r="C327" s="2">
        <v>83</v>
      </c>
      <c r="D327" s="2">
        <v>9.6999999999999993</v>
      </c>
      <c r="E327" s="2">
        <v>12.5</v>
      </c>
      <c r="F327" s="2">
        <v>8.3000000000000007</v>
      </c>
      <c r="G327" s="2">
        <v>10.1</v>
      </c>
      <c r="H327" s="2">
        <v>1016.5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30.7</v>
      </c>
      <c r="O327">
        <v>356.5</v>
      </c>
      <c r="P327">
        <v>12.5</v>
      </c>
      <c r="Q327">
        <v>12.5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12.5</v>
      </c>
      <c r="C328" s="2">
        <v>83</v>
      </c>
      <c r="D328" s="2">
        <v>9.6999999999999993</v>
      </c>
      <c r="E328" s="2">
        <v>12.5</v>
      </c>
      <c r="F328" s="2">
        <v>5.4</v>
      </c>
      <c r="G328" s="2">
        <v>10.4</v>
      </c>
      <c r="H328" s="2">
        <v>1016.5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30.7</v>
      </c>
      <c r="O328">
        <v>356.5</v>
      </c>
      <c r="P328">
        <v>12.4</v>
      </c>
      <c r="Q328">
        <v>12.5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12.5</v>
      </c>
      <c r="C329" s="2">
        <v>83</v>
      </c>
      <c r="D329" s="2">
        <v>9.6999999999999993</v>
      </c>
      <c r="E329" s="2">
        <v>12.5</v>
      </c>
      <c r="F329" s="2">
        <v>5</v>
      </c>
      <c r="G329" s="2">
        <v>6.5</v>
      </c>
      <c r="H329" s="2">
        <v>1016.4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30.7</v>
      </c>
      <c r="O329">
        <v>356.5</v>
      </c>
      <c r="P329">
        <v>12.5</v>
      </c>
      <c r="Q329">
        <v>12.5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12.5</v>
      </c>
      <c r="C330" s="2">
        <v>83</v>
      </c>
      <c r="D330" s="2">
        <v>9.6999999999999993</v>
      </c>
      <c r="E330" s="2">
        <v>12.5</v>
      </c>
      <c r="F330" s="2">
        <v>7.2</v>
      </c>
      <c r="G330" s="2">
        <v>10.8</v>
      </c>
      <c r="H330" s="2">
        <v>1016.4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30.7</v>
      </c>
      <c r="O330">
        <v>356.5</v>
      </c>
      <c r="P330">
        <v>12.5</v>
      </c>
      <c r="Q330">
        <v>12.5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12.6</v>
      </c>
      <c r="C331" s="2">
        <v>83</v>
      </c>
      <c r="D331" s="2">
        <v>9.8000000000000007</v>
      </c>
      <c r="E331" s="2">
        <v>12.6</v>
      </c>
      <c r="F331" s="2">
        <v>4.3</v>
      </c>
      <c r="G331" s="2">
        <v>10.8</v>
      </c>
      <c r="H331" s="2">
        <v>1016.6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30.7</v>
      </c>
      <c r="O331">
        <v>356.5</v>
      </c>
      <c r="P331">
        <v>12.5</v>
      </c>
      <c r="Q331">
        <v>12.5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12.6</v>
      </c>
      <c r="C332" s="2">
        <v>83</v>
      </c>
      <c r="D332" s="2">
        <v>9.8000000000000007</v>
      </c>
      <c r="E332" s="2">
        <v>12.6</v>
      </c>
      <c r="F332" s="2">
        <v>4</v>
      </c>
      <c r="G332" s="2">
        <v>7.9</v>
      </c>
      <c r="H332" s="2">
        <v>1016.3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30.7</v>
      </c>
      <c r="O332">
        <v>356.5</v>
      </c>
      <c r="P332">
        <v>12.5</v>
      </c>
      <c r="Q332">
        <v>12.5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12.5</v>
      </c>
      <c r="C333" s="2">
        <v>83</v>
      </c>
      <c r="D333" s="2">
        <v>9.6999999999999993</v>
      </c>
      <c r="E333" s="2">
        <v>12.5</v>
      </c>
      <c r="F333" s="2">
        <v>9.6999999999999993</v>
      </c>
      <c r="G333" s="2">
        <v>9.6999999999999993</v>
      </c>
      <c r="H333" s="2">
        <v>1016.5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30.7</v>
      </c>
      <c r="O333">
        <v>356.5</v>
      </c>
      <c r="P333">
        <v>12.5</v>
      </c>
      <c r="Q333">
        <v>12.5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12.6</v>
      </c>
      <c r="C334" s="2">
        <v>83</v>
      </c>
      <c r="D334" s="2">
        <v>9.8000000000000007</v>
      </c>
      <c r="E334" s="2">
        <v>12.6</v>
      </c>
      <c r="F334" s="2">
        <v>5.8</v>
      </c>
      <c r="G334" s="2">
        <v>6.8</v>
      </c>
      <c r="H334" s="2">
        <v>1016.6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30.7</v>
      </c>
      <c r="O334">
        <v>356.5</v>
      </c>
      <c r="P334">
        <v>12.4</v>
      </c>
      <c r="Q334">
        <v>12.5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12.5</v>
      </c>
      <c r="C335" s="2">
        <v>83</v>
      </c>
      <c r="D335" s="2">
        <v>9.6999999999999993</v>
      </c>
      <c r="E335" s="2">
        <v>12.5</v>
      </c>
      <c r="F335" s="2">
        <v>5.8</v>
      </c>
      <c r="G335" s="2">
        <v>6.1</v>
      </c>
      <c r="H335" s="2">
        <v>1016.5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30.7</v>
      </c>
      <c r="O335">
        <v>356.5</v>
      </c>
      <c r="P335">
        <v>12.5</v>
      </c>
      <c r="Q335">
        <v>12.5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12.5</v>
      </c>
      <c r="C336" s="2">
        <v>83</v>
      </c>
      <c r="D336" s="2">
        <v>9.6999999999999993</v>
      </c>
      <c r="E336" s="2">
        <v>12.5</v>
      </c>
      <c r="F336" s="2">
        <v>6.5</v>
      </c>
      <c r="G336" s="2">
        <v>10.1</v>
      </c>
      <c r="H336" s="2">
        <v>1016.7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30.7</v>
      </c>
      <c r="O336">
        <v>356.5</v>
      </c>
      <c r="P336">
        <v>12.5</v>
      </c>
      <c r="Q336">
        <v>12.5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12.5</v>
      </c>
      <c r="C337" s="2">
        <v>83</v>
      </c>
      <c r="D337" s="2">
        <v>9.6999999999999993</v>
      </c>
      <c r="E337" s="2">
        <v>12.5</v>
      </c>
      <c r="F337" s="2">
        <v>4.3</v>
      </c>
      <c r="G337" s="2">
        <v>9</v>
      </c>
      <c r="H337" s="2">
        <v>1016.6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30.7</v>
      </c>
      <c r="O337">
        <v>356.5</v>
      </c>
      <c r="P337">
        <v>12.5</v>
      </c>
      <c r="Q337">
        <v>12.5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12.5</v>
      </c>
      <c r="C338" s="2">
        <v>83</v>
      </c>
      <c r="D338" s="2">
        <v>9.6999999999999993</v>
      </c>
      <c r="E338" s="2">
        <v>12.5</v>
      </c>
      <c r="F338" s="2">
        <v>3.6</v>
      </c>
      <c r="G338" s="2">
        <v>7.6</v>
      </c>
      <c r="H338" s="2">
        <v>1016.5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30.7</v>
      </c>
      <c r="O338">
        <v>356.5</v>
      </c>
      <c r="P338">
        <v>12.5</v>
      </c>
      <c r="Q338">
        <v>12.5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12.5</v>
      </c>
      <c r="C339" s="2">
        <v>83</v>
      </c>
      <c r="D339" s="2">
        <v>9.6999999999999993</v>
      </c>
      <c r="E339" s="2">
        <v>12.5</v>
      </c>
      <c r="F339" s="2">
        <v>6.8</v>
      </c>
      <c r="G339" s="2">
        <v>6.8</v>
      </c>
      <c r="H339" s="2">
        <v>1016.4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30.7</v>
      </c>
      <c r="O339">
        <v>356.5</v>
      </c>
      <c r="P339">
        <v>12.4</v>
      </c>
      <c r="Q339">
        <v>12.5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12.5</v>
      </c>
      <c r="C340" s="2">
        <v>83</v>
      </c>
      <c r="D340" s="2">
        <v>9.6999999999999993</v>
      </c>
      <c r="E340" s="2">
        <v>12.5</v>
      </c>
      <c r="F340" s="2">
        <v>8.6</v>
      </c>
      <c r="G340" s="2">
        <v>8.6</v>
      </c>
      <c r="H340" s="2">
        <v>1016.6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30.7</v>
      </c>
      <c r="O340">
        <v>356.5</v>
      </c>
      <c r="P340">
        <v>12.4</v>
      </c>
      <c r="Q340">
        <v>12.5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12.5</v>
      </c>
      <c r="C341" s="2">
        <v>83</v>
      </c>
      <c r="D341" s="2">
        <v>9.6999999999999993</v>
      </c>
      <c r="E341" s="2">
        <v>12.5</v>
      </c>
      <c r="F341" s="2">
        <v>8.6</v>
      </c>
      <c r="G341" s="2">
        <v>10.4</v>
      </c>
      <c r="H341" s="2">
        <v>1016.5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30.7</v>
      </c>
      <c r="O341">
        <v>356.5</v>
      </c>
      <c r="P341">
        <v>12.4</v>
      </c>
      <c r="Q341">
        <v>12.5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12.5</v>
      </c>
      <c r="C342" s="2">
        <v>83</v>
      </c>
      <c r="D342" s="2">
        <v>9.6999999999999993</v>
      </c>
      <c r="E342" s="2">
        <v>12.5</v>
      </c>
      <c r="F342" s="2">
        <v>7.6</v>
      </c>
      <c r="G342" s="2">
        <v>7.6</v>
      </c>
      <c r="H342" s="2">
        <v>1016.6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30.7</v>
      </c>
      <c r="O342">
        <v>356.5</v>
      </c>
      <c r="P342">
        <v>12.4</v>
      </c>
      <c r="Q342">
        <v>12.5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12.5</v>
      </c>
      <c r="C343" s="2">
        <v>83</v>
      </c>
      <c r="D343" s="2">
        <v>9.6999999999999993</v>
      </c>
      <c r="E343" s="2">
        <v>12.5</v>
      </c>
      <c r="F343" s="2">
        <v>9</v>
      </c>
      <c r="G343" s="2">
        <v>10.1</v>
      </c>
      <c r="H343" s="2">
        <v>1016.5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30.7</v>
      </c>
      <c r="O343">
        <v>356.5</v>
      </c>
      <c r="P343">
        <v>12.4</v>
      </c>
      <c r="Q343">
        <v>12.5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12.5</v>
      </c>
      <c r="C344" s="2">
        <v>83</v>
      </c>
      <c r="D344" s="2">
        <v>9.6999999999999993</v>
      </c>
      <c r="E344" s="2">
        <v>12.5</v>
      </c>
      <c r="F344" s="2">
        <v>10.8</v>
      </c>
      <c r="G344" s="2">
        <v>11.5</v>
      </c>
      <c r="H344" s="2">
        <v>1016.5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30.7</v>
      </c>
      <c r="O344">
        <v>356.5</v>
      </c>
      <c r="P344">
        <v>12.4</v>
      </c>
      <c r="Q344">
        <v>12.5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12.5</v>
      </c>
      <c r="C345" s="2">
        <v>83</v>
      </c>
      <c r="D345" s="2">
        <v>9.6999999999999993</v>
      </c>
      <c r="E345" s="2">
        <v>12.5</v>
      </c>
      <c r="F345" s="2">
        <v>5</v>
      </c>
      <c r="G345" s="2">
        <v>6.8</v>
      </c>
      <c r="H345" s="2">
        <v>1016.6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30.7</v>
      </c>
      <c r="O345">
        <v>356.5</v>
      </c>
      <c r="P345">
        <v>12.4</v>
      </c>
      <c r="Q345">
        <v>12.5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12.5</v>
      </c>
      <c r="C346" s="2">
        <v>84</v>
      </c>
      <c r="D346" s="2">
        <v>9.9</v>
      </c>
      <c r="E346" s="2">
        <v>12.5</v>
      </c>
      <c r="F346" s="2">
        <v>6.1</v>
      </c>
      <c r="G346" s="2">
        <v>8.6</v>
      </c>
      <c r="H346" s="2">
        <v>1016.6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30.7</v>
      </c>
      <c r="O346">
        <v>356.5</v>
      </c>
      <c r="P346">
        <v>12.4</v>
      </c>
      <c r="Q346">
        <v>12.5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12.5</v>
      </c>
      <c r="C347" s="2">
        <v>84</v>
      </c>
      <c r="D347" s="2">
        <v>9.9</v>
      </c>
      <c r="E347" s="2">
        <v>12.5</v>
      </c>
      <c r="F347" s="2">
        <v>7.2</v>
      </c>
      <c r="G347" s="2">
        <v>8.3000000000000007</v>
      </c>
      <c r="H347" s="2">
        <v>1016.3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30.7</v>
      </c>
      <c r="O347">
        <v>356.5</v>
      </c>
      <c r="P347">
        <v>12.4</v>
      </c>
      <c r="Q347">
        <v>12.5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12.5</v>
      </c>
      <c r="C348" s="2">
        <v>84</v>
      </c>
      <c r="D348" s="2">
        <v>9.9</v>
      </c>
      <c r="E348" s="2">
        <v>12.5</v>
      </c>
      <c r="F348" s="2">
        <v>5.4</v>
      </c>
      <c r="G348" s="2">
        <v>6.8</v>
      </c>
      <c r="H348" s="2">
        <v>1016.6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30.7</v>
      </c>
      <c r="O348">
        <v>356.5</v>
      </c>
      <c r="P348">
        <v>12.5</v>
      </c>
      <c r="Q348">
        <v>12.5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12.5</v>
      </c>
      <c r="C349" s="2">
        <v>84</v>
      </c>
      <c r="D349" s="2">
        <v>9.9</v>
      </c>
      <c r="E349" s="2">
        <v>12.5</v>
      </c>
      <c r="F349" s="2">
        <v>6.8</v>
      </c>
      <c r="G349" s="2">
        <v>8.6</v>
      </c>
      <c r="H349" s="2">
        <v>1016.4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30.7</v>
      </c>
      <c r="O349">
        <v>356.5</v>
      </c>
      <c r="P349">
        <v>12.5</v>
      </c>
      <c r="Q349">
        <v>12.5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12.6</v>
      </c>
      <c r="C350" s="2">
        <v>84</v>
      </c>
      <c r="D350" s="2">
        <v>10</v>
      </c>
      <c r="E350" s="2">
        <v>12.6</v>
      </c>
      <c r="F350" s="2">
        <v>6.5</v>
      </c>
      <c r="G350" s="2">
        <v>6.8</v>
      </c>
      <c r="H350" s="2">
        <v>1016.5</v>
      </c>
      <c r="I350" s="2">
        <v>0</v>
      </c>
      <c r="J350" s="2">
        <v>0</v>
      </c>
      <c r="K350" s="2">
        <v>0.1</v>
      </c>
      <c r="L350" s="2">
        <v>0.1</v>
      </c>
      <c r="M350" s="2">
        <v>0.1</v>
      </c>
      <c r="N350">
        <v>30.8</v>
      </c>
      <c r="O350">
        <v>356.6</v>
      </c>
      <c r="P350">
        <v>12.5</v>
      </c>
      <c r="Q350">
        <v>12.5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12.6</v>
      </c>
      <c r="C351" s="2">
        <v>84</v>
      </c>
      <c r="D351" s="2">
        <v>10</v>
      </c>
      <c r="E351" s="2">
        <v>12.6</v>
      </c>
      <c r="F351" s="2">
        <v>10.8</v>
      </c>
      <c r="G351" s="2">
        <v>12.2</v>
      </c>
      <c r="H351" s="2">
        <v>1016.5</v>
      </c>
      <c r="I351" s="2">
        <v>0</v>
      </c>
      <c r="J351" s="2">
        <v>0</v>
      </c>
      <c r="K351" s="2">
        <v>0.1</v>
      </c>
      <c r="L351" s="2">
        <v>0.1</v>
      </c>
      <c r="M351" s="2">
        <v>0.1</v>
      </c>
      <c r="N351">
        <v>30.8</v>
      </c>
      <c r="O351">
        <v>356.6</v>
      </c>
      <c r="P351">
        <v>12.5</v>
      </c>
      <c r="Q351">
        <v>12.5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12.6</v>
      </c>
      <c r="C352" s="2">
        <v>84</v>
      </c>
      <c r="D352" s="2">
        <v>10</v>
      </c>
      <c r="E352" s="2">
        <v>12.6</v>
      </c>
      <c r="F352" s="2">
        <v>3.6</v>
      </c>
      <c r="G352" s="2">
        <v>9</v>
      </c>
      <c r="H352" s="2">
        <v>1016.5</v>
      </c>
      <c r="I352" s="2">
        <v>0</v>
      </c>
      <c r="J352" s="2">
        <v>0</v>
      </c>
      <c r="K352" s="2">
        <v>0.1</v>
      </c>
      <c r="L352" s="2">
        <v>0.1</v>
      </c>
      <c r="M352" s="2">
        <v>0.1</v>
      </c>
      <c r="N352">
        <v>30.8</v>
      </c>
      <c r="O352">
        <v>356.6</v>
      </c>
      <c r="P352">
        <v>12.5</v>
      </c>
      <c r="Q352">
        <v>12.5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12.6</v>
      </c>
      <c r="C353" s="2">
        <v>84</v>
      </c>
      <c r="D353" s="2">
        <v>10</v>
      </c>
      <c r="E353" s="2">
        <v>12.6</v>
      </c>
      <c r="F353" s="2">
        <v>7.6</v>
      </c>
      <c r="G353" s="2">
        <v>11.5</v>
      </c>
      <c r="H353" s="2">
        <v>1016.3</v>
      </c>
      <c r="I353" s="2">
        <v>0</v>
      </c>
      <c r="J353" s="2">
        <v>0</v>
      </c>
      <c r="K353" s="2">
        <v>0.1</v>
      </c>
      <c r="L353" s="2">
        <v>0.1</v>
      </c>
      <c r="M353" s="2">
        <v>0.1</v>
      </c>
      <c r="N353">
        <v>30.8</v>
      </c>
      <c r="O353">
        <v>356.6</v>
      </c>
      <c r="P353">
        <v>12.5</v>
      </c>
      <c r="Q353">
        <v>12.5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12.6</v>
      </c>
      <c r="C354" s="2">
        <v>84</v>
      </c>
      <c r="D354" s="2">
        <v>10</v>
      </c>
      <c r="E354" s="2">
        <v>12.6</v>
      </c>
      <c r="F354" s="2">
        <v>5</v>
      </c>
      <c r="G354" s="2">
        <v>6.8</v>
      </c>
      <c r="H354" s="2">
        <v>1016.5</v>
      </c>
      <c r="I354" s="2">
        <v>0</v>
      </c>
      <c r="J354" s="2">
        <v>0</v>
      </c>
      <c r="K354" s="2">
        <v>0.1</v>
      </c>
      <c r="L354" s="2">
        <v>0.1</v>
      </c>
      <c r="M354" s="2">
        <v>0.1</v>
      </c>
      <c r="N354">
        <v>30.8</v>
      </c>
      <c r="O354">
        <v>356.6</v>
      </c>
      <c r="P354">
        <v>12.5</v>
      </c>
      <c r="Q354">
        <v>12.5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12.6</v>
      </c>
      <c r="C355" s="2">
        <v>84</v>
      </c>
      <c r="D355" s="2">
        <v>10</v>
      </c>
      <c r="E355" s="2">
        <v>12.6</v>
      </c>
      <c r="F355" s="2">
        <v>6.5</v>
      </c>
      <c r="G355" s="2">
        <v>10.1</v>
      </c>
      <c r="H355" s="2">
        <v>1016.4</v>
      </c>
      <c r="I355" s="2">
        <v>0</v>
      </c>
      <c r="J355" s="2">
        <v>0</v>
      </c>
      <c r="K355" s="2">
        <v>0.1</v>
      </c>
      <c r="L355" s="2">
        <v>0.1</v>
      </c>
      <c r="M355" s="2">
        <v>0.1</v>
      </c>
      <c r="N355">
        <v>30.8</v>
      </c>
      <c r="O355">
        <v>356.6</v>
      </c>
      <c r="P355">
        <v>12.5</v>
      </c>
      <c r="Q355">
        <v>12.5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12.6</v>
      </c>
      <c r="C356" s="2">
        <v>84</v>
      </c>
      <c r="D356" s="2">
        <v>10</v>
      </c>
      <c r="E356" s="2">
        <v>12.6</v>
      </c>
      <c r="F356" s="2">
        <v>4.7</v>
      </c>
      <c r="G356" s="2">
        <v>9.4</v>
      </c>
      <c r="H356" s="2">
        <v>1016.3</v>
      </c>
      <c r="I356" s="2">
        <v>0</v>
      </c>
      <c r="J356" s="2">
        <v>0</v>
      </c>
      <c r="K356" s="2">
        <v>0.1</v>
      </c>
      <c r="L356" s="2">
        <v>0.1</v>
      </c>
      <c r="M356" s="2">
        <v>0.1</v>
      </c>
      <c r="N356">
        <v>30.8</v>
      </c>
      <c r="O356">
        <v>356.6</v>
      </c>
      <c r="P356">
        <v>12.5</v>
      </c>
      <c r="Q356">
        <v>12.5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12.7</v>
      </c>
      <c r="C357" s="2">
        <v>84</v>
      </c>
      <c r="D357" s="2">
        <v>10.1</v>
      </c>
      <c r="E357" s="2">
        <v>12.7</v>
      </c>
      <c r="F357" s="2">
        <v>5.8</v>
      </c>
      <c r="G357" s="2">
        <v>9</v>
      </c>
      <c r="H357" s="2">
        <v>1016.3</v>
      </c>
      <c r="I357" s="2">
        <v>0</v>
      </c>
      <c r="J357" s="2">
        <v>0</v>
      </c>
      <c r="K357" s="2">
        <v>0.1</v>
      </c>
      <c r="L357" s="2">
        <v>0.1</v>
      </c>
      <c r="M357" s="2">
        <v>0.1</v>
      </c>
      <c r="N357">
        <v>30.8</v>
      </c>
      <c r="O357">
        <v>356.6</v>
      </c>
      <c r="P357">
        <v>12.5</v>
      </c>
      <c r="Q357">
        <v>12.5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12.7</v>
      </c>
      <c r="C358" s="2">
        <v>84</v>
      </c>
      <c r="D358" s="2">
        <v>10.1</v>
      </c>
      <c r="E358" s="2">
        <v>12.7</v>
      </c>
      <c r="F358" s="2">
        <v>10.1</v>
      </c>
      <c r="G358" s="2">
        <v>18.399999999999999</v>
      </c>
      <c r="H358" s="2">
        <v>1016.5</v>
      </c>
      <c r="I358" s="2">
        <v>0</v>
      </c>
      <c r="J358" s="2">
        <v>0</v>
      </c>
      <c r="K358" s="2">
        <v>0.1</v>
      </c>
      <c r="L358" s="2">
        <v>0.1</v>
      </c>
      <c r="M358" s="2">
        <v>0.1</v>
      </c>
      <c r="N358">
        <v>30.8</v>
      </c>
      <c r="O358">
        <v>356.6</v>
      </c>
      <c r="P358">
        <v>12.5</v>
      </c>
      <c r="Q358">
        <v>12.5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12.7</v>
      </c>
      <c r="C359" s="2">
        <v>84</v>
      </c>
      <c r="D359" s="2">
        <v>10.1</v>
      </c>
      <c r="E359" s="2">
        <v>12.7</v>
      </c>
      <c r="F359" s="2">
        <v>4.3</v>
      </c>
      <c r="G359" s="2">
        <v>10.1</v>
      </c>
      <c r="H359" s="2">
        <v>1016.3</v>
      </c>
      <c r="I359" s="2">
        <v>0</v>
      </c>
      <c r="J359" s="2">
        <v>0</v>
      </c>
      <c r="K359" s="2">
        <v>0.1</v>
      </c>
      <c r="L359" s="2">
        <v>0.1</v>
      </c>
      <c r="M359" s="2">
        <v>0.1</v>
      </c>
      <c r="N359">
        <v>30.8</v>
      </c>
      <c r="O359">
        <v>356.6</v>
      </c>
      <c r="P359">
        <v>12.5</v>
      </c>
      <c r="Q359">
        <v>12.6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12.7</v>
      </c>
      <c r="C360" s="2">
        <v>84</v>
      </c>
      <c r="D360" s="2">
        <v>10.1</v>
      </c>
      <c r="E360" s="2">
        <v>12.7</v>
      </c>
      <c r="F360" s="2">
        <v>10.4</v>
      </c>
      <c r="G360" s="2">
        <v>10.4</v>
      </c>
      <c r="H360" s="2">
        <v>1016.3</v>
      </c>
      <c r="I360" s="2">
        <v>0</v>
      </c>
      <c r="J360" s="2">
        <v>0</v>
      </c>
      <c r="K360" s="2">
        <v>0.1</v>
      </c>
      <c r="L360" s="2">
        <v>0.1</v>
      </c>
      <c r="M360" s="2">
        <v>0.1</v>
      </c>
      <c r="N360">
        <v>30.8</v>
      </c>
      <c r="O360">
        <v>356.6</v>
      </c>
      <c r="P360">
        <v>12.6</v>
      </c>
      <c r="Q360">
        <v>12.6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12.7</v>
      </c>
      <c r="C361" s="2">
        <v>84</v>
      </c>
      <c r="D361" s="2">
        <v>10.1</v>
      </c>
      <c r="E361" s="2">
        <v>12.7</v>
      </c>
      <c r="F361" s="2">
        <v>5.8</v>
      </c>
      <c r="G361" s="2">
        <v>6.8</v>
      </c>
      <c r="H361" s="2">
        <v>1016.3</v>
      </c>
      <c r="I361" s="2">
        <v>0</v>
      </c>
      <c r="J361" s="2">
        <v>0</v>
      </c>
      <c r="K361" s="2">
        <v>0.1</v>
      </c>
      <c r="L361" s="2">
        <v>0.1</v>
      </c>
      <c r="M361" s="2">
        <v>0.1</v>
      </c>
      <c r="N361">
        <v>30.8</v>
      </c>
      <c r="O361">
        <v>356.6</v>
      </c>
      <c r="P361">
        <v>12.6</v>
      </c>
      <c r="Q361">
        <v>12.6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12.7</v>
      </c>
      <c r="C362" s="2">
        <v>84</v>
      </c>
      <c r="D362" s="2">
        <v>10.1</v>
      </c>
      <c r="E362" s="2">
        <v>12.7</v>
      </c>
      <c r="F362" s="2">
        <v>5.4</v>
      </c>
      <c r="G362" s="2">
        <v>7.6</v>
      </c>
      <c r="H362" s="2">
        <v>1016.1</v>
      </c>
      <c r="I362" s="2">
        <v>0</v>
      </c>
      <c r="J362" s="2">
        <v>0</v>
      </c>
      <c r="K362" s="2">
        <v>0.1</v>
      </c>
      <c r="L362" s="2">
        <v>0.1</v>
      </c>
      <c r="M362" s="2">
        <v>0.1</v>
      </c>
      <c r="N362">
        <v>30.8</v>
      </c>
      <c r="O362">
        <v>356.6</v>
      </c>
      <c r="P362">
        <v>12.6</v>
      </c>
      <c r="Q362">
        <v>12.6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12.7</v>
      </c>
      <c r="C363" s="2">
        <v>84</v>
      </c>
      <c r="D363" s="2">
        <v>10.1</v>
      </c>
      <c r="E363" s="2">
        <v>12.7</v>
      </c>
      <c r="F363" s="2">
        <v>5.4</v>
      </c>
      <c r="G363" s="2">
        <v>9.6999999999999993</v>
      </c>
      <c r="H363" s="2">
        <v>1016.5</v>
      </c>
      <c r="I363" s="2">
        <v>0</v>
      </c>
      <c r="J363" s="2">
        <v>0</v>
      </c>
      <c r="K363" s="2">
        <v>0.1</v>
      </c>
      <c r="L363" s="2">
        <v>0.1</v>
      </c>
      <c r="M363" s="2">
        <v>0.1</v>
      </c>
      <c r="N363">
        <v>30.8</v>
      </c>
      <c r="O363">
        <v>356.6</v>
      </c>
      <c r="P363">
        <v>12.6</v>
      </c>
      <c r="Q363">
        <v>12.6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12.8</v>
      </c>
      <c r="C364" s="2">
        <v>84</v>
      </c>
      <c r="D364" s="2">
        <v>10.199999999999999</v>
      </c>
      <c r="E364" s="2">
        <v>12.8</v>
      </c>
      <c r="F364" s="2">
        <v>10.8</v>
      </c>
      <c r="G364" s="2">
        <v>15.5</v>
      </c>
      <c r="H364" s="2">
        <v>1016.3</v>
      </c>
      <c r="I364" s="2">
        <v>0</v>
      </c>
      <c r="J364" s="2">
        <v>0</v>
      </c>
      <c r="K364" s="2">
        <v>0.1</v>
      </c>
      <c r="L364" s="2">
        <v>0.1</v>
      </c>
      <c r="M364" s="2">
        <v>0.1</v>
      </c>
      <c r="N364">
        <v>30.8</v>
      </c>
      <c r="O364">
        <v>356.6</v>
      </c>
      <c r="P364">
        <v>12.6</v>
      </c>
      <c r="Q364">
        <v>12.6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12.8</v>
      </c>
      <c r="C365" s="2">
        <v>84</v>
      </c>
      <c r="D365" s="2">
        <v>10.199999999999999</v>
      </c>
      <c r="E365" s="2">
        <v>12.8</v>
      </c>
      <c r="F365" s="2">
        <v>6.8</v>
      </c>
      <c r="G365" s="2">
        <v>9</v>
      </c>
      <c r="H365" s="2">
        <v>1016.2</v>
      </c>
      <c r="I365" s="2">
        <v>0</v>
      </c>
      <c r="J365" s="2">
        <v>0</v>
      </c>
      <c r="K365" s="2">
        <v>0.1</v>
      </c>
      <c r="L365" s="2">
        <v>0.1</v>
      </c>
      <c r="M365" s="2">
        <v>0.1</v>
      </c>
      <c r="N365">
        <v>30.8</v>
      </c>
      <c r="O365">
        <v>356.6</v>
      </c>
      <c r="P365">
        <v>12.6</v>
      </c>
      <c r="Q365">
        <v>12.6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12.8</v>
      </c>
      <c r="C366" s="2">
        <v>84</v>
      </c>
      <c r="D366" s="2">
        <v>10.199999999999999</v>
      </c>
      <c r="E366" s="2">
        <v>12.8</v>
      </c>
      <c r="F366" s="2">
        <v>8.3000000000000007</v>
      </c>
      <c r="G366" s="2">
        <v>9</v>
      </c>
      <c r="H366" s="2">
        <v>1016.4</v>
      </c>
      <c r="I366" s="2">
        <v>0</v>
      </c>
      <c r="J366" s="2">
        <v>0</v>
      </c>
      <c r="K366" s="2">
        <v>0.1</v>
      </c>
      <c r="L366" s="2">
        <v>0.1</v>
      </c>
      <c r="M366" s="2">
        <v>0.1</v>
      </c>
      <c r="N366">
        <v>30.8</v>
      </c>
      <c r="O366">
        <v>356.6</v>
      </c>
      <c r="P366">
        <v>12.6</v>
      </c>
      <c r="Q366">
        <v>12.6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12.7</v>
      </c>
      <c r="C367" s="2">
        <v>84</v>
      </c>
      <c r="D367" s="2">
        <v>10.1</v>
      </c>
      <c r="E367" s="2">
        <v>12.7</v>
      </c>
      <c r="F367" s="2">
        <v>8.3000000000000007</v>
      </c>
      <c r="G367" s="2">
        <v>10.8</v>
      </c>
      <c r="H367" s="2">
        <v>1016.3</v>
      </c>
      <c r="I367" s="2">
        <v>0</v>
      </c>
      <c r="J367" s="2">
        <v>0</v>
      </c>
      <c r="K367" s="2">
        <v>0.1</v>
      </c>
      <c r="L367" s="2">
        <v>0.1</v>
      </c>
      <c r="M367" s="2">
        <v>0.1</v>
      </c>
      <c r="N367">
        <v>30.8</v>
      </c>
      <c r="O367">
        <v>356.6</v>
      </c>
      <c r="P367">
        <v>12.6</v>
      </c>
      <c r="Q367">
        <v>12.6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12.7</v>
      </c>
      <c r="C368" s="2">
        <v>84</v>
      </c>
      <c r="D368" s="2">
        <v>10.1</v>
      </c>
      <c r="E368" s="2">
        <v>12.7</v>
      </c>
      <c r="F368" s="2">
        <v>7.9</v>
      </c>
      <c r="G368" s="2">
        <v>9</v>
      </c>
      <c r="H368" s="2">
        <v>1016.2</v>
      </c>
      <c r="I368" s="2">
        <v>0</v>
      </c>
      <c r="J368" s="2">
        <v>0</v>
      </c>
      <c r="K368" s="2">
        <v>0.1</v>
      </c>
      <c r="L368" s="2">
        <v>0.1</v>
      </c>
      <c r="M368" s="2">
        <v>0.1</v>
      </c>
      <c r="N368">
        <v>30.8</v>
      </c>
      <c r="O368">
        <v>356.6</v>
      </c>
      <c r="P368">
        <v>12.6</v>
      </c>
      <c r="Q368">
        <v>12.6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12.7</v>
      </c>
      <c r="C369" s="2">
        <v>84</v>
      </c>
      <c r="D369" s="2">
        <v>10.1</v>
      </c>
      <c r="E369" s="2">
        <v>12.7</v>
      </c>
      <c r="F369" s="2">
        <v>6.5</v>
      </c>
      <c r="G369" s="2">
        <v>11.2</v>
      </c>
      <c r="H369" s="2">
        <v>1016.5</v>
      </c>
      <c r="I369" s="2">
        <v>0</v>
      </c>
      <c r="J369" s="2">
        <v>0</v>
      </c>
      <c r="K369" s="2">
        <v>0.1</v>
      </c>
      <c r="L369" s="2">
        <v>0.1</v>
      </c>
      <c r="M369" s="2">
        <v>0.1</v>
      </c>
      <c r="N369">
        <v>30.8</v>
      </c>
      <c r="O369">
        <v>356.6</v>
      </c>
      <c r="P369">
        <v>12.6</v>
      </c>
      <c r="Q369">
        <v>12.7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12.7</v>
      </c>
      <c r="C370" s="2">
        <v>84</v>
      </c>
      <c r="D370" s="2">
        <v>10.1</v>
      </c>
      <c r="E370" s="2">
        <v>12.7</v>
      </c>
      <c r="F370" s="2">
        <v>5.4</v>
      </c>
      <c r="G370" s="2">
        <v>5.4</v>
      </c>
      <c r="H370" s="2">
        <v>1016.1</v>
      </c>
      <c r="I370" s="2">
        <v>0</v>
      </c>
      <c r="J370" s="2">
        <v>0</v>
      </c>
      <c r="K370" s="2">
        <v>0.1</v>
      </c>
      <c r="L370" s="2">
        <v>0.1</v>
      </c>
      <c r="M370" s="2">
        <v>0.1</v>
      </c>
      <c r="N370">
        <v>30.8</v>
      </c>
      <c r="O370">
        <v>356.6</v>
      </c>
      <c r="P370">
        <v>12.7</v>
      </c>
      <c r="Q370">
        <v>12.7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12.7</v>
      </c>
      <c r="C371" s="2">
        <v>84</v>
      </c>
      <c r="D371" s="2">
        <v>10.1</v>
      </c>
      <c r="E371" s="2">
        <v>12.7</v>
      </c>
      <c r="F371" s="2">
        <v>4.3</v>
      </c>
      <c r="G371" s="2">
        <v>12.6</v>
      </c>
      <c r="H371" s="2">
        <v>1016.5</v>
      </c>
      <c r="I371" s="2">
        <v>0</v>
      </c>
      <c r="J371" s="2">
        <v>0</v>
      </c>
      <c r="K371" s="2">
        <v>0.1</v>
      </c>
      <c r="L371" s="2">
        <v>0.1</v>
      </c>
      <c r="M371" s="2">
        <v>0.1</v>
      </c>
      <c r="N371">
        <v>30.8</v>
      </c>
      <c r="O371">
        <v>356.6</v>
      </c>
      <c r="P371">
        <v>12.7</v>
      </c>
      <c r="Q371">
        <v>12.7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12.7</v>
      </c>
      <c r="C372" s="2">
        <v>84</v>
      </c>
      <c r="D372" s="2">
        <v>10.1</v>
      </c>
      <c r="E372" s="2">
        <v>12.7</v>
      </c>
      <c r="F372" s="2">
        <v>6.8</v>
      </c>
      <c r="G372" s="2">
        <v>9</v>
      </c>
      <c r="H372" s="2">
        <v>1016.1</v>
      </c>
      <c r="I372" s="2">
        <v>0</v>
      </c>
      <c r="J372" s="2">
        <v>0</v>
      </c>
      <c r="K372" s="2">
        <v>0.1</v>
      </c>
      <c r="L372" s="2">
        <v>0.1</v>
      </c>
      <c r="M372" s="2">
        <v>0.1</v>
      </c>
      <c r="N372">
        <v>30.8</v>
      </c>
      <c r="O372">
        <v>356.6</v>
      </c>
      <c r="P372">
        <v>12.6</v>
      </c>
      <c r="Q372">
        <v>12.7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12.7</v>
      </c>
      <c r="C373" s="2">
        <v>84</v>
      </c>
      <c r="D373" s="2">
        <v>10.1</v>
      </c>
      <c r="E373" s="2">
        <v>12.7</v>
      </c>
      <c r="F373" s="2">
        <v>5</v>
      </c>
      <c r="G373" s="2">
        <v>10.4</v>
      </c>
      <c r="H373" s="2">
        <v>1016.4</v>
      </c>
      <c r="I373" s="2">
        <v>0</v>
      </c>
      <c r="J373" s="2">
        <v>0</v>
      </c>
      <c r="K373" s="2">
        <v>0.1</v>
      </c>
      <c r="L373" s="2">
        <v>0.1</v>
      </c>
      <c r="M373" s="2">
        <v>0.1</v>
      </c>
      <c r="N373">
        <v>30.8</v>
      </c>
      <c r="O373">
        <v>356.6</v>
      </c>
      <c r="P373">
        <v>12.7</v>
      </c>
      <c r="Q373">
        <v>12.7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12.7</v>
      </c>
      <c r="C374" s="2">
        <v>84</v>
      </c>
      <c r="D374" s="2">
        <v>10.1</v>
      </c>
      <c r="E374" s="2">
        <v>12.7</v>
      </c>
      <c r="F374" s="2">
        <v>5.8</v>
      </c>
      <c r="G374" s="2">
        <v>8.6</v>
      </c>
      <c r="H374" s="2">
        <v>1016.2</v>
      </c>
      <c r="I374" s="2">
        <v>0</v>
      </c>
      <c r="J374" s="2">
        <v>0</v>
      </c>
      <c r="K374" s="2">
        <v>0.1</v>
      </c>
      <c r="L374" s="2">
        <v>0.1</v>
      </c>
      <c r="M374" s="2">
        <v>0.1</v>
      </c>
      <c r="N374">
        <v>30.8</v>
      </c>
      <c r="O374">
        <v>356.6</v>
      </c>
      <c r="P374">
        <v>12.7</v>
      </c>
      <c r="Q374">
        <v>12.7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12.7</v>
      </c>
      <c r="C375" s="2">
        <v>84</v>
      </c>
      <c r="D375" s="2">
        <v>10.1</v>
      </c>
      <c r="E375" s="2">
        <v>12.7</v>
      </c>
      <c r="F375" s="2">
        <v>4.7</v>
      </c>
      <c r="G375" s="2">
        <v>10.1</v>
      </c>
      <c r="H375" s="2">
        <v>1016.3</v>
      </c>
      <c r="I375" s="2">
        <v>0</v>
      </c>
      <c r="J375" s="2">
        <v>0</v>
      </c>
      <c r="K375" s="2">
        <v>0.1</v>
      </c>
      <c r="L375" s="2">
        <v>0.1</v>
      </c>
      <c r="M375" s="2">
        <v>0.1</v>
      </c>
      <c r="N375">
        <v>30.8</v>
      </c>
      <c r="O375">
        <v>356.6</v>
      </c>
      <c r="P375">
        <v>12.7</v>
      </c>
      <c r="Q375">
        <v>12.7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12.7</v>
      </c>
      <c r="C376" s="2">
        <v>84</v>
      </c>
      <c r="D376" s="2">
        <v>10.1</v>
      </c>
      <c r="E376" s="2">
        <v>12.7</v>
      </c>
      <c r="F376" s="2">
        <v>2.5</v>
      </c>
      <c r="G376" s="2">
        <v>8.6</v>
      </c>
      <c r="H376" s="2">
        <v>1016.5</v>
      </c>
      <c r="I376" s="2">
        <v>0</v>
      </c>
      <c r="J376" s="2">
        <v>0</v>
      </c>
      <c r="K376" s="2">
        <v>0.2</v>
      </c>
      <c r="L376" s="2">
        <v>0.2</v>
      </c>
      <c r="M376" s="2">
        <v>0.2</v>
      </c>
      <c r="N376">
        <v>30.9</v>
      </c>
      <c r="O376">
        <v>356.7</v>
      </c>
      <c r="P376">
        <v>12.7</v>
      </c>
      <c r="Q376">
        <v>12.7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12.7</v>
      </c>
      <c r="C377" s="2">
        <v>84</v>
      </c>
      <c r="D377" s="2">
        <v>10.1</v>
      </c>
      <c r="E377" s="2">
        <v>12.7</v>
      </c>
      <c r="F377" s="2">
        <v>4.7</v>
      </c>
      <c r="G377" s="2">
        <v>9</v>
      </c>
      <c r="H377" s="2">
        <v>1016.4</v>
      </c>
      <c r="I377" s="2">
        <v>0</v>
      </c>
      <c r="J377" s="2">
        <v>0</v>
      </c>
      <c r="K377" s="2">
        <v>0.2</v>
      </c>
      <c r="L377" s="2">
        <v>0.2</v>
      </c>
      <c r="M377" s="2">
        <v>0.2</v>
      </c>
      <c r="N377">
        <v>30.9</v>
      </c>
      <c r="O377">
        <v>356.7</v>
      </c>
      <c r="P377">
        <v>12.7</v>
      </c>
      <c r="Q377">
        <v>12.7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12.7</v>
      </c>
      <c r="C378" s="2">
        <v>84</v>
      </c>
      <c r="D378" s="2">
        <v>10.1</v>
      </c>
      <c r="E378" s="2">
        <v>12.7</v>
      </c>
      <c r="F378" s="2">
        <v>5.4</v>
      </c>
      <c r="G378" s="2">
        <v>6.8</v>
      </c>
      <c r="H378" s="2">
        <v>1016.4</v>
      </c>
      <c r="I378" s="2">
        <v>0</v>
      </c>
      <c r="J378" s="2">
        <v>0</v>
      </c>
      <c r="K378" s="2">
        <v>0.2</v>
      </c>
      <c r="L378" s="2">
        <v>0.2</v>
      </c>
      <c r="M378" s="2">
        <v>0.2</v>
      </c>
      <c r="N378">
        <v>30.9</v>
      </c>
      <c r="O378">
        <v>356.7</v>
      </c>
      <c r="P378">
        <v>12.6</v>
      </c>
      <c r="Q378">
        <v>12.7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12.7</v>
      </c>
      <c r="C379" s="2">
        <v>84</v>
      </c>
      <c r="D379" s="2">
        <v>10.1</v>
      </c>
      <c r="E379" s="2">
        <v>12.7</v>
      </c>
      <c r="F379" s="2">
        <v>3.6</v>
      </c>
      <c r="G379" s="2">
        <v>5</v>
      </c>
      <c r="H379" s="2">
        <v>1016.5</v>
      </c>
      <c r="I379" s="2">
        <v>0</v>
      </c>
      <c r="J379" s="2">
        <v>0</v>
      </c>
      <c r="K379" s="2">
        <v>0.2</v>
      </c>
      <c r="L379" s="2">
        <v>0.2</v>
      </c>
      <c r="M379" s="2">
        <v>0.2</v>
      </c>
      <c r="N379">
        <v>30.9</v>
      </c>
      <c r="O379">
        <v>356.7</v>
      </c>
      <c r="P379">
        <v>12.7</v>
      </c>
      <c r="Q379">
        <v>12.7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12.7</v>
      </c>
      <c r="C380" s="2">
        <v>84</v>
      </c>
      <c r="D380" s="2">
        <v>10.1</v>
      </c>
      <c r="E380" s="2">
        <v>12.7</v>
      </c>
      <c r="F380" s="2">
        <v>7.6</v>
      </c>
      <c r="G380" s="2">
        <v>8.3000000000000007</v>
      </c>
      <c r="H380" s="2">
        <v>1016.3</v>
      </c>
      <c r="I380" s="2">
        <v>0</v>
      </c>
      <c r="J380" s="2">
        <v>0</v>
      </c>
      <c r="K380" s="2">
        <v>0.2</v>
      </c>
      <c r="L380" s="2">
        <v>0.2</v>
      </c>
      <c r="M380" s="2">
        <v>0.2</v>
      </c>
      <c r="N380">
        <v>30.9</v>
      </c>
      <c r="O380">
        <v>356.7</v>
      </c>
      <c r="P380">
        <v>12.7</v>
      </c>
      <c r="Q380">
        <v>12.7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12.7</v>
      </c>
      <c r="C381" s="2">
        <v>84</v>
      </c>
      <c r="D381" s="2">
        <v>10.1</v>
      </c>
      <c r="E381" s="2">
        <v>12.7</v>
      </c>
      <c r="F381" s="2">
        <v>6.1</v>
      </c>
      <c r="G381" s="2">
        <v>7.9</v>
      </c>
      <c r="H381" s="2">
        <v>1016.4</v>
      </c>
      <c r="I381" s="2">
        <v>0</v>
      </c>
      <c r="J381" s="2">
        <v>0</v>
      </c>
      <c r="K381" s="2">
        <v>0.2</v>
      </c>
      <c r="L381" s="2">
        <v>0.2</v>
      </c>
      <c r="M381" s="2">
        <v>0.2</v>
      </c>
      <c r="N381">
        <v>30.9</v>
      </c>
      <c r="O381">
        <v>356.7</v>
      </c>
      <c r="P381">
        <v>12.7</v>
      </c>
      <c r="Q381">
        <v>12.7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12.7</v>
      </c>
      <c r="C382" s="2">
        <v>84</v>
      </c>
      <c r="D382" s="2">
        <v>10.1</v>
      </c>
      <c r="E382" s="2">
        <v>12.7</v>
      </c>
      <c r="F382" s="2">
        <v>6.1</v>
      </c>
      <c r="G382" s="2">
        <v>7.2</v>
      </c>
      <c r="H382" s="2">
        <v>1016.3</v>
      </c>
      <c r="I382" s="2">
        <v>0</v>
      </c>
      <c r="J382" s="2">
        <v>0</v>
      </c>
      <c r="K382" s="2">
        <v>0.2</v>
      </c>
      <c r="L382" s="2">
        <v>0.2</v>
      </c>
      <c r="M382" s="2">
        <v>0.2</v>
      </c>
      <c r="N382">
        <v>30.9</v>
      </c>
      <c r="O382">
        <v>356.7</v>
      </c>
      <c r="P382">
        <v>12.7</v>
      </c>
      <c r="Q382">
        <v>12.7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12.7</v>
      </c>
      <c r="C383" s="2">
        <v>84</v>
      </c>
      <c r="D383" s="2">
        <v>10.1</v>
      </c>
      <c r="E383" s="2">
        <v>12.7</v>
      </c>
      <c r="F383" s="2">
        <v>8.3000000000000007</v>
      </c>
      <c r="G383" s="2">
        <v>8.3000000000000007</v>
      </c>
      <c r="H383" s="2">
        <v>1016.4</v>
      </c>
      <c r="I383" s="2">
        <v>0</v>
      </c>
      <c r="J383" s="2">
        <v>0</v>
      </c>
      <c r="K383" s="2">
        <v>0.2</v>
      </c>
      <c r="L383" s="2">
        <v>0.2</v>
      </c>
      <c r="M383" s="2">
        <v>0.2</v>
      </c>
      <c r="N383">
        <v>30.9</v>
      </c>
      <c r="O383">
        <v>356.7</v>
      </c>
      <c r="P383">
        <v>12.7</v>
      </c>
      <c r="Q383">
        <v>12.7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12.7</v>
      </c>
      <c r="C384" s="2">
        <v>84</v>
      </c>
      <c r="D384" s="2">
        <v>10.1</v>
      </c>
      <c r="E384" s="2">
        <v>12.7</v>
      </c>
      <c r="F384" s="2">
        <v>5</v>
      </c>
      <c r="G384" s="2">
        <v>8.3000000000000007</v>
      </c>
      <c r="H384" s="2">
        <v>1016.3</v>
      </c>
      <c r="I384" s="2">
        <v>0</v>
      </c>
      <c r="J384" s="2">
        <v>0</v>
      </c>
      <c r="K384" s="2">
        <v>0.2</v>
      </c>
      <c r="L384" s="2">
        <v>0.2</v>
      </c>
      <c r="M384" s="2">
        <v>0.2</v>
      </c>
      <c r="N384">
        <v>30.9</v>
      </c>
      <c r="O384">
        <v>356.7</v>
      </c>
      <c r="P384">
        <v>12.7</v>
      </c>
      <c r="Q384">
        <v>12.7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12.7</v>
      </c>
      <c r="C385" s="2">
        <v>84</v>
      </c>
      <c r="D385" s="2">
        <v>10.1</v>
      </c>
      <c r="E385" s="2">
        <v>12.7</v>
      </c>
      <c r="F385" s="2">
        <v>3.2</v>
      </c>
      <c r="G385" s="2">
        <v>5.8</v>
      </c>
      <c r="H385" s="2">
        <v>1016.1</v>
      </c>
      <c r="I385" s="2">
        <v>0</v>
      </c>
      <c r="J385" s="2">
        <v>0</v>
      </c>
      <c r="K385" s="2">
        <v>0.2</v>
      </c>
      <c r="L385" s="2">
        <v>0.2</v>
      </c>
      <c r="M385" s="2">
        <v>0.2</v>
      </c>
      <c r="N385">
        <v>30.9</v>
      </c>
      <c r="O385">
        <v>356.7</v>
      </c>
      <c r="P385">
        <v>12.7</v>
      </c>
      <c r="Q385">
        <v>12.7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12.7</v>
      </c>
      <c r="C386" s="2">
        <v>84</v>
      </c>
      <c r="D386" s="2">
        <v>10.1</v>
      </c>
      <c r="E386" s="2">
        <v>12.7</v>
      </c>
      <c r="F386" s="2">
        <v>4.3</v>
      </c>
      <c r="G386" s="2">
        <v>4.3</v>
      </c>
      <c r="H386" s="2">
        <v>1016.4</v>
      </c>
      <c r="I386" s="2">
        <v>0</v>
      </c>
      <c r="J386" s="2">
        <v>0</v>
      </c>
      <c r="K386" s="2">
        <v>0.2</v>
      </c>
      <c r="L386" s="2">
        <v>0.2</v>
      </c>
      <c r="M386" s="2">
        <v>0.2</v>
      </c>
      <c r="N386">
        <v>30.9</v>
      </c>
      <c r="O386">
        <v>356.7</v>
      </c>
      <c r="P386">
        <v>12.7</v>
      </c>
      <c r="Q386">
        <v>12.7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12.7</v>
      </c>
      <c r="C387" s="2">
        <v>84</v>
      </c>
      <c r="D387" s="2">
        <v>10.1</v>
      </c>
      <c r="E387" s="2">
        <v>12.7</v>
      </c>
      <c r="F387" s="2">
        <v>1.8</v>
      </c>
      <c r="G387" s="2">
        <v>3.6</v>
      </c>
      <c r="H387" s="2">
        <v>1016</v>
      </c>
      <c r="I387" s="2">
        <v>0</v>
      </c>
      <c r="J387" s="2">
        <v>0</v>
      </c>
      <c r="K387" s="2">
        <v>0.2</v>
      </c>
      <c r="L387" s="2">
        <v>0.2</v>
      </c>
      <c r="M387" s="2">
        <v>0.2</v>
      </c>
      <c r="N387">
        <v>30.9</v>
      </c>
      <c r="O387">
        <v>356.7</v>
      </c>
      <c r="P387">
        <v>12.7</v>
      </c>
      <c r="Q387">
        <v>12.7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12.7</v>
      </c>
      <c r="C388" s="2">
        <v>84</v>
      </c>
      <c r="D388" s="2">
        <v>10.1</v>
      </c>
      <c r="E388" s="2">
        <v>12.7</v>
      </c>
      <c r="F388" s="2">
        <v>1.8</v>
      </c>
      <c r="G388" s="2">
        <v>2.2000000000000002</v>
      </c>
      <c r="H388" s="2">
        <v>1016.3</v>
      </c>
      <c r="I388" s="2">
        <v>0</v>
      </c>
      <c r="J388" s="2">
        <v>0</v>
      </c>
      <c r="K388" s="2">
        <v>0.2</v>
      </c>
      <c r="L388" s="2">
        <v>0.2</v>
      </c>
      <c r="M388" s="2">
        <v>0.2</v>
      </c>
      <c r="N388">
        <v>30.9</v>
      </c>
      <c r="O388">
        <v>356.7</v>
      </c>
      <c r="P388">
        <v>12.7</v>
      </c>
      <c r="Q388">
        <v>12.7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12.7</v>
      </c>
      <c r="C389" s="2">
        <v>84</v>
      </c>
      <c r="D389" s="2">
        <v>10.1</v>
      </c>
      <c r="E389" s="2">
        <v>12.7</v>
      </c>
      <c r="F389" s="2">
        <v>0</v>
      </c>
      <c r="G389" s="2">
        <v>2.2000000000000002</v>
      </c>
      <c r="H389" s="2">
        <v>1016.4</v>
      </c>
      <c r="I389" s="2">
        <v>0</v>
      </c>
      <c r="J389" s="2">
        <v>0</v>
      </c>
      <c r="K389" s="2">
        <v>0.2</v>
      </c>
      <c r="L389" s="2">
        <v>0.2</v>
      </c>
      <c r="M389" s="2">
        <v>0.2</v>
      </c>
      <c r="N389">
        <v>30.9</v>
      </c>
      <c r="O389">
        <v>356.7</v>
      </c>
      <c r="P389">
        <v>12.7</v>
      </c>
      <c r="Q389">
        <v>12.7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12.7</v>
      </c>
      <c r="C390" s="2">
        <v>84</v>
      </c>
      <c r="D390" s="2">
        <v>10.1</v>
      </c>
      <c r="E390" s="2">
        <v>12.7</v>
      </c>
      <c r="F390" s="2">
        <v>7.6</v>
      </c>
      <c r="G390" s="2">
        <v>10.4</v>
      </c>
      <c r="H390" s="2">
        <v>1016.3</v>
      </c>
      <c r="I390" s="2">
        <v>0</v>
      </c>
      <c r="J390" s="2">
        <v>0</v>
      </c>
      <c r="K390" s="2">
        <v>0.2</v>
      </c>
      <c r="L390" s="2">
        <v>0.2</v>
      </c>
      <c r="M390" s="2">
        <v>0.2</v>
      </c>
      <c r="N390">
        <v>30.9</v>
      </c>
      <c r="O390">
        <v>356.7</v>
      </c>
      <c r="P390">
        <v>12.7</v>
      </c>
      <c r="Q390">
        <v>12.7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12.7</v>
      </c>
      <c r="C391" s="2">
        <v>84</v>
      </c>
      <c r="D391" s="2">
        <v>10.1</v>
      </c>
      <c r="E391" s="2">
        <v>12.7</v>
      </c>
      <c r="F391" s="2">
        <v>8.6</v>
      </c>
      <c r="G391" s="2">
        <v>10.1</v>
      </c>
      <c r="H391" s="2">
        <v>1016.4</v>
      </c>
      <c r="I391" s="2">
        <v>0</v>
      </c>
      <c r="J391" s="2">
        <v>0</v>
      </c>
      <c r="K391" s="2">
        <v>0.2</v>
      </c>
      <c r="L391" s="2">
        <v>0.2</v>
      </c>
      <c r="M391" s="2">
        <v>0.2</v>
      </c>
      <c r="N391">
        <v>30.9</v>
      </c>
      <c r="O391">
        <v>356.7</v>
      </c>
      <c r="P391">
        <v>12.7</v>
      </c>
      <c r="Q391">
        <v>12.7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12.7</v>
      </c>
      <c r="C392" s="2">
        <v>85</v>
      </c>
      <c r="D392" s="2">
        <v>10.199999999999999</v>
      </c>
      <c r="E392" s="2">
        <v>12.7</v>
      </c>
      <c r="F392" s="2">
        <v>4</v>
      </c>
      <c r="G392" s="2">
        <v>9</v>
      </c>
      <c r="H392" s="2">
        <v>1016.3</v>
      </c>
      <c r="I392" s="2">
        <v>0</v>
      </c>
      <c r="J392" s="2">
        <v>0</v>
      </c>
      <c r="K392" s="2">
        <v>0.2</v>
      </c>
      <c r="L392" s="2">
        <v>0.2</v>
      </c>
      <c r="M392" s="2">
        <v>0.2</v>
      </c>
      <c r="N392">
        <v>30.9</v>
      </c>
      <c r="O392">
        <v>356.7</v>
      </c>
      <c r="P392">
        <v>12.7</v>
      </c>
      <c r="Q392">
        <v>12.7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12.7</v>
      </c>
      <c r="C393" s="2">
        <v>85</v>
      </c>
      <c r="D393" s="2">
        <v>10.199999999999999</v>
      </c>
      <c r="E393" s="2">
        <v>12.7</v>
      </c>
      <c r="F393" s="2">
        <v>4</v>
      </c>
      <c r="G393" s="2">
        <v>7.9</v>
      </c>
      <c r="H393" s="2">
        <v>1016.3</v>
      </c>
      <c r="I393" s="2">
        <v>0</v>
      </c>
      <c r="J393" s="2">
        <v>0</v>
      </c>
      <c r="K393" s="2">
        <v>0.2</v>
      </c>
      <c r="L393" s="2">
        <v>0.2</v>
      </c>
      <c r="M393" s="2">
        <v>0.2</v>
      </c>
      <c r="N393">
        <v>30.9</v>
      </c>
      <c r="O393">
        <v>356.7</v>
      </c>
      <c r="P393">
        <v>12.7</v>
      </c>
      <c r="Q393">
        <v>12.7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12.7</v>
      </c>
      <c r="C394" s="2">
        <v>85</v>
      </c>
      <c r="D394" s="2">
        <v>10.199999999999999</v>
      </c>
      <c r="E394" s="2">
        <v>12.7</v>
      </c>
      <c r="F394" s="2">
        <v>7.6</v>
      </c>
      <c r="G394" s="2">
        <v>7.6</v>
      </c>
      <c r="H394" s="2">
        <v>1016.3</v>
      </c>
      <c r="I394" s="2">
        <v>0</v>
      </c>
      <c r="J394" s="2">
        <v>0</v>
      </c>
      <c r="K394" s="2">
        <v>0.2</v>
      </c>
      <c r="L394" s="2">
        <v>0.2</v>
      </c>
      <c r="M394" s="2">
        <v>0.2</v>
      </c>
      <c r="N394">
        <v>30.9</v>
      </c>
      <c r="O394">
        <v>356.7</v>
      </c>
      <c r="P394">
        <v>12.7</v>
      </c>
      <c r="Q394">
        <v>12.7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12.7</v>
      </c>
      <c r="C395" s="2">
        <v>85</v>
      </c>
      <c r="D395" s="2">
        <v>10.199999999999999</v>
      </c>
      <c r="E395" s="2">
        <v>12.7</v>
      </c>
      <c r="F395" s="2">
        <v>5.8</v>
      </c>
      <c r="G395" s="2">
        <v>6.1</v>
      </c>
      <c r="H395" s="2">
        <v>1016.1</v>
      </c>
      <c r="I395" s="2">
        <v>0</v>
      </c>
      <c r="J395" s="2">
        <v>0</v>
      </c>
      <c r="K395" s="2">
        <v>0.3</v>
      </c>
      <c r="L395" s="2">
        <v>0.3</v>
      </c>
      <c r="M395" s="2">
        <v>0.3</v>
      </c>
      <c r="N395">
        <v>31</v>
      </c>
      <c r="O395">
        <v>356.8</v>
      </c>
      <c r="P395">
        <v>12.7</v>
      </c>
      <c r="Q395">
        <v>12.7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12.7</v>
      </c>
      <c r="C396" s="2">
        <v>85</v>
      </c>
      <c r="D396" s="2">
        <v>10.199999999999999</v>
      </c>
      <c r="E396" s="2">
        <v>12.7</v>
      </c>
      <c r="F396" s="2">
        <v>7.9</v>
      </c>
      <c r="G396" s="2">
        <v>10.1</v>
      </c>
      <c r="H396" s="2">
        <v>1016.2</v>
      </c>
      <c r="I396" s="2">
        <v>0</v>
      </c>
      <c r="J396" s="2">
        <v>0</v>
      </c>
      <c r="K396" s="2">
        <v>0.3</v>
      </c>
      <c r="L396" s="2">
        <v>0.3</v>
      </c>
      <c r="M396" s="2">
        <v>0.3</v>
      </c>
      <c r="N396">
        <v>31</v>
      </c>
      <c r="O396">
        <v>356.8</v>
      </c>
      <c r="P396">
        <v>12.7</v>
      </c>
      <c r="Q396">
        <v>12.7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12.7</v>
      </c>
      <c r="C397" s="2">
        <v>85</v>
      </c>
      <c r="D397" s="2">
        <v>10.199999999999999</v>
      </c>
      <c r="E397" s="2">
        <v>12.7</v>
      </c>
      <c r="F397" s="2">
        <v>8.6</v>
      </c>
      <c r="G397" s="2">
        <v>10.1</v>
      </c>
      <c r="H397" s="2">
        <v>1016.2</v>
      </c>
      <c r="I397" s="2">
        <v>0</v>
      </c>
      <c r="J397" s="2">
        <v>0</v>
      </c>
      <c r="K397" s="2">
        <v>0.3</v>
      </c>
      <c r="L397" s="2">
        <v>0.3</v>
      </c>
      <c r="M397" s="2">
        <v>0.3</v>
      </c>
      <c r="N397">
        <v>31</v>
      </c>
      <c r="O397">
        <v>356.8</v>
      </c>
      <c r="P397">
        <v>12.7</v>
      </c>
      <c r="Q397">
        <v>12.7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12.7</v>
      </c>
      <c r="C398" s="2">
        <v>85</v>
      </c>
      <c r="D398" s="2">
        <v>10.199999999999999</v>
      </c>
      <c r="E398" s="2">
        <v>12.7</v>
      </c>
      <c r="F398" s="2">
        <v>4.7</v>
      </c>
      <c r="G398" s="2">
        <v>6.1</v>
      </c>
      <c r="H398" s="2">
        <v>1016.2</v>
      </c>
      <c r="I398" s="2">
        <v>0</v>
      </c>
      <c r="J398" s="2">
        <v>0</v>
      </c>
      <c r="K398" s="2">
        <v>0.3</v>
      </c>
      <c r="L398" s="2">
        <v>0.3</v>
      </c>
      <c r="M398" s="2">
        <v>0.3</v>
      </c>
      <c r="N398">
        <v>31</v>
      </c>
      <c r="O398">
        <v>356.8</v>
      </c>
      <c r="P398">
        <v>12.7</v>
      </c>
      <c r="Q398">
        <v>12.7</v>
      </c>
      <c r="R398" s="5">
        <v>0.27013888888888898</v>
      </c>
      <c r="T398" s="10"/>
      <c r="U398" s="20"/>
      <c r="V398" s="12">
        <f t="shared" si="8"/>
        <v>1</v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12.7</v>
      </c>
      <c r="C399" s="2">
        <v>85</v>
      </c>
      <c r="D399" s="2">
        <v>10.199999999999999</v>
      </c>
      <c r="E399" s="2">
        <v>12.7</v>
      </c>
      <c r="F399" s="2">
        <v>3.6</v>
      </c>
      <c r="G399" s="2">
        <v>6.5</v>
      </c>
      <c r="H399" s="2">
        <v>1016.2</v>
      </c>
      <c r="I399" s="2">
        <v>0</v>
      </c>
      <c r="J399" s="2">
        <v>0</v>
      </c>
      <c r="K399" s="2">
        <v>0.3</v>
      </c>
      <c r="L399" s="2">
        <v>0.3</v>
      </c>
      <c r="M399" s="2">
        <v>0.3</v>
      </c>
      <c r="N399">
        <v>31</v>
      </c>
      <c r="O399">
        <v>356.8</v>
      </c>
      <c r="P399">
        <v>12.7</v>
      </c>
      <c r="Q399">
        <v>12.7</v>
      </c>
      <c r="R399" s="5">
        <v>0.27083333333333298</v>
      </c>
      <c r="T399" s="13">
        <f t="shared" ref="T399:T462" si="9">MAX(P399,Q399)</f>
        <v>12.7</v>
      </c>
      <c r="U399" s="13">
        <f>(T399-B399)-3</f>
        <v>-3</v>
      </c>
      <c r="V399" s="12">
        <f t="shared" si="8"/>
        <v>1</v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12.7</v>
      </c>
      <c r="C400" s="2">
        <v>85</v>
      </c>
      <c r="D400" s="2">
        <v>10.199999999999999</v>
      </c>
      <c r="E400" s="2">
        <v>12.7</v>
      </c>
      <c r="F400" s="2">
        <v>6.1</v>
      </c>
      <c r="G400" s="2">
        <v>6.8</v>
      </c>
      <c r="H400" s="2">
        <v>1016.1</v>
      </c>
      <c r="I400" s="2">
        <v>0</v>
      </c>
      <c r="J400" s="2">
        <v>0</v>
      </c>
      <c r="K400" s="2">
        <v>0.3</v>
      </c>
      <c r="L400" s="2">
        <v>0.3</v>
      </c>
      <c r="M400" s="2">
        <v>0.3</v>
      </c>
      <c r="N400">
        <v>31</v>
      </c>
      <c r="O400">
        <v>356.8</v>
      </c>
      <c r="P400">
        <v>12.7</v>
      </c>
      <c r="Q400">
        <v>12.7</v>
      </c>
      <c r="R400" s="5">
        <v>0.27152777777777798</v>
      </c>
      <c r="T400" s="13">
        <f t="shared" si="9"/>
        <v>12.7</v>
      </c>
      <c r="U400" s="13">
        <f t="shared" ref="U400:U463" si="11">(T400-B400)-3</f>
        <v>-3</v>
      </c>
      <c r="V400" s="12">
        <f t="shared" si="8"/>
        <v>1</v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12.7</v>
      </c>
      <c r="C401" s="2">
        <v>85</v>
      </c>
      <c r="D401" s="2">
        <v>10.199999999999999</v>
      </c>
      <c r="E401" s="2">
        <v>12.7</v>
      </c>
      <c r="F401" s="2">
        <v>3.2</v>
      </c>
      <c r="G401" s="2">
        <v>6.5</v>
      </c>
      <c r="H401" s="2">
        <v>1016</v>
      </c>
      <c r="I401" s="2">
        <v>0</v>
      </c>
      <c r="J401" s="2">
        <v>0</v>
      </c>
      <c r="K401" s="2">
        <v>0.3</v>
      </c>
      <c r="L401" s="2">
        <v>0.3</v>
      </c>
      <c r="M401" s="2">
        <v>0.3</v>
      </c>
      <c r="N401">
        <v>31</v>
      </c>
      <c r="O401">
        <v>356.8</v>
      </c>
      <c r="P401">
        <v>12.7</v>
      </c>
      <c r="Q401">
        <v>12.7</v>
      </c>
      <c r="R401" s="5">
        <v>0.27222222222222198</v>
      </c>
      <c r="T401" s="13">
        <f t="shared" si="9"/>
        <v>12.7</v>
      </c>
      <c r="U401" s="13">
        <f t="shared" si="11"/>
        <v>-3</v>
      </c>
      <c r="V401" s="12">
        <f t="shared" si="8"/>
        <v>1</v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12.7</v>
      </c>
      <c r="C402" s="2">
        <v>85</v>
      </c>
      <c r="D402" s="2">
        <v>10.199999999999999</v>
      </c>
      <c r="E402" s="2">
        <v>12.7</v>
      </c>
      <c r="F402" s="2">
        <v>2.2000000000000002</v>
      </c>
      <c r="G402" s="2">
        <v>6.8</v>
      </c>
      <c r="H402" s="2">
        <v>1016.1</v>
      </c>
      <c r="I402" s="2">
        <v>0</v>
      </c>
      <c r="J402" s="2">
        <v>0</v>
      </c>
      <c r="K402" s="2">
        <v>0.3</v>
      </c>
      <c r="L402" s="2">
        <v>0.3</v>
      </c>
      <c r="M402" s="2">
        <v>0.3</v>
      </c>
      <c r="N402">
        <v>31</v>
      </c>
      <c r="O402">
        <v>356.8</v>
      </c>
      <c r="P402">
        <v>12.7</v>
      </c>
      <c r="Q402">
        <v>12.8</v>
      </c>
      <c r="R402" s="5">
        <v>0.27291666666666697</v>
      </c>
      <c r="T402" s="13">
        <f t="shared" si="9"/>
        <v>12.8</v>
      </c>
      <c r="U402" s="13">
        <f t="shared" si="11"/>
        <v>-2.8999999999999986</v>
      </c>
      <c r="V402" s="12">
        <f t="shared" si="8"/>
        <v>1</v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12.7</v>
      </c>
      <c r="C403" s="2">
        <v>85</v>
      </c>
      <c r="D403" s="2">
        <v>10.199999999999999</v>
      </c>
      <c r="E403" s="2">
        <v>12.7</v>
      </c>
      <c r="F403" s="2">
        <v>7.9</v>
      </c>
      <c r="G403" s="2">
        <v>8.3000000000000007</v>
      </c>
      <c r="H403" s="2">
        <v>1016.1</v>
      </c>
      <c r="I403" s="2">
        <v>0</v>
      </c>
      <c r="J403" s="2">
        <v>0</v>
      </c>
      <c r="K403" s="2">
        <v>0.3</v>
      </c>
      <c r="L403" s="2">
        <v>0.3</v>
      </c>
      <c r="M403" s="2">
        <v>0.3</v>
      </c>
      <c r="N403">
        <v>31</v>
      </c>
      <c r="O403">
        <v>356.8</v>
      </c>
      <c r="P403">
        <v>12.7</v>
      </c>
      <c r="Q403">
        <v>12.7</v>
      </c>
      <c r="R403" s="5">
        <v>0.27361111111111103</v>
      </c>
      <c r="T403" s="13">
        <f t="shared" si="9"/>
        <v>12.7</v>
      </c>
      <c r="U403" s="13">
        <f t="shared" si="11"/>
        <v>-3</v>
      </c>
      <c r="V403" s="12">
        <f t="shared" si="8"/>
        <v>1</v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12.7</v>
      </c>
      <c r="C404" s="2">
        <v>85</v>
      </c>
      <c r="D404" s="2">
        <v>10.199999999999999</v>
      </c>
      <c r="E404" s="2">
        <v>12.7</v>
      </c>
      <c r="F404" s="2">
        <v>4.7</v>
      </c>
      <c r="G404" s="2">
        <v>7.6</v>
      </c>
      <c r="H404" s="2">
        <v>1015.9</v>
      </c>
      <c r="I404" s="2">
        <v>0</v>
      </c>
      <c r="J404" s="2">
        <v>0</v>
      </c>
      <c r="K404" s="2">
        <v>0.3</v>
      </c>
      <c r="L404" s="2">
        <v>0.3</v>
      </c>
      <c r="M404" s="2">
        <v>0.3</v>
      </c>
      <c r="N404">
        <v>31</v>
      </c>
      <c r="O404">
        <v>356.8</v>
      </c>
      <c r="P404">
        <v>12.7</v>
      </c>
      <c r="Q404">
        <v>12.7</v>
      </c>
      <c r="R404" s="5">
        <v>0.27430555555555602</v>
      </c>
      <c r="T404" s="13">
        <f t="shared" si="9"/>
        <v>12.7</v>
      </c>
      <c r="U404" s="13">
        <f t="shared" si="11"/>
        <v>-3</v>
      </c>
      <c r="V404" s="12">
        <f t="shared" si="8"/>
        <v>1</v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12.7</v>
      </c>
      <c r="C405" s="2">
        <v>85</v>
      </c>
      <c r="D405" s="2">
        <v>10.199999999999999</v>
      </c>
      <c r="E405" s="2">
        <v>12.7</v>
      </c>
      <c r="F405" s="2">
        <v>7.6</v>
      </c>
      <c r="G405" s="2">
        <v>10.1</v>
      </c>
      <c r="H405" s="2">
        <v>1016</v>
      </c>
      <c r="I405" s="2">
        <v>0</v>
      </c>
      <c r="J405" s="2">
        <v>0</v>
      </c>
      <c r="K405" s="2">
        <v>0.3</v>
      </c>
      <c r="L405" s="2">
        <v>0.3</v>
      </c>
      <c r="M405" s="2">
        <v>0.3</v>
      </c>
      <c r="N405">
        <v>31</v>
      </c>
      <c r="O405">
        <v>356.8</v>
      </c>
      <c r="P405">
        <v>12.7</v>
      </c>
      <c r="Q405">
        <v>12.8</v>
      </c>
      <c r="R405" s="5">
        <v>0.27500000000000002</v>
      </c>
      <c r="T405" s="13">
        <f t="shared" si="9"/>
        <v>12.8</v>
      </c>
      <c r="U405" s="13">
        <f t="shared" si="11"/>
        <v>-2.8999999999999986</v>
      </c>
      <c r="V405" s="12">
        <f t="shared" si="8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12.7</v>
      </c>
      <c r="C406" s="2">
        <v>85</v>
      </c>
      <c r="D406" s="2">
        <v>10.199999999999999</v>
      </c>
      <c r="E406" s="2">
        <v>12.7</v>
      </c>
      <c r="F406" s="2">
        <v>4</v>
      </c>
      <c r="G406" s="2">
        <v>6.5</v>
      </c>
      <c r="H406" s="2">
        <v>1016.1</v>
      </c>
      <c r="I406" s="2">
        <v>0</v>
      </c>
      <c r="J406" s="2">
        <v>0</v>
      </c>
      <c r="K406" s="2">
        <v>0.2</v>
      </c>
      <c r="L406" s="2">
        <v>0.3</v>
      </c>
      <c r="M406" s="2">
        <v>0.3</v>
      </c>
      <c r="N406">
        <v>31</v>
      </c>
      <c r="O406">
        <v>356.8</v>
      </c>
      <c r="P406">
        <v>12.7</v>
      </c>
      <c r="Q406">
        <v>12.8</v>
      </c>
      <c r="R406" s="5">
        <v>0.27569444444444402</v>
      </c>
      <c r="T406" s="13">
        <f t="shared" si="9"/>
        <v>12.8</v>
      </c>
      <c r="U406" s="13">
        <f t="shared" si="11"/>
        <v>-2.8999999999999986</v>
      </c>
      <c r="V406" s="12">
        <f t="shared" si="8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12.7</v>
      </c>
      <c r="C407" s="2">
        <v>85</v>
      </c>
      <c r="D407" s="2">
        <v>10.199999999999999</v>
      </c>
      <c r="E407" s="2">
        <v>12.7</v>
      </c>
      <c r="F407" s="2">
        <v>4</v>
      </c>
      <c r="G407" s="2">
        <v>4.7</v>
      </c>
      <c r="H407" s="2">
        <v>1016</v>
      </c>
      <c r="I407" s="2">
        <v>0</v>
      </c>
      <c r="J407" s="2">
        <v>0</v>
      </c>
      <c r="K407" s="2">
        <v>0.2</v>
      </c>
      <c r="L407" s="2">
        <v>0.3</v>
      </c>
      <c r="M407" s="2">
        <v>0.3</v>
      </c>
      <c r="N407">
        <v>31</v>
      </c>
      <c r="O407">
        <v>356.8</v>
      </c>
      <c r="P407">
        <v>12.7</v>
      </c>
      <c r="Q407">
        <v>12.7</v>
      </c>
      <c r="R407" s="5">
        <v>0.27638888888888902</v>
      </c>
      <c r="T407" s="13">
        <f t="shared" si="9"/>
        <v>12.7</v>
      </c>
      <c r="U407" s="13">
        <f t="shared" si="11"/>
        <v>-3</v>
      </c>
      <c r="V407" s="12">
        <f t="shared" si="8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12.7</v>
      </c>
      <c r="C408" s="2">
        <v>85</v>
      </c>
      <c r="D408" s="2">
        <v>10.199999999999999</v>
      </c>
      <c r="E408" s="2">
        <v>12.7</v>
      </c>
      <c r="F408" s="2">
        <v>11.5</v>
      </c>
      <c r="G408" s="2">
        <v>12.2</v>
      </c>
      <c r="H408" s="2">
        <v>1016</v>
      </c>
      <c r="I408" s="2">
        <v>0</v>
      </c>
      <c r="J408" s="2">
        <v>0</v>
      </c>
      <c r="K408" s="2">
        <v>0.2</v>
      </c>
      <c r="L408" s="2">
        <v>0.3</v>
      </c>
      <c r="M408" s="2">
        <v>0.3</v>
      </c>
      <c r="N408">
        <v>31</v>
      </c>
      <c r="O408">
        <v>356.8</v>
      </c>
      <c r="P408">
        <v>12.7</v>
      </c>
      <c r="Q408">
        <v>12.8</v>
      </c>
      <c r="R408" s="5">
        <v>0.27708333333333302</v>
      </c>
      <c r="T408" s="13">
        <f t="shared" si="9"/>
        <v>12.8</v>
      </c>
      <c r="U408" s="13">
        <f t="shared" si="11"/>
        <v>-2.8999999999999986</v>
      </c>
      <c r="V408" s="12">
        <f t="shared" si="8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12.7</v>
      </c>
      <c r="C409" s="2">
        <v>85</v>
      </c>
      <c r="D409" s="2">
        <v>10.199999999999999</v>
      </c>
      <c r="E409" s="2">
        <v>12.7</v>
      </c>
      <c r="F409" s="2">
        <v>5.8</v>
      </c>
      <c r="G409" s="2">
        <v>6.5</v>
      </c>
      <c r="H409" s="2">
        <v>1016</v>
      </c>
      <c r="I409" s="2">
        <v>0</v>
      </c>
      <c r="J409" s="2">
        <v>0</v>
      </c>
      <c r="K409" s="2">
        <v>0.2</v>
      </c>
      <c r="L409" s="2">
        <v>0.3</v>
      </c>
      <c r="M409" s="2">
        <v>0.3</v>
      </c>
      <c r="N409">
        <v>31</v>
      </c>
      <c r="O409">
        <v>356.8</v>
      </c>
      <c r="P409">
        <v>12.7</v>
      </c>
      <c r="Q409">
        <v>12.8</v>
      </c>
      <c r="R409" s="5">
        <v>0.27777777777777801</v>
      </c>
      <c r="T409" s="13">
        <f t="shared" si="9"/>
        <v>12.8</v>
      </c>
      <c r="U409" s="13">
        <f t="shared" si="11"/>
        <v>-2.8999999999999986</v>
      </c>
      <c r="V409" s="12">
        <f t="shared" si="8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12.7</v>
      </c>
      <c r="C410" s="2">
        <v>85</v>
      </c>
      <c r="D410" s="2">
        <v>10.199999999999999</v>
      </c>
      <c r="E410" s="2">
        <v>12.7</v>
      </c>
      <c r="F410" s="2">
        <v>2.5</v>
      </c>
      <c r="G410" s="2">
        <v>4.3</v>
      </c>
      <c r="H410" s="2">
        <v>1015.9</v>
      </c>
      <c r="I410" s="2">
        <v>0</v>
      </c>
      <c r="J410" s="2">
        <v>0</v>
      </c>
      <c r="K410" s="2">
        <v>0.2</v>
      </c>
      <c r="L410" s="2">
        <v>0.3</v>
      </c>
      <c r="M410" s="2">
        <v>0.3</v>
      </c>
      <c r="N410">
        <v>31</v>
      </c>
      <c r="O410">
        <v>356.8</v>
      </c>
      <c r="P410">
        <v>12.7</v>
      </c>
      <c r="Q410">
        <v>12.8</v>
      </c>
      <c r="R410" s="5">
        <v>0.27847222222222201</v>
      </c>
      <c r="T410" s="13">
        <f t="shared" si="9"/>
        <v>12.8</v>
      </c>
      <c r="U410" s="13">
        <f t="shared" si="11"/>
        <v>-2.8999999999999986</v>
      </c>
      <c r="V410" s="12">
        <f t="shared" si="8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12.7</v>
      </c>
      <c r="C411" s="2">
        <v>85</v>
      </c>
      <c r="D411" s="2">
        <v>10.199999999999999</v>
      </c>
      <c r="E411" s="2">
        <v>12.7</v>
      </c>
      <c r="F411" s="2">
        <v>3.6</v>
      </c>
      <c r="G411" s="2">
        <v>4.7</v>
      </c>
      <c r="H411" s="2">
        <v>1016</v>
      </c>
      <c r="I411" s="2">
        <v>0</v>
      </c>
      <c r="J411" s="2">
        <v>0</v>
      </c>
      <c r="K411" s="2">
        <v>0.2</v>
      </c>
      <c r="L411" s="2">
        <v>0.3</v>
      </c>
      <c r="M411" s="2">
        <v>0.3</v>
      </c>
      <c r="N411">
        <v>31</v>
      </c>
      <c r="O411">
        <v>356.8</v>
      </c>
      <c r="P411">
        <v>12.7</v>
      </c>
      <c r="Q411">
        <v>12.8</v>
      </c>
      <c r="R411" s="5">
        <v>0.27916666666666701</v>
      </c>
      <c r="T411" s="13">
        <f t="shared" si="9"/>
        <v>12.8</v>
      </c>
      <c r="U411" s="13">
        <f t="shared" si="11"/>
        <v>-2.8999999999999986</v>
      </c>
      <c r="V411" s="12">
        <f t="shared" si="8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12.7</v>
      </c>
      <c r="C412" s="2">
        <v>85</v>
      </c>
      <c r="D412" s="2">
        <v>10.199999999999999</v>
      </c>
      <c r="E412" s="2">
        <v>12.7</v>
      </c>
      <c r="F412" s="2">
        <v>3.2</v>
      </c>
      <c r="G412" s="2">
        <v>7.2</v>
      </c>
      <c r="H412" s="2">
        <v>1015.9</v>
      </c>
      <c r="I412" s="2">
        <v>0</v>
      </c>
      <c r="J412" s="2">
        <v>0</v>
      </c>
      <c r="K412" s="2">
        <v>0.3</v>
      </c>
      <c r="L412" s="2">
        <v>0.4</v>
      </c>
      <c r="M412" s="2">
        <v>0.4</v>
      </c>
      <c r="N412">
        <v>31.1</v>
      </c>
      <c r="O412">
        <v>356.9</v>
      </c>
      <c r="P412">
        <v>12.7</v>
      </c>
      <c r="Q412">
        <v>12.8</v>
      </c>
      <c r="R412" s="5">
        <v>0.27986111111111101</v>
      </c>
      <c r="T412" s="13">
        <f t="shared" si="9"/>
        <v>12.8</v>
      </c>
      <c r="U412" s="13">
        <f t="shared" si="11"/>
        <v>-2.8999999999999986</v>
      </c>
      <c r="V412" s="12">
        <f t="shared" si="8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12.7</v>
      </c>
      <c r="C413" s="2">
        <v>85</v>
      </c>
      <c r="D413" s="2">
        <v>10.199999999999999</v>
      </c>
      <c r="E413" s="2">
        <v>12.7</v>
      </c>
      <c r="F413" s="2">
        <v>5.8</v>
      </c>
      <c r="G413" s="2">
        <v>6.5</v>
      </c>
      <c r="H413" s="2">
        <v>1015.9</v>
      </c>
      <c r="I413" s="2">
        <v>0</v>
      </c>
      <c r="J413" s="2">
        <v>0</v>
      </c>
      <c r="K413" s="2">
        <v>0.3</v>
      </c>
      <c r="L413" s="2">
        <v>0.4</v>
      </c>
      <c r="M413" s="2">
        <v>0.4</v>
      </c>
      <c r="N413">
        <v>31.1</v>
      </c>
      <c r="O413">
        <v>356.9</v>
      </c>
      <c r="P413">
        <v>12.7</v>
      </c>
      <c r="Q413">
        <v>12.8</v>
      </c>
      <c r="R413" s="5">
        <v>0.280555555555556</v>
      </c>
      <c r="T413" s="13">
        <f t="shared" si="9"/>
        <v>12.8</v>
      </c>
      <c r="U413" s="13">
        <f t="shared" si="11"/>
        <v>-2.8999999999999986</v>
      </c>
      <c r="V413" s="12">
        <f t="shared" si="8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12.7</v>
      </c>
      <c r="C414" s="2">
        <v>85</v>
      </c>
      <c r="D414" s="2">
        <v>10.199999999999999</v>
      </c>
      <c r="E414" s="2">
        <v>12.7</v>
      </c>
      <c r="F414" s="2">
        <v>2.5</v>
      </c>
      <c r="G414" s="2">
        <v>6.8</v>
      </c>
      <c r="H414" s="2">
        <v>1015.9</v>
      </c>
      <c r="I414" s="2">
        <v>0</v>
      </c>
      <c r="J414" s="2">
        <v>0</v>
      </c>
      <c r="K414" s="2">
        <v>0.3</v>
      </c>
      <c r="L414" s="2">
        <v>0.4</v>
      </c>
      <c r="M414" s="2">
        <v>0.4</v>
      </c>
      <c r="N414">
        <v>31.1</v>
      </c>
      <c r="O414">
        <v>356.9</v>
      </c>
      <c r="P414">
        <v>12.7</v>
      </c>
      <c r="Q414">
        <v>12.8</v>
      </c>
      <c r="R414" s="5">
        <v>0.28125</v>
      </c>
      <c r="T414" s="13">
        <f t="shared" si="9"/>
        <v>12.8</v>
      </c>
      <c r="U414" s="13">
        <f t="shared" si="11"/>
        <v>-2.8999999999999986</v>
      </c>
      <c r="V414" s="12">
        <f t="shared" si="8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12.8</v>
      </c>
      <c r="C415" s="2">
        <v>85</v>
      </c>
      <c r="D415" s="2">
        <v>10.3</v>
      </c>
      <c r="E415" s="2">
        <v>12.8</v>
      </c>
      <c r="F415" s="2">
        <v>6.1</v>
      </c>
      <c r="G415" s="2">
        <v>9.6999999999999993</v>
      </c>
      <c r="H415" s="2">
        <v>1016.1</v>
      </c>
      <c r="I415" s="2">
        <v>0</v>
      </c>
      <c r="J415" s="2">
        <v>0</v>
      </c>
      <c r="K415" s="2">
        <v>0.3</v>
      </c>
      <c r="L415" s="2">
        <v>0.4</v>
      </c>
      <c r="M415" s="2">
        <v>0.4</v>
      </c>
      <c r="N415">
        <v>31.1</v>
      </c>
      <c r="O415">
        <v>356.9</v>
      </c>
      <c r="P415">
        <v>12.7</v>
      </c>
      <c r="Q415">
        <v>12.8</v>
      </c>
      <c r="R415" s="5">
        <v>0.281944444444444</v>
      </c>
      <c r="T415" s="13">
        <f t="shared" si="9"/>
        <v>12.8</v>
      </c>
      <c r="U415" s="13">
        <f t="shared" si="11"/>
        <v>-3</v>
      </c>
      <c r="V415" s="12">
        <f t="shared" si="8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12.8</v>
      </c>
      <c r="C416" s="2">
        <v>85</v>
      </c>
      <c r="D416" s="2">
        <v>10.3</v>
      </c>
      <c r="E416" s="2">
        <v>12.8</v>
      </c>
      <c r="F416" s="2">
        <v>3.6</v>
      </c>
      <c r="G416" s="2">
        <v>6.5</v>
      </c>
      <c r="H416" s="2">
        <v>1015.9</v>
      </c>
      <c r="I416" s="2">
        <v>0</v>
      </c>
      <c r="J416" s="2">
        <v>0</v>
      </c>
      <c r="K416" s="2">
        <v>0.3</v>
      </c>
      <c r="L416" s="2">
        <v>0.4</v>
      </c>
      <c r="M416" s="2">
        <v>0.4</v>
      </c>
      <c r="N416">
        <v>31.1</v>
      </c>
      <c r="O416">
        <v>356.9</v>
      </c>
      <c r="P416">
        <v>12.8</v>
      </c>
      <c r="Q416">
        <v>12.8</v>
      </c>
      <c r="R416" s="5">
        <v>0.28263888888888899</v>
      </c>
      <c r="T416" s="13">
        <f t="shared" si="9"/>
        <v>12.8</v>
      </c>
      <c r="U416" s="13">
        <f t="shared" si="11"/>
        <v>-3</v>
      </c>
      <c r="V416" s="12">
        <f t="shared" si="8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12.8</v>
      </c>
      <c r="C417" s="2">
        <v>85</v>
      </c>
      <c r="D417" s="2">
        <v>10.3</v>
      </c>
      <c r="E417" s="2">
        <v>12.8</v>
      </c>
      <c r="F417" s="2">
        <v>4.7</v>
      </c>
      <c r="G417" s="2">
        <v>7.9</v>
      </c>
      <c r="H417" s="2">
        <v>1016.1</v>
      </c>
      <c r="I417" s="2">
        <v>0</v>
      </c>
      <c r="J417" s="2">
        <v>0</v>
      </c>
      <c r="K417" s="2">
        <v>0.3</v>
      </c>
      <c r="L417" s="2">
        <v>0.4</v>
      </c>
      <c r="M417" s="2">
        <v>0.4</v>
      </c>
      <c r="N417">
        <v>31.1</v>
      </c>
      <c r="O417">
        <v>356.9</v>
      </c>
      <c r="P417">
        <v>12.8</v>
      </c>
      <c r="Q417">
        <v>12.8</v>
      </c>
      <c r="R417" s="5">
        <v>0.28333333333333299</v>
      </c>
      <c r="T417" s="13">
        <f t="shared" si="9"/>
        <v>12.8</v>
      </c>
      <c r="U417" s="13">
        <f t="shared" si="11"/>
        <v>-3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12.8</v>
      </c>
      <c r="C418" s="2">
        <v>85</v>
      </c>
      <c r="D418" s="2">
        <v>10.3</v>
      </c>
      <c r="E418" s="2">
        <v>12.8</v>
      </c>
      <c r="F418" s="2">
        <v>5</v>
      </c>
      <c r="G418" s="2">
        <v>5</v>
      </c>
      <c r="H418" s="2">
        <v>1016</v>
      </c>
      <c r="I418" s="2">
        <v>0</v>
      </c>
      <c r="J418" s="2">
        <v>0</v>
      </c>
      <c r="K418" s="2">
        <v>0.3</v>
      </c>
      <c r="L418" s="2">
        <v>0.4</v>
      </c>
      <c r="M418" s="2">
        <v>0.4</v>
      </c>
      <c r="N418">
        <v>31.1</v>
      </c>
      <c r="O418">
        <v>356.9</v>
      </c>
      <c r="P418">
        <v>12.7</v>
      </c>
      <c r="Q418">
        <v>12.8</v>
      </c>
      <c r="R418" s="5">
        <v>0.28402777777777799</v>
      </c>
      <c r="T418" s="13">
        <f t="shared" si="9"/>
        <v>12.8</v>
      </c>
      <c r="U418" s="13">
        <f t="shared" si="11"/>
        <v>-3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12.8</v>
      </c>
      <c r="C419" s="2">
        <v>85</v>
      </c>
      <c r="D419" s="2">
        <v>10.3</v>
      </c>
      <c r="E419" s="2">
        <v>12.8</v>
      </c>
      <c r="F419" s="2">
        <v>4.3</v>
      </c>
      <c r="G419" s="2">
        <v>8.6</v>
      </c>
      <c r="H419" s="2">
        <v>1016.1</v>
      </c>
      <c r="I419" s="2">
        <v>0</v>
      </c>
      <c r="J419" s="2">
        <v>0</v>
      </c>
      <c r="K419" s="2">
        <v>0.3</v>
      </c>
      <c r="L419" s="2">
        <v>0.4</v>
      </c>
      <c r="M419" s="2">
        <v>0.4</v>
      </c>
      <c r="N419">
        <v>31.1</v>
      </c>
      <c r="O419">
        <v>356.9</v>
      </c>
      <c r="P419">
        <v>12.8</v>
      </c>
      <c r="Q419">
        <v>12.8</v>
      </c>
      <c r="R419" s="5">
        <v>0.28472222222222199</v>
      </c>
      <c r="T419" s="13">
        <f t="shared" si="9"/>
        <v>12.8</v>
      </c>
      <c r="U419" s="13">
        <f t="shared" si="11"/>
        <v>-3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12.8</v>
      </c>
      <c r="C420" s="2">
        <v>85</v>
      </c>
      <c r="D420" s="2">
        <v>10.3</v>
      </c>
      <c r="E420" s="2">
        <v>12.8</v>
      </c>
      <c r="F420" s="2">
        <v>8.3000000000000007</v>
      </c>
      <c r="G420" s="2">
        <v>8.3000000000000007</v>
      </c>
      <c r="H420" s="2">
        <v>1015.9</v>
      </c>
      <c r="I420" s="2">
        <v>0</v>
      </c>
      <c r="J420" s="2">
        <v>0</v>
      </c>
      <c r="K420" s="2">
        <v>0.3</v>
      </c>
      <c r="L420" s="2">
        <v>0.4</v>
      </c>
      <c r="M420" s="2">
        <v>0.4</v>
      </c>
      <c r="N420">
        <v>31.1</v>
      </c>
      <c r="O420">
        <v>356.9</v>
      </c>
      <c r="P420">
        <v>12.8</v>
      </c>
      <c r="Q420">
        <v>12.8</v>
      </c>
      <c r="R420" s="5">
        <v>0.28541666666666698</v>
      </c>
      <c r="T420" s="13">
        <f t="shared" si="9"/>
        <v>12.8</v>
      </c>
      <c r="U420" s="13">
        <f t="shared" si="11"/>
        <v>-3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12.8</v>
      </c>
      <c r="C421" s="2">
        <v>85</v>
      </c>
      <c r="D421" s="2">
        <v>10.3</v>
      </c>
      <c r="E421" s="2">
        <v>12.8</v>
      </c>
      <c r="F421" s="2">
        <v>7.6</v>
      </c>
      <c r="G421" s="2">
        <v>8.3000000000000007</v>
      </c>
      <c r="H421" s="2">
        <v>1015.9</v>
      </c>
      <c r="I421" s="2">
        <v>0</v>
      </c>
      <c r="J421" s="2">
        <v>0</v>
      </c>
      <c r="K421" s="2">
        <v>0.3</v>
      </c>
      <c r="L421" s="2">
        <v>0.4</v>
      </c>
      <c r="M421" s="2">
        <v>0.4</v>
      </c>
      <c r="N421">
        <v>31.1</v>
      </c>
      <c r="O421">
        <v>356.9</v>
      </c>
      <c r="P421">
        <v>12.8</v>
      </c>
      <c r="Q421">
        <v>12.8</v>
      </c>
      <c r="R421" s="5">
        <v>0.28611111111111098</v>
      </c>
      <c r="T421" s="13">
        <f t="shared" si="9"/>
        <v>12.8</v>
      </c>
      <c r="U421" s="13">
        <f t="shared" si="11"/>
        <v>-3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12.8</v>
      </c>
      <c r="C422" s="2">
        <v>85</v>
      </c>
      <c r="D422" s="2">
        <v>10.3</v>
      </c>
      <c r="E422" s="2">
        <v>12.8</v>
      </c>
      <c r="F422" s="2">
        <v>7.9</v>
      </c>
      <c r="G422" s="2">
        <v>8.6</v>
      </c>
      <c r="H422" s="2">
        <v>1016.1</v>
      </c>
      <c r="I422" s="2">
        <v>0</v>
      </c>
      <c r="J422" s="2">
        <v>0</v>
      </c>
      <c r="K422" s="2">
        <v>0.3</v>
      </c>
      <c r="L422" s="2">
        <v>0.4</v>
      </c>
      <c r="M422" s="2">
        <v>0.4</v>
      </c>
      <c r="N422">
        <v>31.1</v>
      </c>
      <c r="O422">
        <v>356.9</v>
      </c>
      <c r="P422">
        <v>12.8</v>
      </c>
      <c r="Q422">
        <v>12.8</v>
      </c>
      <c r="R422" s="5">
        <v>0.28680555555555598</v>
      </c>
      <c r="T422" s="13">
        <f t="shared" si="9"/>
        <v>12.8</v>
      </c>
      <c r="U422" s="13">
        <f t="shared" si="11"/>
        <v>-3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12.8</v>
      </c>
      <c r="C423" s="2">
        <v>85</v>
      </c>
      <c r="D423" s="2">
        <v>10.3</v>
      </c>
      <c r="E423" s="2">
        <v>12.8</v>
      </c>
      <c r="F423" s="2">
        <v>5.8</v>
      </c>
      <c r="G423" s="2">
        <v>5.8</v>
      </c>
      <c r="H423" s="2">
        <v>1016</v>
      </c>
      <c r="I423" s="2">
        <v>0</v>
      </c>
      <c r="J423" s="2">
        <v>0</v>
      </c>
      <c r="K423" s="2">
        <v>0.3</v>
      </c>
      <c r="L423" s="2">
        <v>0.4</v>
      </c>
      <c r="M423" s="2">
        <v>0.4</v>
      </c>
      <c r="N423">
        <v>31.1</v>
      </c>
      <c r="O423">
        <v>356.9</v>
      </c>
      <c r="P423">
        <v>12.8</v>
      </c>
      <c r="Q423">
        <v>12.8</v>
      </c>
      <c r="R423" s="5">
        <v>0.28749999999999998</v>
      </c>
      <c r="T423" s="13">
        <f t="shared" si="9"/>
        <v>12.8</v>
      </c>
      <c r="U423" s="13">
        <f t="shared" si="11"/>
        <v>-3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12.8</v>
      </c>
      <c r="C424" s="2">
        <v>85</v>
      </c>
      <c r="D424" s="2">
        <v>10.3</v>
      </c>
      <c r="E424" s="2">
        <v>12.8</v>
      </c>
      <c r="F424" s="2">
        <v>8.3000000000000007</v>
      </c>
      <c r="G424" s="2">
        <v>8.6</v>
      </c>
      <c r="H424" s="2">
        <v>1016.2</v>
      </c>
      <c r="I424" s="2">
        <v>0</v>
      </c>
      <c r="J424" s="2">
        <v>0</v>
      </c>
      <c r="K424" s="2">
        <v>0.3</v>
      </c>
      <c r="L424" s="2">
        <v>0.4</v>
      </c>
      <c r="M424" s="2">
        <v>0.4</v>
      </c>
      <c r="N424">
        <v>31.1</v>
      </c>
      <c r="O424">
        <v>356.9</v>
      </c>
      <c r="P424">
        <v>12.8</v>
      </c>
      <c r="Q424">
        <v>12.8</v>
      </c>
      <c r="R424" s="5">
        <v>0.28819444444444398</v>
      </c>
      <c r="T424" s="13">
        <f t="shared" si="9"/>
        <v>12.8</v>
      </c>
      <c r="U424" s="13">
        <f t="shared" si="11"/>
        <v>-3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12.8</v>
      </c>
      <c r="C425" s="2">
        <v>85</v>
      </c>
      <c r="D425" s="2">
        <v>10.3</v>
      </c>
      <c r="E425" s="2">
        <v>12.8</v>
      </c>
      <c r="F425" s="2">
        <v>4</v>
      </c>
      <c r="G425" s="2">
        <v>6.5</v>
      </c>
      <c r="H425" s="2">
        <v>1015.9</v>
      </c>
      <c r="I425" s="2">
        <v>0</v>
      </c>
      <c r="J425" s="2">
        <v>0</v>
      </c>
      <c r="K425" s="2">
        <v>0.3</v>
      </c>
      <c r="L425" s="2">
        <v>0.4</v>
      </c>
      <c r="M425" s="2">
        <v>0.4</v>
      </c>
      <c r="N425">
        <v>31.1</v>
      </c>
      <c r="O425">
        <v>356.9</v>
      </c>
      <c r="P425">
        <v>12.8</v>
      </c>
      <c r="Q425">
        <v>12.8</v>
      </c>
      <c r="R425" s="5">
        <v>0.28888888888888897</v>
      </c>
      <c r="T425" s="13">
        <f t="shared" si="9"/>
        <v>12.8</v>
      </c>
      <c r="U425" s="13">
        <f t="shared" si="11"/>
        <v>-3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12.8</v>
      </c>
      <c r="C426" s="2">
        <v>85</v>
      </c>
      <c r="D426" s="2">
        <v>10.3</v>
      </c>
      <c r="E426" s="2">
        <v>12.8</v>
      </c>
      <c r="F426" s="2">
        <v>1.8</v>
      </c>
      <c r="G426" s="2">
        <v>4.3</v>
      </c>
      <c r="H426" s="2">
        <v>1015.9</v>
      </c>
      <c r="I426" s="2">
        <v>0</v>
      </c>
      <c r="J426" s="2">
        <v>0</v>
      </c>
      <c r="K426" s="2">
        <v>0.3</v>
      </c>
      <c r="L426" s="2">
        <v>0.4</v>
      </c>
      <c r="M426" s="2">
        <v>0.4</v>
      </c>
      <c r="N426">
        <v>31.1</v>
      </c>
      <c r="O426">
        <v>356.9</v>
      </c>
      <c r="P426">
        <v>12.8</v>
      </c>
      <c r="Q426">
        <v>12.8</v>
      </c>
      <c r="R426" s="5">
        <v>0.28958333333333303</v>
      </c>
      <c r="T426" s="13">
        <f t="shared" si="9"/>
        <v>12.8</v>
      </c>
      <c r="U426" s="13">
        <f t="shared" si="11"/>
        <v>-3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12.8</v>
      </c>
      <c r="C427" s="2">
        <v>85</v>
      </c>
      <c r="D427" s="2">
        <v>10.3</v>
      </c>
      <c r="E427" s="2">
        <v>12.8</v>
      </c>
      <c r="F427" s="2">
        <v>6.5</v>
      </c>
      <c r="G427" s="2">
        <v>6.8</v>
      </c>
      <c r="H427" s="2">
        <v>1015.9</v>
      </c>
      <c r="I427" s="2">
        <v>0</v>
      </c>
      <c r="J427" s="2">
        <v>0</v>
      </c>
      <c r="K427" s="2">
        <v>0.3</v>
      </c>
      <c r="L427" s="2">
        <v>0.4</v>
      </c>
      <c r="M427" s="2">
        <v>0.4</v>
      </c>
      <c r="N427">
        <v>31.1</v>
      </c>
      <c r="O427">
        <v>356.9</v>
      </c>
      <c r="P427">
        <v>12.8</v>
      </c>
      <c r="Q427">
        <v>12.8</v>
      </c>
      <c r="R427" s="5">
        <v>0.29027777777777802</v>
      </c>
      <c r="T427" s="13">
        <f t="shared" si="9"/>
        <v>12.8</v>
      </c>
      <c r="U427" s="13">
        <f t="shared" si="11"/>
        <v>-3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12.8</v>
      </c>
      <c r="C428" s="2">
        <v>85</v>
      </c>
      <c r="D428" s="2">
        <v>10.3</v>
      </c>
      <c r="E428" s="2">
        <v>12.8</v>
      </c>
      <c r="F428" s="2">
        <v>8.3000000000000007</v>
      </c>
      <c r="G428" s="2">
        <v>10.8</v>
      </c>
      <c r="H428" s="2">
        <v>1015.9</v>
      </c>
      <c r="I428" s="2">
        <v>0</v>
      </c>
      <c r="J428" s="2">
        <v>0</v>
      </c>
      <c r="K428" s="2">
        <v>0.3</v>
      </c>
      <c r="L428" s="2">
        <v>0.4</v>
      </c>
      <c r="M428" s="2">
        <v>0.4</v>
      </c>
      <c r="N428">
        <v>31.1</v>
      </c>
      <c r="O428">
        <v>356.9</v>
      </c>
      <c r="P428">
        <v>12.8</v>
      </c>
      <c r="Q428">
        <v>12.8</v>
      </c>
      <c r="R428" s="5">
        <v>0.29097222222222202</v>
      </c>
      <c r="T428" s="13">
        <f t="shared" si="9"/>
        <v>12.8</v>
      </c>
      <c r="U428" s="13">
        <f t="shared" si="11"/>
        <v>-3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12.8</v>
      </c>
      <c r="C429" s="2">
        <v>85</v>
      </c>
      <c r="D429" s="2">
        <v>10.3</v>
      </c>
      <c r="E429" s="2">
        <v>12.8</v>
      </c>
      <c r="F429" s="2">
        <v>6.8</v>
      </c>
      <c r="G429" s="2">
        <v>8.6</v>
      </c>
      <c r="H429" s="2">
        <v>1016</v>
      </c>
      <c r="I429" s="2">
        <v>0</v>
      </c>
      <c r="J429" s="2">
        <v>0</v>
      </c>
      <c r="K429" s="2">
        <v>0.3</v>
      </c>
      <c r="L429" s="2">
        <v>0.4</v>
      </c>
      <c r="M429" s="2">
        <v>0.4</v>
      </c>
      <c r="N429">
        <v>31.1</v>
      </c>
      <c r="O429">
        <v>356.9</v>
      </c>
      <c r="P429">
        <v>12.8</v>
      </c>
      <c r="Q429">
        <v>12.8</v>
      </c>
      <c r="R429" s="5">
        <v>0.29166666666666702</v>
      </c>
      <c r="T429" s="13">
        <f t="shared" si="9"/>
        <v>12.8</v>
      </c>
      <c r="U429" s="13">
        <f t="shared" si="11"/>
        <v>-3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12.8</v>
      </c>
      <c r="C430" s="2">
        <v>85</v>
      </c>
      <c r="D430" s="2">
        <v>10.3</v>
      </c>
      <c r="E430" s="2">
        <v>12.8</v>
      </c>
      <c r="F430" s="2">
        <v>2.5</v>
      </c>
      <c r="G430" s="2">
        <v>6.1</v>
      </c>
      <c r="H430" s="2">
        <v>1015.9</v>
      </c>
      <c r="I430" s="2">
        <v>0</v>
      </c>
      <c r="J430" s="2">
        <v>0</v>
      </c>
      <c r="K430" s="2">
        <v>0.3</v>
      </c>
      <c r="L430" s="2">
        <v>0.4</v>
      </c>
      <c r="M430" s="2">
        <v>0.4</v>
      </c>
      <c r="N430">
        <v>31.1</v>
      </c>
      <c r="O430">
        <v>356.9</v>
      </c>
      <c r="P430">
        <v>12.8</v>
      </c>
      <c r="Q430">
        <v>12.8</v>
      </c>
      <c r="R430" s="5">
        <v>0.29236111111111102</v>
      </c>
      <c r="T430" s="13">
        <f t="shared" si="9"/>
        <v>12.8</v>
      </c>
      <c r="U430" s="13">
        <f t="shared" si="11"/>
        <v>-3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12.8</v>
      </c>
      <c r="C431" s="2">
        <v>85</v>
      </c>
      <c r="D431" s="2">
        <v>10.3</v>
      </c>
      <c r="E431" s="2">
        <v>12.8</v>
      </c>
      <c r="F431" s="2">
        <v>2.9</v>
      </c>
      <c r="G431" s="2">
        <v>4.7</v>
      </c>
      <c r="H431" s="2">
        <v>1016.2</v>
      </c>
      <c r="I431" s="2">
        <v>0</v>
      </c>
      <c r="J431" s="2">
        <v>0</v>
      </c>
      <c r="K431" s="2">
        <v>0.3</v>
      </c>
      <c r="L431" s="2">
        <v>0.5</v>
      </c>
      <c r="M431" s="2">
        <v>0.5</v>
      </c>
      <c r="N431">
        <v>31.2</v>
      </c>
      <c r="O431">
        <v>357</v>
      </c>
      <c r="P431">
        <v>12.8</v>
      </c>
      <c r="Q431">
        <v>12.8</v>
      </c>
      <c r="R431" s="5">
        <v>0.29305555555555601</v>
      </c>
      <c r="T431" s="13">
        <f t="shared" si="9"/>
        <v>12.8</v>
      </c>
      <c r="U431" s="13">
        <f t="shared" si="11"/>
        <v>-3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12.8</v>
      </c>
      <c r="C432" s="2">
        <v>85</v>
      </c>
      <c r="D432" s="2">
        <v>10.3</v>
      </c>
      <c r="E432" s="2">
        <v>12.8</v>
      </c>
      <c r="F432" s="2">
        <v>5</v>
      </c>
      <c r="G432" s="2">
        <v>5</v>
      </c>
      <c r="H432" s="2">
        <v>1016</v>
      </c>
      <c r="I432" s="2">
        <v>0</v>
      </c>
      <c r="J432" s="2">
        <v>0</v>
      </c>
      <c r="K432" s="2">
        <v>0.3</v>
      </c>
      <c r="L432" s="2">
        <v>0.5</v>
      </c>
      <c r="M432" s="2">
        <v>0.5</v>
      </c>
      <c r="N432">
        <v>31.2</v>
      </c>
      <c r="O432">
        <v>357</v>
      </c>
      <c r="P432">
        <v>12.8</v>
      </c>
      <c r="Q432">
        <v>12.8</v>
      </c>
      <c r="R432" s="5">
        <v>0.29375000000000001</v>
      </c>
      <c r="T432" s="13">
        <f t="shared" si="9"/>
        <v>12.8</v>
      </c>
      <c r="U432" s="13">
        <f t="shared" si="11"/>
        <v>-3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12.8</v>
      </c>
      <c r="C433" s="2">
        <v>85</v>
      </c>
      <c r="D433" s="2">
        <v>10.3</v>
      </c>
      <c r="E433" s="2">
        <v>12.8</v>
      </c>
      <c r="F433" s="2">
        <v>10.1</v>
      </c>
      <c r="G433" s="2">
        <v>10.1</v>
      </c>
      <c r="H433" s="2">
        <v>1015.9</v>
      </c>
      <c r="I433" s="2">
        <v>0</v>
      </c>
      <c r="J433" s="2">
        <v>0</v>
      </c>
      <c r="K433" s="2">
        <v>0.3</v>
      </c>
      <c r="L433" s="2">
        <v>0.5</v>
      </c>
      <c r="M433" s="2">
        <v>0.5</v>
      </c>
      <c r="N433">
        <v>31.2</v>
      </c>
      <c r="O433">
        <v>357</v>
      </c>
      <c r="P433">
        <v>12.8</v>
      </c>
      <c r="Q433">
        <v>12.8</v>
      </c>
      <c r="R433" s="5">
        <v>0.29444444444444401</v>
      </c>
      <c r="T433" s="13">
        <f t="shared" si="9"/>
        <v>12.8</v>
      </c>
      <c r="U433" s="13">
        <f t="shared" si="11"/>
        <v>-3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12.8</v>
      </c>
      <c r="C434" s="2">
        <v>85</v>
      </c>
      <c r="D434" s="2">
        <v>10.3</v>
      </c>
      <c r="E434" s="2">
        <v>12.8</v>
      </c>
      <c r="F434" s="2">
        <v>7.2</v>
      </c>
      <c r="G434" s="2">
        <v>7.6</v>
      </c>
      <c r="H434" s="2">
        <v>1016.1</v>
      </c>
      <c r="I434" s="2">
        <v>0</v>
      </c>
      <c r="J434" s="2">
        <v>0</v>
      </c>
      <c r="K434" s="2">
        <v>0.3</v>
      </c>
      <c r="L434" s="2">
        <v>0.5</v>
      </c>
      <c r="M434" s="2">
        <v>0.5</v>
      </c>
      <c r="N434">
        <v>31.2</v>
      </c>
      <c r="O434">
        <v>357</v>
      </c>
      <c r="P434">
        <v>12.8</v>
      </c>
      <c r="Q434">
        <v>12.8</v>
      </c>
      <c r="R434" s="5">
        <v>0.29513888888888901</v>
      </c>
      <c r="T434" s="13">
        <f t="shared" si="9"/>
        <v>12.8</v>
      </c>
      <c r="U434" s="13">
        <f t="shared" si="11"/>
        <v>-3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12.8</v>
      </c>
      <c r="C435" s="2">
        <v>85</v>
      </c>
      <c r="D435" s="2">
        <v>10.3</v>
      </c>
      <c r="E435" s="2">
        <v>12.8</v>
      </c>
      <c r="F435" s="2">
        <v>5.8</v>
      </c>
      <c r="G435" s="2">
        <v>5.8</v>
      </c>
      <c r="H435" s="2">
        <v>1016</v>
      </c>
      <c r="I435" s="2">
        <v>0</v>
      </c>
      <c r="J435" s="2">
        <v>0</v>
      </c>
      <c r="K435" s="2">
        <v>0.3</v>
      </c>
      <c r="L435" s="2">
        <v>0.5</v>
      </c>
      <c r="M435" s="2">
        <v>0.5</v>
      </c>
      <c r="N435">
        <v>31.2</v>
      </c>
      <c r="O435">
        <v>357</v>
      </c>
      <c r="P435">
        <v>12.8</v>
      </c>
      <c r="Q435">
        <v>12.8</v>
      </c>
      <c r="R435" s="5">
        <v>0.295833333333333</v>
      </c>
      <c r="T435" s="13">
        <f t="shared" si="9"/>
        <v>12.8</v>
      </c>
      <c r="U435" s="13">
        <f t="shared" si="11"/>
        <v>-3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12.8</v>
      </c>
      <c r="C436" s="2">
        <v>85</v>
      </c>
      <c r="D436" s="2">
        <v>10.3</v>
      </c>
      <c r="E436" s="2">
        <v>12.8</v>
      </c>
      <c r="F436" s="2">
        <v>4</v>
      </c>
      <c r="G436" s="2">
        <v>7.2</v>
      </c>
      <c r="H436" s="2">
        <v>1016.1</v>
      </c>
      <c r="I436" s="2">
        <v>0</v>
      </c>
      <c r="J436" s="2">
        <v>0</v>
      </c>
      <c r="K436" s="2">
        <v>0.3</v>
      </c>
      <c r="L436" s="2">
        <v>0.5</v>
      </c>
      <c r="M436" s="2">
        <v>0.5</v>
      </c>
      <c r="N436">
        <v>31.2</v>
      </c>
      <c r="O436">
        <v>357</v>
      </c>
      <c r="P436">
        <v>12.8</v>
      </c>
      <c r="Q436">
        <v>12.8</v>
      </c>
      <c r="R436" s="5">
        <v>0.296527777777778</v>
      </c>
      <c r="T436" s="13">
        <f t="shared" si="9"/>
        <v>12.8</v>
      </c>
      <c r="U436" s="13">
        <f t="shared" si="11"/>
        <v>-3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12.8</v>
      </c>
      <c r="C437" s="2">
        <v>85</v>
      </c>
      <c r="D437" s="2">
        <v>10.3</v>
      </c>
      <c r="E437" s="2">
        <v>12.8</v>
      </c>
      <c r="F437" s="2">
        <v>5</v>
      </c>
      <c r="G437" s="2">
        <v>5</v>
      </c>
      <c r="H437" s="2">
        <v>1016.2</v>
      </c>
      <c r="I437" s="2">
        <v>0</v>
      </c>
      <c r="J437" s="2">
        <v>0</v>
      </c>
      <c r="K437" s="2">
        <v>0.3</v>
      </c>
      <c r="L437" s="2">
        <v>0.5</v>
      </c>
      <c r="M437" s="2">
        <v>0.5</v>
      </c>
      <c r="N437">
        <v>31.2</v>
      </c>
      <c r="O437">
        <v>357</v>
      </c>
      <c r="P437">
        <v>12.8</v>
      </c>
      <c r="Q437">
        <v>12.8</v>
      </c>
      <c r="R437" s="5">
        <v>0.297222222222222</v>
      </c>
      <c r="T437" s="13">
        <f t="shared" si="9"/>
        <v>12.8</v>
      </c>
      <c r="U437" s="13">
        <f t="shared" si="11"/>
        <v>-3</v>
      </c>
      <c r="V437" s="12">
        <f t="shared" si="8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12.8</v>
      </c>
      <c r="C438" s="2">
        <v>85</v>
      </c>
      <c r="D438" s="2">
        <v>10.3</v>
      </c>
      <c r="E438" s="2">
        <v>12.8</v>
      </c>
      <c r="F438" s="2">
        <v>8.6</v>
      </c>
      <c r="G438" s="2">
        <v>8.6</v>
      </c>
      <c r="H438" s="2">
        <v>1016.1</v>
      </c>
      <c r="I438" s="2">
        <v>0</v>
      </c>
      <c r="J438" s="2">
        <v>0</v>
      </c>
      <c r="K438" s="2">
        <v>0.3</v>
      </c>
      <c r="L438" s="2">
        <v>0.5</v>
      </c>
      <c r="M438" s="2">
        <v>0.5</v>
      </c>
      <c r="N438">
        <v>31.2</v>
      </c>
      <c r="O438">
        <v>357</v>
      </c>
      <c r="P438">
        <v>12.8</v>
      </c>
      <c r="Q438">
        <v>12.8</v>
      </c>
      <c r="R438" s="5">
        <v>0.297916666666667</v>
      </c>
      <c r="T438" s="13">
        <f t="shared" si="9"/>
        <v>12.8</v>
      </c>
      <c r="U438" s="13">
        <f t="shared" si="11"/>
        <v>-3</v>
      </c>
      <c r="V438" s="12">
        <f t="shared" si="8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12.8</v>
      </c>
      <c r="C439" s="2">
        <v>85</v>
      </c>
      <c r="D439" s="2">
        <v>10.3</v>
      </c>
      <c r="E439" s="2">
        <v>12.8</v>
      </c>
      <c r="F439" s="2">
        <v>8.3000000000000007</v>
      </c>
      <c r="G439" s="2">
        <v>8.3000000000000007</v>
      </c>
      <c r="H439" s="2">
        <v>1016.2</v>
      </c>
      <c r="I439" s="2">
        <v>0</v>
      </c>
      <c r="J439" s="2">
        <v>0</v>
      </c>
      <c r="K439" s="2">
        <v>0.3</v>
      </c>
      <c r="L439" s="2">
        <v>0.5</v>
      </c>
      <c r="M439" s="2">
        <v>0.5</v>
      </c>
      <c r="N439">
        <v>31.2</v>
      </c>
      <c r="O439">
        <v>357</v>
      </c>
      <c r="P439">
        <v>12.8</v>
      </c>
      <c r="Q439">
        <v>12.9</v>
      </c>
      <c r="R439" s="5">
        <v>0.29861111111111099</v>
      </c>
      <c r="T439" s="13">
        <f t="shared" si="9"/>
        <v>12.9</v>
      </c>
      <c r="U439" s="13">
        <f t="shared" si="11"/>
        <v>-2.9000000000000004</v>
      </c>
      <c r="V439" s="12">
        <f t="shared" si="8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12.9</v>
      </c>
      <c r="C440" s="2">
        <v>85</v>
      </c>
      <c r="D440" s="2">
        <v>10.4</v>
      </c>
      <c r="E440" s="2">
        <v>12.9</v>
      </c>
      <c r="F440" s="2">
        <v>8.6</v>
      </c>
      <c r="G440" s="2">
        <v>10.4</v>
      </c>
      <c r="H440" s="2">
        <v>1016.2</v>
      </c>
      <c r="I440" s="2">
        <v>0</v>
      </c>
      <c r="J440" s="2">
        <v>0</v>
      </c>
      <c r="K440" s="2">
        <v>0.3</v>
      </c>
      <c r="L440" s="2">
        <v>0.5</v>
      </c>
      <c r="M440" s="2">
        <v>0.5</v>
      </c>
      <c r="N440">
        <v>31.2</v>
      </c>
      <c r="O440">
        <v>357</v>
      </c>
      <c r="P440">
        <v>12.8</v>
      </c>
      <c r="Q440">
        <v>12.9</v>
      </c>
      <c r="R440" s="5">
        <v>0.29930555555555599</v>
      </c>
      <c r="T440" s="13">
        <f t="shared" si="9"/>
        <v>12.9</v>
      </c>
      <c r="U440" s="13">
        <f t="shared" si="11"/>
        <v>-3</v>
      </c>
      <c r="V440" s="12">
        <f t="shared" si="8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12.8</v>
      </c>
      <c r="C441" s="2">
        <v>85</v>
      </c>
      <c r="D441" s="2">
        <v>10.3</v>
      </c>
      <c r="E441" s="2">
        <v>12.8</v>
      </c>
      <c r="F441" s="2">
        <v>5.4</v>
      </c>
      <c r="G441" s="2">
        <v>7.6</v>
      </c>
      <c r="H441" s="2">
        <v>1016.2</v>
      </c>
      <c r="I441" s="2">
        <v>0</v>
      </c>
      <c r="J441" s="2">
        <v>0</v>
      </c>
      <c r="K441" s="2">
        <v>0.3</v>
      </c>
      <c r="L441" s="2">
        <v>0.5</v>
      </c>
      <c r="M441" s="2">
        <v>0.5</v>
      </c>
      <c r="N441">
        <v>31.2</v>
      </c>
      <c r="O441">
        <v>357</v>
      </c>
      <c r="P441">
        <v>12.9</v>
      </c>
      <c r="Q441">
        <v>12.8</v>
      </c>
      <c r="R441" s="5">
        <v>0.3</v>
      </c>
      <c r="T441" s="13">
        <f t="shared" si="9"/>
        <v>12.9</v>
      </c>
      <c r="U441" s="13">
        <f t="shared" si="11"/>
        <v>-2.9000000000000004</v>
      </c>
      <c r="V441" s="12">
        <f t="shared" si="8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12.8</v>
      </c>
      <c r="C442" s="2">
        <v>85</v>
      </c>
      <c r="D442" s="2">
        <v>10.3</v>
      </c>
      <c r="E442" s="2">
        <v>12.8</v>
      </c>
      <c r="F442" s="2">
        <v>3.6</v>
      </c>
      <c r="G442" s="2">
        <v>5.4</v>
      </c>
      <c r="H442" s="2">
        <v>1016.1</v>
      </c>
      <c r="I442" s="2">
        <v>0</v>
      </c>
      <c r="J442" s="2">
        <v>0</v>
      </c>
      <c r="K442" s="2">
        <v>0.3</v>
      </c>
      <c r="L442" s="2">
        <v>0.5</v>
      </c>
      <c r="M442" s="2">
        <v>0.5</v>
      </c>
      <c r="N442">
        <v>31.2</v>
      </c>
      <c r="O442">
        <v>357</v>
      </c>
      <c r="P442">
        <v>12.8</v>
      </c>
      <c r="Q442">
        <v>12.8</v>
      </c>
      <c r="R442" s="5">
        <v>0.30069444444444399</v>
      </c>
      <c r="T442" s="13">
        <f t="shared" si="9"/>
        <v>12.8</v>
      </c>
      <c r="U442" s="13">
        <f t="shared" si="11"/>
        <v>-3</v>
      </c>
      <c r="V442" s="12">
        <f t="shared" si="8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12.8</v>
      </c>
      <c r="C443" s="2">
        <v>85</v>
      </c>
      <c r="D443" s="2">
        <v>10.3</v>
      </c>
      <c r="E443" s="2">
        <v>12.8</v>
      </c>
      <c r="F443" s="2">
        <v>3.6</v>
      </c>
      <c r="G443" s="2">
        <v>5</v>
      </c>
      <c r="H443" s="2">
        <v>1016</v>
      </c>
      <c r="I443" s="2">
        <v>0</v>
      </c>
      <c r="J443" s="2">
        <v>0</v>
      </c>
      <c r="K443" s="2">
        <v>0.3</v>
      </c>
      <c r="L443" s="2">
        <v>0.5</v>
      </c>
      <c r="M443" s="2">
        <v>0.5</v>
      </c>
      <c r="N443">
        <v>31.2</v>
      </c>
      <c r="O443">
        <v>357</v>
      </c>
      <c r="P443">
        <v>12.8</v>
      </c>
      <c r="Q443">
        <v>12.8</v>
      </c>
      <c r="R443" s="5">
        <v>0.30138888888888898</v>
      </c>
      <c r="T443" s="13">
        <f t="shared" si="9"/>
        <v>12.8</v>
      </c>
      <c r="U443" s="13">
        <f t="shared" si="11"/>
        <v>-3</v>
      </c>
      <c r="V443" s="12">
        <f t="shared" si="8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12.9</v>
      </c>
      <c r="C444" s="2">
        <v>85</v>
      </c>
      <c r="D444" s="2">
        <v>10.4</v>
      </c>
      <c r="E444" s="2">
        <v>12.9</v>
      </c>
      <c r="F444" s="2">
        <v>5.8</v>
      </c>
      <c r="G444" s="2">
        <v>6.1</v>
      </c>
      <c r="H444" s="2">
        <v>1016.2</v>
      </c>
      <c r="I444" s="2">
        <v>0</v>
      </c>
      <c r="J444" s="2">
        <v>0</v>
      </c>
      <c r="K444" s="2">
        <v>0.3</v>
      </c>
      <c r="L444" s="2">
        <v>0.5</v>
      </c>
      <c r="M444" s="2">
        <v>0.5</v>
      </c>
      <c r="N444">
        <v>31.2</v>
      </c>
      <c r="O444">
        <v>357</v>
      </c>
      <c r="P444">
        <v>12.8</v>
      </c>
      <c r="Q444">
        <v>12.9</v>
      </c>
      <c r="R444" s="5">
        <v>0.30208333333333298</v>
      </c>
      <c r="T444" s="13">
        <f t="shared" si="9"/>
        <v>12.9</v>
      </c>
      <c r="U444" s="13">
        <f t="shared" si="11"/>
        <v>-3</v>
      </c>
      <c r="V444" s="12">
        <f t="shared" si="8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12.9</v>
      </c>
      <c r="C445" s="2">
        <v>85</v>
      </c>
      <c r="D445" s="2">
        <v>10.4</v>
      </c>
      <c r="E445" s="2">
        <v>12.9</v>
      </c>
      <c r="F445" s="2">
        <v>4.7</v>
      </c>
      <c r="G445" s="2">
        <v>5.4</v>
      </c>
      <c r="H445" s="2">
        <v>1016</v>
      </c>
      <c r="I445" s="2">
        <v>0</v>
      </c>
      <c r="J445" s="2">
        <v>0</v>
      </c>
      <c r="K445" s="2">
        <v>0.5</v>
      </c>
      <c r="L445" s="2">
        <v>0.7</v>
      </c>
      <c r="M445" s="2">
        <v>0.7</v>
      </c>
      <c r="N445">
        <v>31.4</v>
      </c>
      <c r="O445">
        <v>357.2</v>
      </c>
      <c r="P445">
        <v>12.8</v>
      </c>
      <c r="Q445">
        <v>12.9</v>
      </c>
      <c r="R445" s="5">
        <v>0.30277777777777798</v>
      </c>
      <c r="T445" s="13">
        <f t="shared" si="9"/>
        <v>12.9</v>
      </c>
      <c r="U445" s="13">
        <f t="shared" si="11"/>
        <v>-3</v>
      </c>
      <c r="V445" s="12">
        <f t="shared" si="8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12.9</v>
      </c>
      <c r="C446" s="2">
        <v>85</v>
      </c>
      <c r="D446" s="2">
        <v>10.4</v>
      </c>
      <c r="E446" s="2">
        <v>12.9</v>
      </c>
      <c r="F446" s="2">
        <v>5</v>
      </c>
      <c r="G446" s="2">
        <v>5.4</v>
      </c>
      <c r="H446" s="2">
        <v>1016.1</v>
      </c>
      <c r="I446" s="2">
        <v>0</v>
      </c>
      <c r="J446" s="2">
        <v>0</v>
      </c>
      <c r="K446" s="2">
        <v>0.5</v>
      </c>
      <c r="L446" s="2">
        <v>0.7</v>
      </c>
      <c r="M446" s="2">
        <v>0.7</v>
      </c>
      <c r="N446">
        <v>31.4</v>
      </c>
      <c r="O446">
        <v>357.2</v>
      </c>
      <c r="P446">
        <v>12.9</v>
      </c>
      <c r="Q446">
        <v>12.9</v>
      </c>
      <c r="R446" s="5">
        <v>0.30347222222222198</v>
      </c>
      <c r="T446" s="13">
        <f t="shared" si="9"/>
        <v>12.9</v>
      </c>
      <c r="U446" s="13">
        <f t="shared" si="11"/>
        <v>-3</v>
      </c>
      <c r="V446" s="12">
        <f t="shared" si="8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12.9</v>
      </c>
      <c r="C447" s="2">
        <v>85</v>
      </c>
      <c r="D447" s="2">
        <v>10.4</v>
      </c>
      <c r="E447" s="2">
        <v>12.9</v>
      </c>
      <c r="F447" s="2">
        <v>4</v>
      </c>
      <c r="G447" s="2">
        <v>4.7</v>
      </c>
      <c r="H447" s="2">
        <v>1016</v>
      </c>
      <c r="I447" s="2">
        <v>0</v>
      </c>
      <c r="J447" s="2">
        <v>0</v>
      </c>
      <c r="K447" s="2">
        <v>0.5</v>
      </c>
      <c r="L447" s="2">
        <v>0.7</v>
      </c>
      <c r="M447" s="2">
        <v>0.7</v>
      </c>
      <c r="N447">
        <v>31.4</v>
      </c>
      <c r="O447">
        <v>357.2</v>
      </c>
      <c r="P447">
        <v>12.9</v>
      </c>
      <c r="Q447">
        <v>12.9</v>
      </c>
      <c r="R447" s="5">
        <v>0.30416666666666697</v>
      </c>
      <c r="T447" s="13">
        <f t="shared" si="9"/>
        <v>12.9</v>
      </c>
      <c r="U447" s="13">
        <f t="shared" si="11"/>
        <v>-3</v>
      </c>
      <c r="V447" s="12">
        <f t="shared" si="8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12.9</v>
      </c>
      <c r="C448" s="2">
        <v>85</v>
      </c>
      <c r="D448" s="2">
        <v>10.4</v>
      </c>
      <c r="E448" s="2">
        <v>12.9</v>
      </c>
      <c r="F448" s="2">
        <v>9.6999999999999993</v>
      </c>
      <c r="G448" s="2">
        <v>10.4</v>
      </c>
      <c r="H448" s="2">
        <v>1015.9</v>
      </c>
      <c r="I448" s="2">
        <v>0</v>
      </c>
      <c r="J448" s="2">
        <v>0</v>
      </c>
      <c r="K448" s="2">
        <v>0.5</v>
      </c>
      <c r="L448" s="2">
        <v>0.7</v>
      </c>
      <c r="M448" s="2">
        <v>0.7</v>
      </c>
      <c r="N448">
        <v>31.4</v>
      </c>
      <c r="O448">
        <v>357.2</v>
      </c>
      <c r="P448">
        <v>12.9</v>
      </c>
      <c r="Q448">
        <v>12.9</v>
      </c>
      <c r="R448" s="5">
        <v>0.30486111111111103</v>
      </c>
      <c r="T448" s="13">
        <f t="shared" si="9"/>
        <v>12.9</v>
      </c>
      <c r="U448" s="13">
        <f t="shared" si="11"/>
        <v>-3</v>
      </c>
      <c r="V448" s="12">
        <f t="shared" si="8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12.9</v>
      </c>
      <c r="C449" s="2">
        <v>85</v>
      </c>
      <c r="D449" s="2">
        <v>10.4</v>
      </c>
      <c r="E449" s="2">
        <v>12.9</v>
      </c>
      <c r="F449" s="2">
        <v>6.5</v>
      </c>
      <c r="G449" s="2">
        <v>6.8</v>
      </c>
      <c r="H449" s="2">
        <v>1015.9</v>
      </c>
      <c r="I449" s="2">
        <v>0</v>
      </c>
      <c r="J449" s="2">
        <v>0</v>
      </c>
      <c r="K449" s="2">
        <v>0.5</v>
      </c>
      <c r="L449" s="2">
        <v>0.7</v>
      </c>
      <c r="M449" s="2">
        <v>0.7</v>
      </c>
      <c r="N449">
        <v>31.4</v>
      </c>
      <c r="O449">
        <v>357.2</v>
      </c>
      <c r="P449">
        <v>12.9</v>
      </c>
      <c r="Q449">
        <v>12.9</v>
      </c>
      <c r="R449" s="5">
        <v>0.30555555555555602</v>
      </c>
      <c r="T449" s="13">
        <f t="shared" si="9"/>
        <v>12.9</v>
      </c>
      <c r="U449" s="13">
        <f t="shared" si="11"/>
        <v>-3</v>
      </c>
      <c r="V449" s="12">
        <f t="shared" si="8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12.9</v>
      </c>
      <c r="C450" s="2">
        <v>85</v>
      </c>
      <c r="D450" s="2">
        <v>10.4</v>
      </c>
      <c r="E450" s="2">
        <v>12.9</v>
      </c>
      <c r="F450" s="2">
        <v>5.4</v>
      </c>
      <c r="G450" s="2">
        <v>10.8</v>
      </c>
      <c r="H450" s="2">
        <v>1016.2</v>
      </c>
      <c r="I450" s="2">
        <v>0</v>
      </c>
      <c r="J450" s="2">
        <v>0</v>
      </c>
      <c r="K450" s="2">
        <v>0.5</v>
      </c>
      <c r="L450" s="2">
        <v>0.7</v>
      </c>
      <c r="M450" s="2">
        <v>0.7</v>
      </c>
      <c r="N450">
        <v>31.4</v>
      </c>
      <c r="O450">
        <v>357.2</v>
      </c>
      <c r="P450">
        <v>12.9</v>
      </c>
      <c r="Q450">
        <v>12.9</v>
      </c>
      <c r="R450" s="5">
        <v>0.30625000000000002</v>
      </c>
      <c r="T450" s="13">
        <f t="shared" si="9"/>
        <v>12.9</v>
      </c>
      <c r="U450" s="13">
        <f t="shared" si="11"/>
        <v>-3</v>
      </c>
      <c r="V450" s="12">
        <f t="shared" si="8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12.9</v>
      </c>
      <c r="C451" s="2">
        <v>85</v>
      </c>
      <c r="D451" s="2">
        <v>10.4</v>
      </c>
      <c r="E451" s="2">
        <v>12.9</v>
      </c>
      <c r="F451" s="2">
        <v>6.1</v>
      </c>
      <c r="G451" s="2">
        <v>7.2</v>
      </c>
      <c r="H451" s="2">
        <v>1015.9</v>
      </c>
      <c r="I451" s="2">
        <v>10</v>
      </c>
      <c r="J451" s="2">
        <v>0</v>
      </c>
      <c r="K451" s="2">
        <v>0.4</v>
      </c>
      <c r="L451" s="2">
        <v>0.7</v>
      </c>
      <c r="M451" s="2">
        <v>0.7</v>
      </c>
      <c r="N451">
        <v>31.4</v>
      </c>
      <c r="O451">
        <v>357.2</v>
      </c>
      <c r="P451">
        <v>12.9</v>
      </c>
      <c r="Q451">
        <v>12.9</v>
      </c>
      <c r="R451" s="5">
        <v>0.30694444444444402</v>
      </c>
      <c r="T451" s="13">
        <f t="shared" si="9"/>
        <v>12.9</v>
      </c>
      <c r="U451" s="13">
        <f t="shared" si="11"/>
        <v>-3</v>
      </c>
      <c r="V451" s="12">
        <f t="shared" si="8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12.9</v>
      </c>
      <c r="C452" s="2">
        <v>85</v>
      </c>
      <c r="D452" s="2">
        <v>10.4</v>
      </c>
      <c r="E452" s="2">
        <v>12.9</v>
      </c>
      <c r="F452" s="2">
        <v>2.5</v>
      </c>
      <c r="G452" s="2">
        <v>5</v>
      </c>
      <c r="H452" s="2">
        <v>1016</v>
      </c>
      <c r="I452" s="2">
        <v>10</v>
      </c>
      <c r="J452" s="2">
        <v>0</v>
      </c>
      <c r="K452" s="2">
        <v>0.4</v>
      </c>
      <c r="L452" s="2">
        <v>0.7</v>
      </c>
      <c r="M452" s="2">
        <v>0.7</v>
      </c>
      <c r="N452">
        <v>31.4</v>
      </c>
      <c r="O452">
        <v>357.2</v>
      </c>
      <c r="P452">
        <v>12.9</v>
      </c>
      <c r="Q452">
        <v>12.9</v>
      </c>
      <c r="R452" s="5">
        <v>0.30763888888888902</v>
      </c>
      <c r="T452" s="13">
        <f t="shared" si="9"/>
        <v>12.9</v>
      </c>
      <c r="U452" s="13">
        <f t="shared" si="11"/>
        <v>-3</v>
      </c>
      <c r="V452" s="12">
        <f t="shared" si="8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12.9</v>
      </c>
      <c r="C453" s="2">
        <v>85</v>
      </c>
      <c r="D453" s="2">
        <v>10.4</v>
      </c>
      <c r="E453" s="2">
        <v>12.9</v>
      </c>
      <c r="F453" s="2">
        <v>2.5</v>
      </c>
      <c r="G453" s="2">
        <v>6.1</v>
      </c>
      <c r="H453" s="2">
        <v>1015.9</v>
      </c>
      <c r="I453" s="2">
        <v>10</v>
      </c>
      <c r="J453" s="2">
        <v>0</v>
      </c>
      <c r="K453" s="2">
        <v>0.4</v>
      </c>
      <c r="L453" s="2">
        <v>0.7</v>
      </c>
      <c r="M453" s="2">
        <v>0.7</v>
      </c>
      <c r="N453">
        <v>31.4</v>
      </c>
      <c r="O453">
        <v>357.2</v>
      </c>
      <c r="P453">
        <v>12.9</v>
      </c>
      <c r="Q453">
        <v>12.9</v>
      </c>
      <c r="R453" s="5">
        <v>0.30833333333333302</v>
      </c>
      <c r="T453" s="13">
        <f t="shared" si="9"/>
        <v>12.9</v>
      </c>
      <c r="U453" s="13">
        <f t="shared" si="11"/>
        <v>-3</v>
      </c>
      <c r="V453" s="12">
        <f t="shared" si="8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12.9</v>
      </c>
      <c r="C454" s="2">
        <v>85</v>
      </c>
      <c r="D454" s="2">
        <v>10.4</v>
      </c>
      <c r="E454" s="2">
        <v>12.9</v>
      </c>
      <c r="F454" s="2">
        <v>6.5</v>
      </c>
      <c r="G454" s="2">
        <v>6.8</v>
      </c>
      <c r="H454" s="2">
        <v>1016</v>
      </c>
      <c r="I454" s="2">
        <v>10</v>
      </c>
      <c r="J454" s="2">
        <v>0</v>
      </c>
      <c r="K454" s="2">
        <v>0.4</v>
      </c>
      <c r="L454" s="2">
        <v>0.7</v>
      </c>
      <c r="M454" s="2">
        <v>0.7</v>
      </c>
      <c r="N454">
        <v>31.4</v>
      </c>
      <c r="O454">
        <v>357.2</v>
      </c>
      <c r="P454">
        <v>12.9</v>
      </c>
      <c r="Q454">
        <v>12.9</v>
      </c>
      <c r="R454" s="5">
        <v>0.30902777777777801</v>
      </c>
      <c r="T454" s="13">
        <f t="shared" si="9"/>
        <v>12.9</v>
      </c>
      <c r="U454" s="13">
        <f t="shared" si="11"/>
        <v>-3</v>
      </c>
      <c r="V454" s="12">
        <f t="shared" si="8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12.9</v>
      </c>
      <c r="C455" s="2">
        <v>85</v>
      </c>
      <c r="D455" s="2">
        <v>10.4</v>
      </c>
      <c r="E455" s="2">
        <v>12.9</v>
      </c>
      <c r="F455" s="2">
        <v>3.2</v>
      </c>
      <c r="G455" s="2">
        <v>5.8</v>
      </c>
      <c r="H455" s="2">
        <v>1016.1</v>
      </c>
      <c r="I455" s="2">
        <v>10</v>
      </c>
      <c r="J455" s="2">
        <v>0</v>
      </c>
      <c r="K455" s="2">
        <v>0.4</v>
      </c>
      <c r="L455" s="2">
        <v>0.7</v>
      </c>
      <c r="M455" s="2">
        <v>0.7</v>
      </c>
      <c r="N455">
        <v>31.4</v>
      </c>
      <c r="O455">
        <v>357.2</v>
      </c>
      <c r="P455">
        <v>12.9</v>
      </c>
      <c r="Q455">
        <v>12.9</v>
      </c>
      <c r="R455" s="5">
        <v>0.30972222222222201</v>
      </c>
      <c r="T455" s="13">
        <f t="shared" si="9"/>
        <v>12.9</v>
      </c>
      <c r="U455" s="13">
        <f t="shared" si="11"/>
        <v>-3</v>
      </c>
      <c r="V455" s="12">
        <f t="shared" si="8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13</v>
      </c>
      <c r="C456" s="2">
        <v>85</v>
      </c>
      <c r="D456" s="2">
        <v>10.5</v>
      </c>
      <c r="E456" s="2">
        <v>13</v>
      </c>
      <c r="F456" s="2">
        <v>4.3</v>
      </c>
      <c r="G456" s="2">
        <v>7.9</v>
      </c>
      <c r="H456" s="2">
        <v>1016</v>
      </c>
      <c r="I456" s="2">
        <v>10</v>
      </c>
      <c r="J456" s="2">
        <v>0</v>
      </c>
      <c r="K456" s="2">
        <v>0.4</v>
      </c>
      <c r="L456" s="2">
        <v>0.7</v>
      </c>
      <c r="M456" s="2">
        <v>0.7</v>
      </c>
      <c r="N456">
        <v>31.4</v>
      </c>
      <c r="O456">
        <v>357.2</v>
      </c>
      <c r="P456">
        <v>12.9</v>
      </c>
      <c r="Q456">
        <v>12.9</v>
      </c>
      <c r="R456" s="5">
        <v>0.31041666666666701</v>
      </c>
      <c r="T456" s="13">
        <f t="shared" si="9"/>
        <v>12.9</v>
      </c>
      <c r="U456" s="13">
        <f t="shared" si="11"/>
        <v>-3.0999999999999996</v>
      </c>
      <c r="V456" s="12">
        <f t="shared" si="8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13</v>
      </c>
      <c r="C457" s="2">
        <v>85</v>
      </c>
      <c r="D457" s="2">
        <v>10.5</v>
      </c>
      <c r="E457" s="2">
        <v>13</v>
      </c>
      <c r="F457" s="2">
        <v>6.8</v>
      </c>
      <c r="G457" s="2">
        <v>6.8</v>
      </c>
      <c r="H457" s="2">
        <v>1016</v>
      </c>
      <c r="I457" s="2">
        <v>20</v>
      </c>
      <c r="J457" s="2">
        <v>0</v>
      </c>
      <c r="K457" s="2">
        <v>0.4</v>
      </c>
      <c r="L457" s="2">
        <v>0.7</v>
      </c>
      <c r="M457" s="2">
        <v>0.7</v>
      </c>
      <c r="N457">
        <v>31.4</v>
      </c>
      <c r="O457">
        <v>357.2</v>
      </c>
      <c r="P457">
        <v>12.9</v>
      </c>
      <c r="Q457">
        <v>12.9</v>
      </c>
      <c r="R457" s="5">
        <v>0.31111111111111101</v>
      </c>
      <c r="T457" s="13">
        <f t="shared" si="9"/>
        <v>12.9</v>
      </c>
      <c r="U457" s="13">
        <f t="shared" si="11"/>
        <v>-3.0999999999999996</v>
      </c>
      <c r="V457" s="12">
        <f t="shared" ref="V457:V520" si="12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13</v>
      </c>
      <c r="C458" s="2">
        <v>85</v>
      </c>
      <c r="D458" s="2">
        <v>10.5</v>
      </c>
      <c r="E458" s="2">
        <v>13</v>
      </c>
      <c r="F458" s="2">
        <v>2.9</v>
      </c>
      <c r="G458" s="2">
        <v>4.3</v>
      </c>
      <c r="H458" s="2">
        <v>1015.9</v>
      </c>
      <c r="I458" s="2">
        <v>20</v>
      </c>
      <c r="J458" s="2">
        <v>0</v>
      </c>
      <c r="K458" s="2">
        <v>0.4</v>
      </c>
      <c r="L458" s="2">
        <v>0.7</v>
      </c>
      <c r="M458" s="2">
        <v>0.7</v>
      </c>
      <c r="N458">
        <v>31.4</v>
      </c>
      <c r="O458">
        <v>357.2</v>
      </c>
      <c r="P458">
        <v>12.9</v>
      </c>
      <c r="Q458">
        <v>13</v>
      </c>
      <c r="R458" s="5">
        <v>0.311805555555556</v>
      </c>
      <c r="T458" s="13">
        <f t="shared" si="9"/>
        <v>13</v>
      </c>
      <c r="U458" s="13">
        <f t="shared" si="11"/>
        <v>-3</v>
      </c>
      <c r="V458" s="12">
        <f t="shared" si="12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13</v>
      </c>
      <c r="C459" s="2">
        <v>85</v>
      </c>
      <c r="D459" s="2">
        <v>10.5</v>
      </c>
      <c r="E459" s="2">
        <v>13</v>
      </c>
      <c r="F459" s="2">
        <v>4</v>
      </c>
      <c r="G459" s="2">
        <v>5.8</v>
      </c>
      <c r="H459" s="2">
        <v>1016.1</v>
      </c>
      <c r="I459" s="2">
        <v>30</v>
      </c>
      <c r="J459" s="2">
        <v>0</v>
      </c>
      <c r="K459" s="2">
        <v>0.4</v>
      </c>
      <c r="L459" s="2">
        <v>0.7</v>
      </c>
      <c r="M459" s="2">
        <v>0.7</v>
      </c>
      <c r="N459">
        <v>31.4</v>
      </c>
      <c r="O459">
        <v>357.2</v>
      </c>
      <c r="P459">
        <v>12.9</v>
      </c>
      <c r="Q459">
        <v>13</v>
      </c>
      <c r="R459" s="5">
        <v>0.3125</v>
      </c>
      <c r="T459" s="13">
        <f t="shared" si="9"/>
        <v>13</v>
      </c>
      <c r="U459" s="13">
        <f t="shared" si="11"/>
        <v>-3</v>
      </c>
      <c r="V459" s="12">
        <f t="shared" si="12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13</v>
      </c>
      <c r="C460" s="2">
        <v>85</v>
      </c>
      <c r="D460" s="2">
        <v>10.5</v>
      </c>
      <c r="E460" s="2">
        <v>13</v>
      </c>
      <c r="F460" s="2">
        <v>4.3</v>
      </c>
      <c r="G460" s="2">
        <v>5.8</v>
      </c>
      <c r="H460" s="2">
        <v>1015.9</v>
      </c>
      <c r="I460" s="2">
        <v>40</v>
      </c>
      <c r="J460" s="2">
        <v>0</v>
      </c>
      <c r="K460" s="2">
        <v>0.4</v>
      </c>
      <c r="L460" s="2">
        <v>0.7</v>
      </c>
      <c r="M460" s="2">
        <v>0.7</v>
      </c>
      <c r="N460">
        <v>31.4</v>
      </c>
      <c r="O460">
        <v>357.2</v>
      </c>
      <c r="P460">
        <v>12.9</v>
      </c>
      <c r="Q460">
        <v>13</v>
      </c>
      <c r="R460" s="5">
        <v>0.313194444444444</v>
      </c>
      <c r="T460" s="13">
        <f>MAX(P460,Q460)</f>
        <v>13</v>
      </c>
      <c r="U460" s="13">
        <f t="shared" si="11"/>
        <v>-3</v>
      </c>
      <c r="V460" s="12">
        <f t="shared" si="12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13</v>
      </c>
      <c r="C461" s="2">
        <v>85</v>
      </c>
      <c r="D461" s="2">
        <v>10.5</v>
      </c>
      <c r="E461" s="2">
        <v>13</v>
      </c>
      <c r="F461" s="2">
        <v>4.7</v>
      </c>
      <c r="G461" s="2">
        <v>6.1</v>
      </c>
      <c r="H461" s="2">
        <v>1015.9</v>
      </c>
      <c r="I461" s="2">
        <v>40</v>
      </c>
      <c r="J461" s="2">
        <v>0</v>
      </c>
      <c r="K461" s="2">
        <v>0.4</v>
      </c>
      <c r="L461" s="2">
        <v>0.7</v>
      </c>
      <c r="M461" s="2">
        <v>0.7</v>
      </c>
      <c r="N461">
        <v>31.4</v>
      </c>
      <c r="O461">
        <v>357.2</v>
      </c>
      <c r="P461">
        <v>13</v>
      </c>
      <c r="Q461">
        <v>13</v>
      </c>
      <c r="R461" s="5">
        <v>0.31388888888888899</v>
      </c>
      <c r="T461" s="13">
        <f>MAX(P461,Q461)</f>
        <v>13</v>
      </c>
      <c r="U461" s="13">
        <f t="shared" si="11"/>
        <v>-3</v>
      </c>
      <c r="V461" s="12">
        <f t="shared" si="12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13</v>
      </c>
      <c r="C462" s="2">
        <v>85</v>
      </c>
      <c r="D462" s="2">
        <v>10.5</v>
      </c>
      <c r="E462" s="2">
        <v>13</v>
      </c>
      <c r="F462" s="2">
        <v>5.8</v>
      </c>
      <c r="G462" s="2">
        <v>5.8</v>
      </c>
      <c r="H462" s="2">
        <v>1016</v>
      </c>
      <c r="I462" s="2">
        <v>60</v>
      </c>
      <c r="J462" s="2">
        <v>0</v>
      </c>
      <c r="K462" s="2">
        <v>0.4</v>
      </c>
      <c r="L462" s="2">
        <v>0.7</v>
      </c>
      <c r="M462" s="2">
        <v>0.7</v>
      </c>
      <c r="N462">
        <v>31.4</v>
      </c>
      <c r="O462">
        <v>357.2</v>
      </c>
      <c r="P462">
        <v>13</v>
      </c>
      <c r="Q462">
        <v>13</v>
      </c>
      <c r="R462" s="5">
        <v>0.31458333333333299</v>
      </c>
      <c r="T462" s="13">
        <f t="shared" si="9"/>
        <v>13</v>
      </c>
      <c r="U462" s="13">
        <f t="shared" si="11"/>
        <v>-3</v>
      </c>
      <c r="V462" s="12">
        <f t="shared" si="12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13</v>
      </c>
      <c r="C463" s="2">
        <v>85</v>
      </c>
      <c r="D463" s="2">
        <v>10.5</v>
      </c>
      <c r="E463" s="2">
        <v>13</v>
      </c>
      <c r="F463" s="2">
        <v>2.5</v>
      </c>
      <c r="G463" s="2">
        <v>5.4</v>
      </c>
      <c r="H463" s="2">
        <v>1015.9</v>
      </c>
      <c r="I463" s="2">
        <v>80</v>
      </c>
      <c r="J463" s="2">
        <v>0</v>
      </c>
      <c r="K463" s="2">
        <v>0.4</v>
      </c>
      <c r="L463" s="2">
        <v>0.7</v>
      </c>
      <c r="M463" s="2">
        <v>0.7</v>
      </c>
      <c r="N463">
        <v>31.4</v>
      </c>
      <c r="O463">
        <v>357.2</v>
      </c>
      <c r="P463">
        <v>13</v>
      </c>
      <c r="Q463">
        <v>13</v>
      </c>
      <c r="R463" s="5">
        <v>0.31527777777777799</v>
      </c>
      <c r="T463" s="13">
        <f t="shared" ref="T463:T526" si="13">MAX(P463,Q463)</f>
        <v>13</v>
      </c>
      <c r="U463" s="13">
        <f t="shared" si="11"/>
        <v>-3</v>
      </c>
      <c r="V463" s="12">
        <f t="shared" si="12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13</v>
      </c>
      <c r="C464" s="2">
        <v>85</v>
      </c>
      <c r="D464" s="2">
        <v>10.5</v>
      </c>
      <c r="E464" s="2">
        <v>13</v>
      </c>
      <c r="F464" s="2">
        <v>11.5</v>
      </c>
      <c r="G464" s="2">
        <v>13.7</v>
      </c>
      <c r="H464" s="2">
        <v>1016</v>
      </c>
      <c r="I464" s="2">
        <v>70</v>
      </c>
      <c r="J464" s="2">
        <v>0</v>
      </c>
      <c r="K464" s="2">
        <v>0.4</v>
      </c>
      <c r="L464" s="2">
        <v>0.7</v>
      </c>
      <c r="M464" s="2">
        <v>0.7</v>
      </c>
      <c r="N464">
        <v>31.4</v>
      </c>
      <c r="O464">
        <v>357.2</v>
      </c>
      <c r="P464">
        <v>13</v>
      </c>
      <c r="Q464">
        <v>13</v>
      </c>
      <c r="R464" s="5">
        <v>0.31597222222222199</v>
      </c>
      <c r="T464" s="13">
        <f t="shared" si="13"/>
        <v>13</v>
      </c>
      <c r="U464" s="13">
        <f t="shared" ref="U464:U527" si="14">(T464-B464)-3</f>
        <v>-3</v>
      </c>
      <c r="V464" s="12">
        <f t="shared" si="12"/>
        <v>1</v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13</v>
      </c>
      <c r="C465" s="2">
        <v>85</v>
      </c>
      <c r="D465" s="2">
        <v>10.5</v>
      </c>
      <c r="E465" s="2">
        <v>13</v>
      </c>
      <c r="F465" s="2">
        <v>7.6</v>
      </c>
      <c r="G465" s="2">
        <v>10.4</v>
      </c>
      <c r="H465" s="2">
        <v>1015.9</v>
      </c>
      <c r="I465" s="2">
        <v>80</v>
      </c>
      <c r="J465" s="2">
        <v>0</v>
      </c>
      <c r="K465" s="2">
        <v>0.4</v>
      </c>
      <c r="L465" s="2">
        <v>0.7</v>
      </c>
      <c r="M465" s="2">
        <v>0.7</v>
      </c>
      <c r="N465">
        <v>31.4</v>
      </c>
      <c r="O465">
        <v>357.2</v>
      </c>
      <c r="P465">
        <v>13</v>
      </c>
      <c r="Q465">
        <v>13</v>
      </c>
      <c r="R465" s="5">
        <v>0.31666666666666698</v>
      </c>
      <c r="T465" s="13">
        <f t="shared" si="13"/>
        <v>13</v>
      </c>
      <c r="U465" s="13">
        <f t="shared" si="14"/>
        <v>-3</v>
      </c>
      <c r="V465" s="12">
        <f t="shared" si="12"/>
        <v>1</v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13</v>
      </c>
      <c r="C466" s="2">
        <v>85</v>
      </c>
      <c r="D466" s="2">
        <v>10.5</v>
      </c>
      <c r="E466" s="2">
        <v>13</v>
      </c>
      <c r="F466" s="2">
        <v>8.3000000000000007</v>
      </c>
      <c r="G466" s="2">
        <v>8.3000000000000007</v>
      </c>
      <c r="H466" s="2">
        <v>1016.2</v>
      </c>
      <c r="I466" s="2">
        <v>80</v>
      </c>
      <c r="J466" s="2">
        <v>0</v>
      </c>
      <c r="K466" s="2">
        <v>0.4</v>
      </c>
      <c r="L466" s="2">
        <v>0.7</v>
      </c>
      <c r="M466" s="2">
        <v>0.7</v>
      </c>
      <c r="N466">
        <v>31.4</v>
      </c>
      <c r="O466">
        <v>357.2</v>
      </c>
      <c r="P466">
        <v>13</v>
      </c>
      <c r="Q466">
        <v>13</v>
      </c>
      <c r="R466" s="5">
        <v>0.31736111111111098</v>
      </c>
      <c r="T466" s="13">
        <f t="shared" si="13"/>
        <v>13</v>
      </c>
      <c r="U466" s="13">
        <f t="shared" si="14"/>
        <v>-3</v>
      </c>
      <c r="V466" s="12">
        <f t="shared" si="12"/>
        <v>1</v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13</v>
      </c>
      <c r="C467" s="2">
        <v>85</v>
      </c>
      <c r="D467" s="2">
        <v>10.5</v>
      </c>
      <c r="E467" s="2">
        <v>13</v>
      </c>
      <c r="F467" s="2">
        <v>11.9</v>
      </c>
      <c r="G467" s="2">
        <v>15.5</v>
      </c>
      <c r="H467" s="2">
        <v>1015.9</v>
      </c>
      <c r="I467" s="2">
        <v>100</v>
      </c>
      <c r="J467" s="2">
        <v>0</v>
      </c>
      <c r="K467" s="2">
        <v>0.4</v>
      </c>
      <c r="L467" s="2">
        <v>0.7</v>
      </c>
      <c r="M467" s="2">
        <v>0.7</v>
      </c>
      <c r="N467">
        <v>31.4</v>
      </c>
      <c r="O467">
        <v>357.2</v>
      </c>
      <c r="P467">
        <v>13</v>
      </c>
      <c r="Q467">
        <v>13</v>
      </c>
      <c r="R467" s="5">
        <v>0.31805555555555598</v>
      </c>
      <c r="T467" s="13">
        <f t="shared" si="13"/>
        <v>13</v>
      </c>
      <c r="U467" s="13">
        <f t="shared" si="14"/>
        <v>-3</v>
      </c>
      <c r="V467" s="12">
        <f t="shared" si="12"/>
        <v>1</v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13.1</v>
      </c>
      <c r="C468" s="2">
        <v>85</v>
      </c>
      <c r="D468" s="2">
        <v>10.6</v>
      </c>
      <c r="E468" s="2">
        <v>13.1</v>
      </c>
      <c r="F468" s="2">
        <v>6.5</v>
      </c>
      <c r="G468" s="2">
        <v>10.1</v>
      </c>
      <c r="H468" s="2">
        <v>1016.1</v>
      </c>
      <c r="I468" s="2">
        <v>120</v>
      </c>
      <c r="J468" s="2">
        <v>0</v>
      </c>
      <c r="K468" s="2">
        <v>0.4</v>
      </c>
      <c r="L468" s="2">
        <v>0.7</v>
      </c>
      <c r="M468" s="2">
        <v>0.7</v>
      </c>
      <c r="N468">
        <v>31.4</v>
      </c>
      <c r="O468">
        <v>357.2</v>
      </c>
      <c r="P468">
        <v>13</v>
      </c>
      <c r="Q468">
        <v>13</v>
      </c>
      <c r="R468" s="5">
        <v>0.31874999999999998</v>
      </c>
      <c r="T468" s="13">
        <f t="shared" si="13"/>
        <v>13</v>
      </c>
      <c r="U468" s="13">
        <f t="shared" si="14"/>
        <v>-3.0999999999999996</v>
      </c>
      <c r="V468" s="12">
        <f t="shared" si="12"/>
        <v>1</v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13.1</v>
      </c>
      <c r="C469" s="2">
        <v>85</v>
      </c>
      <c r="D469" s="2">
        <v>10.6</v>
      </c>
      <c r="E469" s="2">
        <v>13.1</v>
      </c>
      <c r="F469" s="2">
        <v>4</v>
      </c>
      <c r="G469" s="2">
        <v>9.4</v>
      </c>
      <c r="H469" s="2">
        <v>1016</v>
      </c>
      <c r="I469" s="2">
        <v>100</v>
      </c>
      <c r="J469" s="2">
        <v>0</v>
      </c>
      <c r="K469" s="2">
        <v>0.4</v>
      </c>
      <c r="L469" s="2">
        <v>0.7</v>
      </c>
      <c r="M469" s="2">
        <v>0.7</v>
      </c>
      <c r="N469">
        <v>31.4</v>
      </c>
      <c r="O469">
        <v>357.2</v>
      </c>
      <c r="P469">
        <v>13</v>
      </c>
      <c r="Q469">
        <v>13</v>
      </c>
      <c r="R469" s="5">
        <v>0.31944444444444398</v>
      </c>
      <c r="T469" s="13">
        <f t="shared" si="13"/>
        <v>13</v>
      </c>
      <c r="U469" s="13">
        <f t="shared" si="14"/>
        <v>-3.0999999999999996</v>
      </c>
      <c r="V469" s="12">
        <f t="shared" si="12"/>
        <v>1</v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13.1</v>
      </c>
      <c r="C470" s="2">
        <v>85</v>
      </c>
      <c r="D470" s="2">
        <v>10.6</v>
      </c>
      <c r="E470" s="2">
        <v>13.1</v>
      </c>
      <c r="F470" s="2">
        <v>9</v>
      </c>
      <c r="G470" s="2">
        <v>9</v>
      </c>
      <c r="H470" s="2">
        <v>1016</v>
      </c>
      <c r="I470" s="2">
        <v>120</v>
      </c>
      <c r="J470" s="2">
        <v>0</v>
      </c>
      <c r="K470" s="2">
        <v>0.6</v>
      </c>
      <c r="L470" s="2">
        <v>0.9</v>
      </c>
      <c r="M470" s="2">
        <v>0.9</v>
      </c>
      <c r="N470">
        <v>31.6</v>
      </c>
      <c r="O470">
        <v>357.4</v>
      </c>
      <c r="P470">
        <v>13</v>
      </c>
      <c r="Q470">
        <v>13</v>
      </c>
      <c r="R470" s="5">
        <v>0.32013888888888897</v>
      </c>
      <c r="T470" s="13">
        <f t="shared" si="13"/>
        <v>13</v>
      </c>
      <c r="U470" s="13">
        <f t="shared" si="14"/>
        <v>-3.0999999999999996</v>
      </c>
      <c r="V470" s="12">
        <f t="shared" si="12"/>
        <v>1</v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13.1</v>
      </c>
      <c r="C471" s="2">
        <v>85</v>
      </c>
      <c r="D471" s="2">
        <v>10.6</v>
      </c>
      <c r="E471" s="2">
        <v>13.1</v>
      </c>
      <c r="F471" s="2">
        <v>4</v>
      </c>
      <c r="G471" s="2">
        <v>10.8</v>
      </c>
      <c r="H471" s="2">
        <v>1016</v>
      </c>
      <c r="I471" s="2">
        <v>110</v>
      </c>
      <c r="J471" s="2">
        <v>0</v>
      </c>
      <c r="K471" s="2">
        <v>0.5</v>
      </c>
      <c r="L471" s="2">
        <v>0.9</v>
      </c>
      <c r="M471" s="2">
        <v>0.9</v>
      </c>
      <c r="N471">
        <v>31.6</v>
      </c>
      <c r="O471">
        <v>357.4</v>
      </c>
      <c r="P471">
        <v>13</v>
      </c>
      <c r="Q471">
        <v>13.1</v>
      </c>
      <c r="R471" s="5">
        <v>0.32083333333333303</v>
      </c>
      <c r="T471" s="13">
        <f t="shared" si="13"/>
        <v>13.1</v>
      </c>
      <c r="U471" s="13">
        <f t="shared" si="14"/>
        <v>-3</v>
      </c>
      <c r="V471" s="12">
        <f t="shared" si="12"/>
        <v>1</v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13.1</v>
      </c>
      <c r="C472" s="2">
        <v>85</v>
      </c>
      <c r="D472" s="2">
        <v>10.6</v>
      </c>
      <c r="E472" s="2">
        <v>13.1</v>
      </c>
      <c r="F472" s="2">
        <v>5.4</v>
      </c>
      <c r="G472" s="2">
        <v>6.1</v>
      </c>
      <c r="H472" s="2">
        <v>1016</v>
      </c>
      <c r="I472" s="2">
        <v>110</v>
      </c>
      <c r="J472" s="2">
        <v>0</v>
      </c>
      <c r="K472" s="2">
        <v>0.5</v>
      </c>
      <c r="L472" s="2">
        <v>0.9</v>
      </c>
      <c r="M472" s="2">
        <v>0.9</v>
      </c>
      <c r="N472">
        <v>31.6</v>
      </c>
      <c r="O472">
        <v>357.4</v>
      </c>
      <c r="P472">
        <v>13</v>
      </c>
      <c r="Q472">
        <v>13</v>
      </c>
      <c r="R472" s="5">
        <v>0.32152777777777802</v>
      </c>
      <c r="T472" s="13">
        <f t="shared" si="13"/>
        <v>13</v>
      </c>
      <c r="U472" s="13">
        <f t="shared" si="14"/>
        <v>-3.0999999999999996</v>
      </c>
      <c r="V472" s="12">
        <f t="shared" si="12"/>
        <v>1</v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13.1</v>
      </c>
      <c r="C473" s="2">
        <v>85</v>
      </c>
      <c r="D473" s="2">
        <v>10.6</v>
      </c>
      <c r="E473" s="2">
        <v>13.1</v>
      </c>
      <c r="F473" s="2">
        <v>7.9</v>
      </c>
      <c r="G473" s="2">
        <v>7.9</v>
      </c>
      <c r="H473" s="2">
        <v>1016.2</v>
      </c>
      <c r="I473" s="2">
        <v>130</v>
      </c>
      <c r="J473" s="2">
        <v>0</v>
      </c>
      <c r="K473" s="2">
        <v>0.5</v>
      </c>
      <c r="L473" s="2">
        <v>0.9</v>
      </c>
      <c r="M473" s="2">
        <v>0.9</v>
      </c>
      <c r="N473">
        <v>31.6</v>
      </c>
      <c r="O473">
        <v>357.4</v>
      </c>
      <c r="P473">
        <v>13.1</v>
      </c>
      <c r="Q473">
        <v>13</v>
      </c>
      <c r="R473" s="5">
        <v>0.32222222222222202</v>
      </c>
      <c r="T473" s="13">
        <f t="shared" si="13"/>
        <v>13.1</v>
      </c>
      <c r="U473" s="13">
        <f t="shared" si="14"/>
        <v>-3</v>
      </c>
      <c r="V473" s="12">
        <f t="shared" si="12"/>
        <v>1</v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13.1</v>
      </c>
      <c r="C474" s="2">
        <v>85</v>
      </c>
      <c r="D474" s="2">
        <v>10.6</v>
      </c>
      <c r="E474" s="2">
        <v>13.1</v>
      </c>
      <c r="F474" s="2">
        <v>3.2</v>
      </c>
      <c r="G474" s="2">
        <v>7.2</v>
      </c>
      <c r="H474" s="2">
        <v>1015.9</v>
      </c>
      <c r="I474" s="2">
        <v>130</v>
      </c>
      <c r="J474" s="2">
        <v>0</v>
      </c>
      <c r="K474" s="2">
        <v>0.5</v>
      </c>
      <c r="L474" s="2">
        <v>0.9</v>
      </c>
      <c r="M474" s="2">
        <v>0.9</v>
      </c>
      <c r="N474">
        <v>31.6</v>
      </c>
      <c r="O474">
        <v>357.4</v>
      </c>
      <c r="P474">
        <v>13.1</v>
      </c>
      <c r="Q474">
        <v>13.1</v>
      </c>
      <c r="R474" s="5">
        <v>0.32291666666666702</v>
      </c>
      <c r="T474" s="13">
        <f t="shared" si="13"/>
        <v>13.1</v>
      </c>
      <c r="U474" s="13">
        <f t="shared" si="14"/>
        <v>-3</v>
      </c>
      <c r="V474" s="12">
        <f t="shared" si="12"/>
        <v>1</v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13.1</v>
      </c>
      <c r="C475" s="2">
        <v>85</v>
      </c>
      <c r="D475" s="2">
        <v>10.6</v>
      </c>
      <c r="E475" s="2">
        <v>13.1</v>
      </c>
      <c r="F475" s="2">
        <v>4.3</v>
      </c>
      <c r="G475" s="2">
        <v>4.7</v>
      </c>
      <c r="H475" s="2">
        <v>1015.9</v>
      </c>
      <c r="I475" s="2">
        <v>160</v>
      </c>
      <c r="J475" s="2">
        <v>0</v>
      </c>
      <c r="K475" s="2">
        <v>0.5</v>
      </c>
      <c r="L475" s="2">
        <v>0.9</v>
      </c>
      <c r="M475" s="2">
        <v>0.9</v>
      </c>
      <c r="N475">
        <v>31.6</v>
      </c>
      <c r="O475">
        <v>357.4</v>
      </c>
      <c r="P475">
        <v>13.1</v>
      </c>
      <c r="Q475">
        <v>13.1</v>
      </c>
      <c r="R475" s="5">
        <v>0.32361111111111102</v>
      </c>
      <c r="T475" s="13">
        <f t="shared" si="13"/>
        <v>13.1</v>
      </c>
      <c r="U475" s="13">
        <f t="shared" si="14"/>
        <v>-3</v>
      </c>
      <c r="V475" s="12">
        <f t="shared" si="12"/>
        <v>1</v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13.1</v>
      </c>
      <c r="C476" s="2">
        <v>85</v>
      </c>
      <c r="D476" s="2">
        <v>10.6</v>
      </c>
      <c r="E476" s="2">
        <v>13.1</v>
      </c>
      <c r="F476" s="2">
        <v>6.8</v>
      </c>
      <c r="G476" s="2">
        <v>6.8</v>
      </c>
      <c r="H476" s="2">
        <v>1015.8</v>
      </c>
      <c r="I476" s="2">
        <v>190</v>
      </c>
      <c r="J476" s="2">
        <v>0</v>
      </c>
      <c r="K476" s="2">
        <v>0.5</v>
      </c>
      <c r="L476" s="2">
        <v>0.9</v>
      </c>
      <c r="M476" s="2">
        <v>0.9</v>
      </c>
      <c r="N476">
        <v>31.6</v>
      </c>
      <c r="O476">
        <v>357.4</v>
      </c>
      <c r="P476">
        <v>13.1</v>
      </c>
      <c r="Q476">
        <v>13.1</v>
      </c>
      <c r="R476" s="5">
        <v>0.32430555555555601</v>
      </c>
      <c r="T476" s="13">
        <f t="shared" si="13"/>
        <v>13.1</v>
      </c>
      <c r="U476" s="13">
        <f t="shared" si="14"/>
        <v>-3</v>
      </c>
      <c r="V476" s="12">
        <f t="shared" si="12"/>
        <v>1</v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13.1</v>
      </c>
      <c r="C477" s="2">
        <v>85</v>
      </c>
      <c r="D477" s="2">
        <v>10.6</v>
      </c>
      <c r="E477" s="2">
        <v>13.1</v>
      </c>
      <c r="F477" s="2">
        <v>5</v>
      </c>
      <c r="G477" s="2">
        <v>5</v>
      </c>
      <c r="H477" s="2">
        <v>1015.8</v>
      </c>
      <c r="I477" s="2">
        <v>230</v>
      </c>
      <c r="J477" s="2">
        <v>0</v>
      </c>
      <c r="K477" s="2">
        <v>0.5</v>
      </c>
      <c r="L477" s="2">
        <v>0.9</v>
      </c>
      <c r="M477" s="2">
        <v>0.9</v>
      </c>
      <c r="N477">
        <v>31.6</v>
      </c>
      <c r="O477">
        <v>357.4</v>
      </c>
      <c r="P477">
        <v>13.1</v>
      </c>
      <c r="Q477">
        <v>13.1</v>
      </c>
      <c r="R477" s="5">
        <v>0.32500000000000001</v>
      </c>
      <c r="T477" s="13">
        <f t="shared" si="13"/>
        <v>13.1</v>
      </c>
      <c r="U477" s="13">
        <f t="shared" si="14"/>
        <v>-3</v>
      </c>
      <c r="V477" s="12">
        <f t="shared" si="12"/>
        <v>1</v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13.2</v>
      </c>
      <c r="C478" s="2">
        <v>85</v>
      </c>
      <c r="D478" s="2">
        <v>10.7</v>
      </c>
      <c r="E478" s="2">
        <v>13.2</v>
      </c>
      <c r="F478" s="2">
        <v>8.3000000000000007</v>
      </c>
      <c r="G478" s="2">
        <v>8.3000000000000007</v>
      </c>
      <c r="H478" s="2">
        <v>1015.9</v>
      </c>
      <c r="I478" s="2">
        <v>260</v>
      </c>
      <c r="J478" s="2">
        <v>0</v>
      </c>
      <c r="K478" s="2">
        <v>0.5</v>
      </c>
      <c r="L478" s="2">
        <v>0.9</v>
      </c>
      <c r="M478" s="2">
        <v>0.9</v>
      </c>
      <c r="N478">
        <v>31.6</v>
      </c>
      <c r="O478">
        <v>357.4</v>
      </c>
      <c r="P478">
        <v>13.1</v>
      </c>
      <c r="Q478">
        <v>13.1</v>
      </c>
      <c r="R478" s="5">
        <v>0.32569444444444401</v>
      </c>
      <c r="T478" s="13">
        <f t="shared" si="13"/>
        <v>13.1</v>
      </c>
      <c r="U478" s="13">
        <f t="shared" si="14"/>
        <v>-3.0999999999999996</v>
      </c>
      <c r="V478" s="12">
        <f t="shared" si="12"/>
        <v>1</v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13.2</v>
      </c>
      <c r="C479" s="2">
        <v>85</v>
      </c>
      <c r="D479" s="2">
        <v>10.7</v>
      </c>
      <c r="E479" s="2">
        <v>13.2</v>
      </c>
      <c r="F479" s="2">
        <v>7.2</v>
      </c>
      <c r="G479" s="2">
        <v>8.3000000000000007</v>
      </c>
      <c r="H479" s="2">
        <v>1015.6</v>
      </c>
      <c r="I479" s="2">
        <v>240</v>
      </c>
      <c r="J479" s="2">
        <v>0</v>
      </c>
      <c r="K479" s="2">
        <v>0.5</v>
      </c>
      <c r="L479" s="2">
        <v>0.9</v>
      </c>
      <c r="M479" s="2">
        <v>0.9</v>
      </c>
      <c r="N479">
        <v>31.6</v>
      </c>
      <c r="O479">
        <v>357.4</v>
      </c>
      <c r="P479">
        <v>13.1</v>
      </c>
      <c r="Q479">
        <v>13.1</v>
      </c>
      <c r="R479" s="5">
        <v>0.32638888888888901</v>
      </c>
      <c r="T479" s="13">
        <f t="shared" si="13"/>
        <v>13.1</v>
      </c>
      <c r="U479" s="13">
        <f t="shared" si="14"/>
        <v>-3.0999999999999996</v>
      </c>
      <c r="V479" s="12">
        <f t="shared" si="12"/>
        <v>1</v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13.2</v>
      </c>
      <c r="C480" s="2">
        <v>85</v>
      </c>
      <c r="D480" s="2">
        <v>10.7</v>
      </c>
      <c r="E480" s="2">
        <v>13.2</v>
      </c>
      <c r="F480" s="2">
        <v>2.9</v>
      </c>
      <c r="G480" s="2">
        <v>5.8</v>
      </c>
      <c r="H480" s="2">
        <v>1015.9</v>
      </c>
      <c r="I480" s="2">
        <v>270</v>
      </c>
      <c r="J480" s="2">
        <v>0</v>
      </c>
      <c r="K480" s="2">
        <v>0.6</v>
      </c>
      <c r="L480" s="2">
        <v>1</v>
      </c>
      <c r="M480" s="2">
        <v>1</v>
      </c>
      <c r="N480">
        <v>31.7</v>
      </c>
      <c r="O480">
        <v>357.5</v>
      </c>
      <c r="P480">
        <v>13.1</v>
      </c>
      <c r="Q480">
        <v>13.1</v>
      </c>
      <c r="R480" s="5">
        <v>0.327083333333333</v>
      </c>
      <c r="T480" s="13">
        <f t="shared" si="13"/>
        <v>13.1</v>
      </c>
      <c r="U480" s="13">
        <f t="shared" si="14"/>
        <v>-3.0999999999999996</v>
      </c>
      <c r="V480" s="12">
        <f t="shared" si="12"/>
        <v>1</v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13.2</v>
      </c>
      <c r="C481" s="2">
        <v>85</v>
      </c>
      <c r="D481" s="2">
        <v>10.7</v>
      </c>
      <c r="E481" s="2">
        <v>13.2</v>
      </c>
      <c r="F481" s="2">
        <v>4.3</v>
      </c>
      <c r="G481" s="2">
        <v>11.2</v>
      </c>
      <c r="H481" s="2">
        <v>1015.6</v>
      </c>
      <c r="I481" s="2">
        <v>240</v>
      </c>
      <c r="J481" s="2">
        <v>0</v>
      </c>
      <c r="K481" s="2">
        <v>0.6</v>
      </c>
      <c r="L481" s="2">
        <v>1</v>
      </c>
      <c r="M481" s="2">
        <v>1</v>
      </c>
      <c r="N481">
        <v>31.7</v>
      </c>
      <c r="O481">
        <v>357.5</v>
      </c>
      <c r="P481">
        <v>13.1</v>
      </c>
      <c r="Q481">
        <v>13.2</v>
      </c>
      <c r="R481" s="5">
        <v>0.327777777777778</v>
      </c>
      <c r="T481" s="13">
        <f t="shared" si="13"/>
        <v>13.2</v>
      </c>
      <c r="U481" s="13">
        <f t="shared" si="14"/>
        <v>-3</v>
      </c>
      <c r="V481" s="12">
        <f t="shared" si="12"/>
        <v>1</v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13.3</v>
      </c>
      <c r="C482" s="2">
        <v>85</v>
      </c>
      <c r="D482" s="2">
        <v>10.8</v>
      </c>
      <c r="E482" s="2">
        <v>13.3</v>
      </c>
      <c r="F482" s="2">
        <v>14.4</v>
      </c>
      <c r="G482" s="2">
        <v>16.600000000000001</v>
      </c>
      <c r="H482" s="2">
        <v>1016</v>
      </c>
      <c r="I482" s="2">
        <v>220</v>
      </c>
      <c r="J482" s="2">
        <v>0</v>
      </c>
      <c r="K482" s="2">
        <v>0.6</v>
      </c>
      <c r="L482" s="2">
        <v>1</v>
      </c>
      <c r="M482" s="2">
        <v>1</v>
      </c>
      <c r="N482">
        <v>31.7</v>
      </c>
      <c r="O482">
        <v>357.5</v>
      </c>
      <c r="P482">
        <v>13.2</v>
      </c>
      <c r="Q482">
        <v>13.1</v>
      </c>
      <c r="R482" s="5">
        <v>0.328472222222222</v>
      </c>
      <c r="T482" s="13">
        <f t="shared" si="13"/>
        <v>13.2</v>
      </c>
      <c r="U482" s="13">
        <f t="shared" si="14"/>
        <v>-3.1000000000000014</v>
      </c>
      <c r="V482" s="12">
        <f t="shared" si="12"/>
        <v>1</v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13.3</v>
      </c>
      <c r="C483" s="2">
        <v>85</v>
      </c>
      <c r="D483" s="2">
        <v>10.8</v>
      </c>
      <c r="E483" s="2">
        <v>13.3</v>
      </c>
      <c r="F483" s="2">
        <v>6.5</v>
      </c>
      <c r="G483" s="2">
        <v>6.5</v>
      </c>
      <c r="H483" s="2">
        <v>1015.9</v>
      </c>
      <c r="I483" s="2">
        <v>220</v>
      </c>
      <c r="J483" s="2">
        <v>0</v>
      </c>
      <c r="K483" s="2">
        <v>0.6</v>
      </c>
      <c r="L483" s="2">
        <v>1</v>
      </c>
      <c r="M483" s="2">
        <v>1</v>
      </c>
      <c r="N483">
        <v>31.7</v>
      </c>
      <c r="O483">
        <v>357.5</v>
      </c>
      <c r="P483">
        <v>13.2</v>
      </c>
      <c r="Q483">
        <v>13.2</v>
      </c>
      <c r="R483" s="5">
        <v>0.329166666666667</v>
      </c>
      <c r="T483" s="13">
        <f t="shared" si="13"/>
        <v>13.2</v>
      </c>
      <c r="U483" s="13">
        <f t="shared" si="14"/>
        <v>-3.1000000000000014</v>
      </c>
      <c r="V483" s="12">
        <f t="shared" si="12"/>
        <v>1</v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13.4</v>
      </c>
      <c r="C484" s="2">
        <v>86</v>
      </c>
      <c r="D484" s="2">
        <v>11.1</v>
      </c>
      <c r="E484" s="2">
        <v>13.4</v>
      </c>
      <c r="F484" s="2">
        <v>7.6</v>
      </c>
      <c r="G484" s="2">
        <v>8.6</v>
      </c>
      <c r="H484" s="2">
        <v>1015.8</v>
      </c>
      <c r="I484" s="2">
        <v>220</v>
      </c>
      <c r="J484" s="2">
        <v>0</v>
      </c>
      <c r="K484" s="2">
        <v>0.6</v>
      </c>
      <c r="L484" s="2">
        <v>1</v>
      </c>
      <c r="M484" s="2">
        <v>1</v>
      </c>
      <c r="N484">
        <v>31.7</v>
      </c>
      <c r="O484">
        <v>357.5</v>
      </c>
      <c r="P484">
        <v>13.2</v>
      </c>
      <c r="Q484">
        <v>13.2</v>
      </c>
      <c r="R484" s="5">
        <v>0.32986111111111099</v>
      </c>
      <c r="T484" s="13">
        <f t="shared" si="13"/>
        <v>13.2</v>
      </c>
      <c r="U484" s="13">
        <f t="shared" si="14"/>
        <v>-3.2000000000000011</v>
      </c>
      <c r="V484" s="12">
        <f t="shared" si="12"/>
        <v>1</v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13.4</v>
      </c>
      <c r="C485" s="2">
        <v>86</v>
      </c>
      <c r="D485" s="2">
        <v>11.1</v>
      </c>
      <c r="E485" s="2">
        <v>13.4</v>
      </c>
      <c r="F485" s="2">
        <v>0</v>
      </c>
      <c r="G485" s="2">
        <v>5.4</v>
      </c>
      <c r="H485" s="2">
        <v>1015.9</v>
      </c>
      <c r="I485" s="2">
        <v>230</v>
      </c>
      <c r="J485" s="2">
        <v>0</v>
      </c>
      <c r="K485" s="2">
        <v>0.6</v>
      </c>
      <c r="L485" s="2">
        <v>1</v>
      </c>
      <c r="M485" s="2">
        <v>1</v>
      </c>
      <c r="N485">
        <v>31.7</v>
      </c>
      <c r="O485">
        <v>357.5</v>
      </c>
      <c r="P485">
        <v>13.2</v>
      </c>
      <c r="Q485">
        <v>13.2</v>
      </c>
      <c r="R485" s="5">
        <v>0.33055555555555599</v>
      </c>
      <c r="T485" s="13">
        <f t="shared" si="13"/>
        <v>13.2</v>
      </c>
      <c r="U485" s="13">
        <f t="shared" si="14"/>
        <v>-3.2000000000000011</v>
      </c>
      <c r="V485" s="12">
        <f t="shared" si="12"/>
        <v>1</v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13.5</v>
      </c>
      <c r="C486" s="2">
        <v>85</v>
      </c>
      <c r="D486" s="2">
        <v>11</v>
      </c>
      <c r="E486" s="2">
        <v>13.5</v>
      </c>
      <c r="F486" s="2">
        <v>7.9</v>
      </c>
      <c r="G486" s="2">
        <v>7.9</v>
      </c>
      <c r="H486" s="2">
        <v>1015.9</v>
      </c>
      <c r="I486" s="2">
        <v>230</v>
      </c>
      <c r="J486" s="2">
        <v>0</v>
      </c>
      <c r="K486" s="2">
        <v>0.5</v>
      </c>
      <c r="L486" s="2">
        <v>1</v>
      </c>
      <c r="M486" s="2">
        <v>1</v>
      </c>
      <c r="N486">
        <v>31.7</v>
      </c>
      <c r="O486">
        <v>357.5</v>
      </c>
      <c r="P486">
        <v>13.2</v>
      </c>
      <c r="Q486">
        <v>13.2</v>
      </c>
      <c r="R486" s="5">
        <v>0.33124999999999999</v>
      </c>
      <c r="T486" s="13">
        <f t="shared" si="13"/>
        <v>13.2</v>
      </c>
      <c r="U486" s="13">
        <f t="shared" si="14"/>
        <v>-3.3000000000000007</v>
      </c>
      <c r="V486" s="12">
        <f t="shared" si="12"/>
        <v>1</v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13.5</v>
      </c>
      <c r="C487" s="2">
        <v>86</v>
      </c>
      <c r="D487" s="2">
        <v>11.2</v>
      </c>
      <c r="E487" s="2">
        <v>13.5</v>
      </c>
      <c r="F487" s="2">
        <v>2.9</v>
      </c>
      <c r="G487" s="2">
        <v>4.7</v>
      </c>
      <c r="H487" s="2">
        <v>1015.8</v>
      </c>
      <c r="I487" s="2">
        <v>270</v>
      </c>
      <c r="J487" s="2">
        <v>0</v>
      </c>
      <c r="K487" s="2">
        <v>0.5</v>
      </c>
      <c r="L487" s="2">
        <v>1</v>
      </c>
      <c r="M487" s="2">
        <v>1</v>
      </c>
      <c r="N487">
        <v>31.7</v>
      </c>
      <c r="O487">
        <v>357.5</v>
      </c>
      <c r="P487">
        <v>13.3</v>
      </c>
      <c r="Q487">
        <v>13.2</v>
      </c>
      <c r="R487" s="5">
        <v>0.33194444444444399</v>
      </c>
      <c r="T487" s="13">
        <f t="shared" si="13"/>
        <v>13.3</v>
      </c>
      <c r="U487" s="13">
        <f t="shared" si="14"/>
        <v>-3.1999999999999993</v>
      </c>
      <c r="V487" s="12">
        <f t="shared" si="12"/>
        <v>1</v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13.5</v>
      </c>
      <c r="C488" s="2">
        <v>86</v>
      </c>
      <c r="D488" s="2">
        <v>11.2</v>
      </c>
      <c r="E488" s="2">
        <v>13.5</v>
      </c>
      <c r="F488" s="2">
        <v>6.8</v>
      </c>
      <c r="G488" s="2">
        <v>7.2</v>
      </c>
      <c r="H488" s="2">
        <v>1015.7</v>
      </c>
      <c r="I488" s="2">
        <v>310</v>
      </c>
      <c r="J488" s="2">
        <v>0</v>
      </c>
      <c r="K488" s="2">
        <v>0.5</v>
      </c>
      <c r="L488" s="2">
        <v>1</v>
      </c>
      <c r="M488" s="2">
        <v>1</v>
      </c>
      <c r="N488">
        <v>31.7</v>
      </c>
      <c r="O488">
        <v>357.5</v>
      </c>
      <c r="P488">
        <v>13.3</v>
      </c>
      <c r="Q488">
        <v>13.3</v>
      </c>
      <c r="R488" s="5">
        <v>0.33263888888888898</v>
      </c>
      <c r="T488" s="13">
        <f t="shared" si="13"/>
        <v>13.3</v>
      </c>
      <c r="U488" s="13">
        <f t="shared" si="14"/>
        <v>-3.1999999999999993</v>
      </c>
      <c r="V488" s="12">
        <f t="shared" si="12"/>
        <v>1</v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13.5</v>
      </c>
      <c r="C489" s="2">
        <v>86</v>
      </c>
      <c r="D489" s="2">
        <v>11.2</v>
      </c>
      <c r="E489" s="2">
        <v>13.5</v>
      </c>
      <c r="F489" s="2">
        <v>11.5</v>
      </c>
      <c r="G489" s="2">
        <v>12.6</v>
      </c>
      <c r="H489" s="2">
        <v>1016</v>
      </c>
      <c r="I489" s="2">
        <v>310</v>
      </c>
      <c r="J489" s="2">
        <v>0</v>
      </c>
      <c r="K489" s="2">
        <v>0.5</v>
      </c>
      <c r="L489" s="2">
        <v>1</v>
      </c>
      <c r="M489" s="2">
        <v>1</v>
      </c>
      <c r="N489">
        <v>31.7</v>
      </c>
      <c r="O489">
        <v>357.5</v>
      </c>
      <c r="P489">
        <v>13.3</v>
      </c>
      <c r="Q489">
        <v>13.3</v>
      </c>
      <c r="R489" s="5">
        <v>0.33333333333333298</v>
      </c>
      <c r="T489" s="13">
        <f t="shared" si="13"/>
        <v>13.3</v>
      </c>
      <c r="U489" s="13">
        <f t="shared" si="14"/>
        <v>-3.1999999999999993</v>
      </c>
      <c r="V489" s="12">
        <f t="shared" si="12"/>
        <v>1</v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13.6</v>
      </c>
      <c r="C490" s="2">
        <v>86</v>
      </c>
      <c r="D490" s="2">
        <v>11.3</v>
      </c>
      <c r="E490" s="2">
        <v>13.6</v>
      </c>
      <c r="F490" s="2">
        <v>4</v>
      </c>
      <c r="G490" s="2">
        <v>6.8</v>
      </c>
      <c r="H490" s="2">
        <v>1015.9</v>
      </c>
      <c r="I490" s="2">
        <v>270</v>
      </c>
      <c r="J490" s="2">
        <v>0</v>
      </c>
      <c r="K490" s="2">
        <v>0.5</v>
      </c>
      <c r="L490" s="2">
        <v>1</v>
      </c>
      <c r="M490" s="2">
        <v>1</v>
      </c>
      <c r="N490">
        <v>31.7</v>
      </c>
      <c r="O490">
        <v>357.5</v>
      </c>
      <c r="P490">
        <v>13.3</v>
      </c>
      <c r="Q490">
        <v>13.3</v>
      </c>
      <c r="R490" s="5">
        <v>0.33402777777777798</v>
      </c>
      <c r="T490" s="13">
        <f t="shared" si="13"/>
        <v>13.3</v>
      </c>
      <c r="U490" s="13">
        <f t="shared" si="14"/>
        <v>-3.2999999999999989</v>
      </c>
      <c r="V490" s="12">
        <f t="shared" si="12"/>
        <v>1</v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13.6</v>
      </c>
      <c r="C491" s="2">
        <v>86</v>
      </c>
      <c r="D491" s="2">
        <v>11.3</v>
      </c>
      <c r="E491" s="2">
        <v>13.6</v>
      </c>
      <c r="F491" s="2">
        <v>4</v>
      </c>
      <c r="G491" s="2">
        <v>9.4</v>
      </c>
      <c r="H491" s="2">
        <v>1015.9</v>
      </c>
      <c r="I491" s="2">
        <v>260</v>
      </c>
      <c r="J491" s="2">
        <v>0</v>
      </c>
      <c r="K491" s="2">
        <v>0.5</v>
      </c>
      <c r="L491" s="2">
        <v>1</v>
      </c>
      <c r="M491" s="2">
        <v>1</v>
      </c>
      <c r="N491">
        <v>31.7</v>
      </c>
      <c r="O491">
        <v>357.5</v>
      </c>
      <c r="P491">
        <v>13.4</v>
      </c>
      <c r="Q491">
        <v>13.3</v>
      </c>
      <c r="R491" s="5">
        <v>0.33472222222222198</v>
      </c>
      <c r="T491" s="13">
        <f t="shared" si="13"/>
        <v>13.4</v>
      </c>
      <c r="U491" s="13">
        <f t="shared" si="14"/>
        <v>-3.1999999999999993</v>
      </c>
      <c r="V491" s="12">
        <f t="shared" si="12"/>
        <v>1</v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13.6</v>
      </c>
      <c r="C492" s="2">
        <v>86</v>
      </c>
      <c r="D492" s="2">
        <v>11.3</v>
      </c>
      <c r="E492" s="2">
        <v>13.6</v>
      </c>
      <c r="F492" s="2">
        <v>5</v>
      </c>
      <c r="G492" s="2">
        <v>6.1</v>
      </c>
      <c r="H492" s="2">
        <v>1015.9</v>
      </c>
      <c r="I492" s="2">
        <v>250</v>
      </c>
      <c r="J492" s="2">
        <v>0</v>
      </c>
      <c r="K492" s="2">
        <v>0.5</v>
      </c>
      <c r="L492" s="2">
        <v>1</v>
      </c>
      <c r="M492" s="2">
        <v>1</v>
      </c>
      <c r="N492">
        <v>31.7</v>
      </c>
      <c r="O492">
        <v>357.5</v>
      </c>
      <c r="P492">
        <v>13.4</v>
      </c>
      <c r="Q492">
        <v>13.4</v>
      </c>
      <c r="R492" s="5">
        <v>0.33541666666666697</v>
      </c>
      <c r="T492" s="13">
        <f t="shared" si="13"/>
        <v>13.4</v>
      </c>
      <c r="U492" s="13">
        <f t="shared" si="14"/>
        <v>-3.1999999999999993</v>
      </c>
      <c r="V492" s="12">
        <f t="shared" si="12"/>
        <v>1</v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13.6</v>
      </c>
      <c r="C493" s="2">
        <v>86</v>
      </c>
      <c r="D493" s="2">
        <v>11.3</v>
      </c>
      <c r="E493" s="2">
        <v>13.6</v>
      </c>
      <c r="F493" s="2">
        <v>2.9</v>
      </c>
      <c r="G493" s="2">
        <v>4</v>
      </c>
      <c r="H493" s="2">
        <v>1015.7</v>
      </c>
      <c r="I493" s="2">
        <v>300</v>
      </c>
      <c r="J493" s="2">
        <v>0</v>
      </c>
      <c r="K493" s="2">
        <v>0.5</v>
      </c>
      <c r="L493" s="2">
        <v>1</v>
      </c>
      <c r="M493" s="2">
        <v>1</v>
      </c>
      <c r="N493">
        <v>31.7</v>
      </c>
      <c r="O493">
        <v>357.5</v>
      </c>
      <c r="P493">
        <v>13.4</v>
      </c>
      <c r="Q493">
        <v>13.4</v>
      </c>
      <c r="R493" s="5">
        <v>0.33611111111111103</v>
      </c>
      <c r="T493" s="13">
        <f t="shared" si="13"/>
        <v>13.4</v>
      </c>
      <c r="U493" s="13">
        <f t="shared" si="14"/>
        <v>-3.1999999999999993</v>
      </c>
      <c r="V493" s="12">
        <f t="shared" si="12"/>
        <v>1</v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13.6</v>
      </c>
      <c r="C494" s="2">
        <v>86</v>
      </c>
      <c r="D494" s="2">
        <v>11.3</v>
      </c>
      <c r="E494" s="2">
        <v>13.6</v>
      </c>
      <c r="F494" s="2">
        <v>2.9</v>
      </c>
      <c r="G494" s="2">
        <v>5.4</v>
      </c>
      <c r="H494" s="2">
        <v>1015.8</v>
      </c>
      <c r="I494" s="2">
        <v>290</v>
      </c>
      <c r="J494" s="2">
        <v>0</v>
      </c>
      <c r="K494" s="2">
        <v>0.5</v>
      </c>
      <c r="L494" s="2">
        <v>1</v>
      </c>
      <c r="M494" s="2">
        <v>1</v>
      </c>
      <c r="N494">
        <v>31.7</v>
      </c>
      <c r="O494">
        <v>357.5</v>
      </c>
      <c r="P494">
        <v>13.5</v>
      </c>
      <c r="Q494">
        <v>13.4</v>
      </c>
      <c r="R494" s="5">
        <v>0.33680555555555602</v>
      </c>
      <c r="T494" s="13">
        <f t="shared" si="13"/>
        <v>13.5</v>
      </c>
      <c r="U494" s="13">
        <f t="shared" si="14"/>
        <v>-3.0999999999999996</v>
      </c>
      <c r="V494" s="12">
        <f t="shared" si="12"/>
        <v>1</v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13.6</v>
      </c>
      <c r="C495" s="2">
        <v>86</v>
      </c>
      <c r="D495" s="2">
        <v>11.3</v>
      </c>
      <c r="E495" s="2">
        <v>13.6</v>
      </c>
      <c r="F495" s="2">
        <v>4.7</v>
      </c>
      <c r="G495" s="2">
        <v>4.7</v>
      </c>
      <c r="H495" s="2">
        <v>1015.8</v>
      </c>
      <c r="I495" s="2">
        <v>290</v>
      </c>
      <c r="J495" s="2">
        <v>0</v>
      </c>
      <c r="K495" s="2">
        <v>0.5</v>
      </c>
      <c r="L495" s="2">
        <v>1</v>
      </c>
      <c r="M495" s="2">
        <v>1</v>
      </c>
      <c r="N495">
        <v>31.7</v>
      </c>
      <c r="O495">
        <v>357.5</v>
      </c>
      <c r="P495">
        <v>13.5</v>
      </c>
      <c r="Q495">
        <v>13.4</v>
      </c>
      <c r="R495" s="5">
        <v>0.33750000000000002</v>
      </c>
      <c r="T495" s="13">
        <f t="shared" si="13"/>
        <v>13.5</v>
      </c>
      <c r="U495" s="13">
        <f t="shared" si="14"/>
        <v>-3.0999999999999996</v>
      </c>
      <c r="V495" s="12">
        <f t="shared" si="12"/>
        <v>1</v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13.7</v>
      </c>
      <c r="C496" s="2">
        <v>86</v>
      </c>
      <c r="D496" s="2">
        <v>11.4</v>
      </c>
      <c r="E496" s="2">
        <v>13.7</v>
      </c>
      <c r="F496" s="2">
        <v>4.7</v>
      </c>
      <c r="G496" s="2">
        <v>7.6</v>
      </c>
      <c r="H496" s="2">
        <v>1015.8</v>
      </c>
      <c r="I496" s="2">
        <v>320</v>
      </c>
      <c r="J496" s="2">
        <v>0</v>
      </c>
      <c r="K496" s="2">
        <v>0.5</v>
      </c>
      <c r="L496" s="2">
        <v>1</v>
      </c>
      <c r="M496" s="2">
        <v>1</v>
      </c>
      <c r="N496">
        <v>31.7</v>
      </c>
      <c r="O496">
        <v>357.5</v>
      </c>
      <c r="P496">
        <v>13.5</v>
      </c>
      <c r="Q496">
        <v>13.4</v>
      </c>
      <c r="R496" s="5">
        <v>0.33819444444444402</v>
      </c>
      <c r="T496" s="13">
        <f t="shared" si="13"/>
        <v>13.5</v>
      </c>
      <c r="U496" s="13">
        <f t="shared" si="14"/>
        <v>-3.1999999999999993</v>
      </c>
      <c r="V496" s="12">
        <f t="shared" si="12"/>
        <v>1</v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13.7</v>
      </c>
      <c r="C497" s="2">
        <v>86</v>
      </c>
      <c r="D497" s="2">
        <v>11.4</v>
      </c>
      <c r="E497" s="2">
        <v>13.7</v>
      </c>
      <c r="F497" s="2">
        <v>5.8</v>
      </c>
      <c r="G497" s="2">
        <v>8.3000000000000007</v>
      </c>
      <c r="H497" s="2">
        <v>1015.8</v>
      </c>
      <c r="I497" s="2">
        <v>370</v>
      </c>
      <c r="J497" s="2">
        <v>0</v>
      </c>
      <c r="K497" s="2">
        <v>0.5</v>
      </c>
      <c r="L497" s="2">
        <v>1</v>
      </c>
      <c r="M497" s="2">
        <v>1</v>
      </c>
      <c r="N497">
        <v>31.7</v>
      </c>
      <c r="O497">
        <v>357.5</v>
      </c>
      <c r="P497">
        <v>13.5</v>
      </c>
      <c r="Q497">
        <v>13.5</v>
      </c>
      <c r="R497" s="5">
        <v>0.33888888888888902</v>
      </c>
      <c r="T497" s="13">
        <f t="shared" si="13"/>
        <v>13.5</v>
      </c>
      <c r="U497" s="13">
        <f t="shared" si="14"/>
        <v>-3.1999999999999993</v>
      </c>
      <c r="V497" s="12">
        <f t="shared" si="12"/>
        <v>1</v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13.7</v>
      </c>
      <c r="C498" s="2">
        <v>86</v>
      </c>
      <c r="D498" s="2">
        <v>11.4</v>
      </c>
      <c r="E498" s="2">
        <v>13.7</v>
      </c>
      <c r="F498" s="2">
        <v>5.8</v>
      </c>
      <c r="G498" s="2">
        <v>7.2</v>
      </c>
      <c r="H498" s="2">
        <v>1015.6</v>
      </c>
      <c r="I498" s="2">
        <v>380</v>
      </c>
      <c r="J498" s="2">
        <v>0</v>
      </c>
      <c r="K498" s="2">
        <v>0.5</v>
      </c>
      <c r="L498" s="2">
        <v>1</v>
      </c>
      <c r="M498" s="2">
        <v>1</v>
      </c>
      <c r="N498">
        <v>31.7</v>
      </c>
      <c r="O498">
        <v>357.5</v>
      </c>
      <c r="P498">
        <v>13.6</v>
      </c>
      <c r="Q498">
        <v>13.5</v>
      </c>
      <c r="R498" s="5">
        <v>0.33958333333333302</v>
      </c>
      <c r="T498" s="13">
        <f t="shared" si="13"/>
        <v>13.6</v>
      </c>
      <c r="U498" s="13">
        <f t="shared" si="14"/>
        <v>-3.0999999999999996</v>
      </c>
      <c r="V498" s="12">
        <f t="shared" si="12"/>
        <v>1</v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13.7</v>
      </c>
      <c r="C499" s="2">
        <v>86</v>
      </c>
      <c r="D499" s="2">
        <v>11.4</v>
      </c>
      <c r="E499" s="2">
        <v>13.7</v>
      </c>
      <c r="F499" s="2">
        <v>4.7</v>
      </c>
      <c r="G499" s="2">
        <v>5.8</v>
      </c>
      <c r="H499" s="2">
        <v>1015.9</v>
      </c>
      <c r="I499" s="2">
        <v>390</v>
      </c>
      <c r="J499" s="2">
        <v>0</v>
      </c>
      <c r="K499" s="2">
        <v>0.5</v>
      </c>
      <c r="L499" s="2">
        <v>1</v>
      </c>
      <c r="M499" s="2">
        <v>1</v>
      </c>
      <c r="N499">
        <v>31.7</v>
      </c>
      <c r="O499">
        <v>357.5</v>
      </c>
      <c r="P499">
        <v>13.6</v>
      </c>
      <c r="Q499">
        <v>13.5</v>
      </c>
      <c r="R499" s="5">
        <v>0.34027777777777801</v>
      </c>
      <c r="T499" s="13">
        <f t="shared" si="13"/>
        <v>13.6</v>
      </c>
      <c r="U499" s="13">
        <f t="shared" si="14"/>
        <v>-3.0999999999999996</v>
      </c>
      <c r="V499" s="12">
        <f t="shared" si="12"/>
        <v>1</v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13.8</v>
      </c>
      <c r="C500" s="2">
        <v>86</v>
      </c>
      <c r="D500" s="2">
        <v>11.5</v>
      </c>
      <c r="E500" s="2">
        <v>13.8</v>
      </c>
      <c r="F500" s="2">
        <v>2.9</v>
      </c>
      <c r="G500" s="2">
        <v>4</v>
      </c>
      <c r="H500" s="2">
        <v>1015.8</v>
      </c>
      <c r="I500" s="2">
        <v>370</v>
      </c>
      <c r="J500" s="2">
        <v>0</v>
      </c>
      <c r="K500" s="2">
        <v>0.5</v>
      </c>
      <c r="L500" s="2">
        <v>1</v>
      </c>
      <c r="M500" s="2">
        <v>1</v>
      </c>
      <c r="N500">
        <v>31.7</v>
      </c>
      <c r="O500">
        <v>357.5</v>
      </c>
      <c r="P500">
        <v>13.6</v>
      </c>
      <c r="Q500">
        <v>13.5</v>
      </c>
      <c r="R500" s="5">
        <v>0.34097222222222201</v>
      </c>
      <c r="T500" s="13">
        <f t="shared" si="13"/>
        <v>13.6</v>
      </c>
      <c r="U500" s="13">
        <f t="shared" si="14"/>
        <v>-3.2000000000000011</v>
      </c>
      <c r="V500" s="12">
        <f t="shared" si="12"/>
        <v>1</v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13.8</v>
      </c>
      <c r="C501" s="2">
        <v>86</v>
      </c>
      <c r="D501" s="2">
        <v>11.5</v>
      </c>
      <c r="E501" s="2">
        <v>13.8</v>
      </c>
      <c r="F501" s="2">
        <v>7.2</v>
      </c>
      <c r="G501" s="2">
        <v>7.2</v>
      </c>
      <c r="H501" s="2">
        <v>1015.8</v>
      </c>
      <c r="I501" s="2">
        <v>380</v>
      </c>
      <c r="J501" s="2">
        <v>0</v>
      </c>
      <c r="K501" s="2">
        <v>0.3</v>
      </c>
      <c r="L501" s="2">
        <v>1</v>
      </c>
      <c r="M501" s="2">
        <v>1</v>
      </c>
      <c r="N501">
        <v>31.7</v>
      </c>
      <c r="O501">
        <v>357.5</v>
      </c>
      <c r="P501">
        <v>13.7</v>
      </c>
      <c r="Q501">
        <v>13.6</v>
      </c>
      <c r="R501" s="5">
        <v>0.34166666666666701</v>
      </c>
      <c r="T501" s="13">
        <f t="shared" si="13"/>
        <v>13.7</v>
      </c>
      <c r="U501" s="13">
        <f t="shared" si="14"/>
        <v>-3.1000000000000014</v>
      </c>
      <c r="V501" s="12">
        <f t="shared" si="12"/>
        <v>1</v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13.9</v>
      </c>
      <c r="C502" s="2">
        <v>86</v>
      </c>
      <c r="D502" s="2">
        <v>11.6</v>
      </c>
      <c r="E502" s="2">
        <v>13.9</v>
      </c>
      <c r="F502" s="2">
        <v>2.5</v>
      </c>
      <c r="G502" s="2">
        <v>6.1</v>
      </c>
      <c r="H502" s="2">
        <v>1015.8</v>
      </c>
      <c r="I502" s="2">
        <v>400</v>
      </c>
      <c r="J502" s="2">
        <v>0</v>
      </c>
      <c r="K502" s="2">
        <v>0.3</v>
      </c>
      <c r="L502" s="2">
        <v>1</v>
      </c>
      <c r="M502" s="2">
        <v>1</v>
      </c>
      <c r="N502">
        <v>31.7</v>
      </c>
      <c r="O502">
        <v>357.5</v>
      </c>
      <c r="P502">
        <v>13.6</v>
      </c>
      <c r="Q502">
        <v>13.6</v>
      </c>
      <c r="R502" s="5">
        <v>0.34236111111111101</v>
      </c>
      <c r="T502" s="13">
        <f t="shared" si="13"/>
        <v>13.6</v>
      </c>
      <c r="U502" s="13">
        <f t="shared" si="14"/>
        <v>-3.3000000000000007</v>
      </c>
      <c r="V502" s="12">
        <f t="shared" si="12"/>
        <v>1</v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13.9</v>
      </c>
      <c r="C503" s="2">
        <v>86</v>
      </c>
      <c r="D503" s="2">
        <v>11.6</v>
      </c>
      <c r="E503" s="2">
        <v>13.9</v>
      </c>
      <c r="F503" s="2">
        <v>2.9</v>
      </c>
      <c r="G503" s="2">
        <v>6.5</v>
      </c>
      <c r="H503" s="2">
        <v>1016</v>
      </c>
      <c r="I503" s="2">
        <v>380</v>
      </c>
      <c r="J503" s="2">
        <v>0</v>
      </c>
      <c r="K503" s="2">
        <v>0.3</v>
      </c>
      <c r="L503" s="2">
        <v>1</v>
      </c>
      <c r="M503" s="2">
        <v>1</v>
      </c>
      <c r="N503">
        <v>31.7</v>
      </c>
      <c r="O503">
        <v>357.5</v>
      </c>
      <c r="P503">
        <v>13.7</v>
      </c>
      <c r="Q503">
        <v>13.6</v>
      </c>
      <c r="R503" s="5">
        <v>0.343055555555556</v>
      </c>
      <c r="T503" s="13">
        <f t="shared" si="13"/>
        <v>13.7</v>
      </c>
      <c r="U503" s="13">
        <f t="shared" si="14"/>
        <v>-3.2000000000000011</v>
      </c>
      <c r="V503" s="12">
        <f t="shared" si="12"/>
        <v>1</v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13.9</v>
      </c>
      <c r="C504" s="2">
        <v>86</v>
      </c>
      <c r="D504" s="2">
        <v>11.6</v>
      </c>
      <c r="E504" s="2">
        <v>13.9</v>
      </c>
      <c r="F504" s="2">
        <v>3.2</v>
      </c>
      <c r="G504" s="2">
        <v>6.5</v>
      </c>
      <c r="H504" s="2">
        <v>1015.8</v>
      </c>
      <c r="I504" s="2">
        <v>380</v>
      </c>
      <c r="J504" s="2">
        <v>0</v>
      </c>
      <c r="K504" s="2">
        <v>0.3</v>
      </c>
      <c r="L504" s="2">
        <v>1</v>
      </c>
      <c r="M504" s="2">
        <v>1</v>
      </c>
      <c r="N504">
        <v>31.7</v>
      </c>
      <c r="O504">
        <v>357.5</v>
      </c>
      <c r="P504">
        <v>13.7</v>
      </c>
      <c r="Q504">
        <v>13.6</v>
      </c>
      <c r="R504" s="5">
        <v>0.34375</v>
      </c>
      <c r="T504" s="13">
        <f t="shared" si="13"/>
        <v>13.7</v>
      </c>
      <c r="U504" s="13">
        <f t="shared" si="14"/>
        <v>-3.2000000000000011</v>
      </c>
      <c r="V504" s="12">
        <f t="shared" si="12"/>
        <v>1</v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14</v>
      </c>
      <c r="C505" s="2">
        <v>86</v>
      </c>
      <c r="D505" s="2">
        <v>11.7</v>
      </c>
      <c r="E505" s="2">
        <v>14</v>
      </c>
      <c r="F505" s="2">
        <v>0</v>
      </c>
      <c r="G505" s="2">
        <v>4.7</v>
      </c>
      <c r="H505" s="2">
        <v>1016</v>
      </c>
      <c r="I505" s="2">
        <v>470</v>
      </c>
      <c r="J505" s="2">
        <v>0</v>
      </c>
      <c r="K505" s="2">
        <v>0.3</v>
      </c>
      <c r="L505" s="2">
        <v>1</v>
      </c>
      <c r="M505" s="2">
        <v>1</v>
      </c>
      <c r="N505">
        <v>31.7</v>
      </c>
      <c r="O505">
        <v>357.5</v>
      </c>
      <c r="P505">
        <v>13.7</v>
      </c>
      <c r="Q505">
        <v>13.6</v>
      </c>
      <c r="R505" s="5">
        <v>0.344444444444444</v>
      </c>
      <c r="T505" s="13">
        <f t="shared" si="13"/>
        <v>13.7</v>
      </c>
      <c r="U505" s="13">
        <f t="shared" si="14"/>
        <v>-3.3000000000000007</v>
      </c>
      <c r="V505" s="12">
        <f t="shared" si="12"/>
        <v>1</v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14</v>
      </c>
      <c r="C506" s="2">
        <v>86</v>
      </c>
      <c r="D506" s="2">
        <v>11.7</v>
      </c>
      <c r="E506" s="2">
        <v>14</v>
      </c>
      <c r="F506" s="2">
        <v>2.5</v>
      </c>
      <c r="G506" s="2">
        <v>3.6</v>
      </c>
      <c r="H506" s="2">
        <v>1016</v>
      </c>
      <c r="I506" s="2">
        <v>590</v>
      </c>
      <c r="J506" s="2">
        <v>0</v>
      </c>
      <c r="K506" s="2">
        <v>0.4</v>
      </c>
      <c r="L506" s="2">
        <v>1.1000000000000001</v>
      </c>
      <c r="M506" s="2">
        <v>1.1000000000000001</v>
      </c>
      <c r="N506">
        <v>31.8</v>
      </c>
      <c r="O506">
        <v>357.6</v>
      </c>
      <c r="P506">
        <v>13.8</v>
      </c>
      <c r="Q506">
        <v>13.7</v>
      </c>
      <c r="R506" s="5">
        <v>0.34513888888888899</v>
      </c>
      <c r="T506" s="13">
        <f t="shared" si="13"/>
        <v>13.8</v>
      </c>
      <c r="U506" s="13">
        <f t="shared" si="14"/>
        <v>-3.1999999999999993</v>
      </c>
      <c r="V506" s="12">
        <f t="shared" si="12"/>
        <v>1</v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14</v>
      </c>
      <c r="C507" s="2">
        <v>86</v>
      </c>
      <c r="D507" s="2">
        <v>11.7</v>
      </c>
      <c r="E507" s="2">
        <v>14</v>
      </c>
      <c r="F507" s="2">
        <v>6.5</v>
      </c>
      <c r="G507" s="2">
        <v>9</v>
      </c>
      <c r="H507" s="2">
        <v>1016</v>
      </c>
      <c r="I507" s="2">
        <v>550</v>
      </c>
      <c r="J507" s="2">
        <v>0</v>
      </c>
      <c r="K507" s="2">
        <v>0.4</v>
      </c>
      <c r="L507" s="2">
        <v>1.1000000000000001</v>
      </c>
      <c r="M507" s="2">
        <v>1.1000000000000001</v>
      </c>
      <c r="N507">
        <v>31.8</v>
      </c>
      <c r="O507">
        <v>357.6</v>
      </c>
      <c r="P507">
        <v>13.8</v>
      </c>
      <c r="Q507">
        <v>13.7</v>
      </c>
      <c r="R507" s="5">
        <v>0.34583333333333299</v>
      </c>
      <c r="T507" s="13">
        <f t="shared" si="13"/>
        <v>13.8</v>
      </c>
      <c r="U507" s="13">
        <f t="shared" si="14"/>
        <v>-3.1999999999999993</v>
      </c>
      <c r="V507" s="12">
        <f t="shared" si="12"/>
        <v>1</v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>
        <v>14.1</v>
      </c>
      <c r="C508" s="2">
        <v>86</v>
      </c>
      <c r="D508" s="2">
        <v>11.8</v>
      </c>
      <c r="E508" s="2">
        <v>14.1</v>
      </c>
      <c r="F508" s="2">
        <v>6.1</v>
      </c>
      <c r="G508" s="2">
        <v>7.2</v>
      </c>
      <c r="H508" s="2">
        <v>1016</v>
      </c>
      <c r="I508" s="2">
        <v>530</v>
      </c>
      <c r="J508" s="2">
        <v>0</v>
      </c>
      <c r="K508" s="2">
        <v>0.4</v>
      </c>
      <c r="L508" s="2">
        <v>1.1000000000000001</v>
      </c>
      <c r="M508" s="2">
        <v>1.1000000000000001</v>
      </c>
      <c r="N508">
        <v>31.8</v>
      </c>
      <c r="O508">
        <v>357.6</v>
      </c>
      <c r="P508">
        <v>13.8</v>
      </c>
      <c r="Q508">
        <v>13.7</v>
      </c>
      <c r="R508" s="5">
        <v>0.34652777777777799</v>
      </c>
      <c r="T508" s="13">
        <f>MAX(P508,Q508)</f>
        <v>13.8</v>
      </c>
      <c r="U508" s="13">
        <f t="shared" si="14"/>
        <v>-3.2999999999999989</v>
      </c>
      <c r="V508" s="12">
        <f t="shared" si="12"/>
        <v>1</v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>
        <v>14.1</v>
      </c>
      <c r="C509" s="2">
        <v>86</v>
      </c>
      <c r="D509" s="2">
        <v>11.8</v>
      </c>
      <c r="E509" s="2">
        <v>14.1</v>
      </c>
      <c r="F509" s="2">
        <v>2.9</v>
      </c>
      <c r="G509" s="2">
        <v>3.2</v>
      </c>
      <c r="H509" s="2">
        <v>1015.9</v>
      </c>
      <c r="I509" s="2">
        <v>660</v>
      </c>
      <c r="J509" s="2">
        <v>0</v>
      </c>
      <c r="K509" s="2">
        <v>0.4</v>
      </c>
      <c r="L509" s="2">
        <v>1.1000000000000001</v>
      </c>
      <c r="M509" s="2">
        <v>1.1000000000000001</v>
      </c>
      <c r="N509">
        <v>31.8</v>
      </c>
      <c r="O509">
        <v>357.6</v>
      </c>
      <c r="P509">
        <v>13.9</v>
      </c>
      <c r="Q509">
        <v>13.8</v>
      </c>
      <c r="R509" s="5">
        <v>0.34722222222222199</v>
      </c>
      <c r="T509" s="13">
        <f t="shared" si="13"/>
        <v>13.9</v>
      </c>
      <c r="U509" s="13">
        <f t="shared" si="14"/>
        <v>-3.1999999999999993</v>
      </c>
      <c r="V509" s="12">
        <f t="shared" si="12"/>
        <v>1</v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>
        <v>14.1</v>
      </c>
      <c r="C510" s="2">
        <v>86</v>
      </c>
      <c r="D510" s="2">
        <v>11.8</v>
      </c>
      <c r="E510" s="2">
        <v>14.1</v>
      </c>
      <c r="F510" s="2">
        <v>2.2000000000000002</v>
      </c>
      <c r="G510" s="2">
        <v>5.4</v>
      </c>
      <c r="H510" s="2">
        <v>1015.8</v>
      </c>
      <c r="I510" s="2">
        <v>800</v>
      </c>
      <c r="J510" s="2">
        <v>0</v>
      </c>
      <c r="K510" s="2">
        <v>0.4</v>
      </c>
      <c r="L510" s="2">
        <v>1.1000000000000001</v>
      </c>
      <c r="M510" s="2">
        <v>1.1000000000000001</v>
      </c>
      <c r="N510">
        <v>31.8</v>
      </c>
      <c r="O510">
        <v>357.6</v>
      </c>
      <c r="P510">
        <v>13.9</v>
      </c>
      <c r="Q510">
        <v>13.8</v>
      </c>
      <c r="R510" s="5">
        <v>0.34791666666666698</v>
      </c>
      <c r="T510" s="13">
        <f t="shared" si="13"/>
        <v>13.9</v>
      </c>
      <c r="U510" s="13">
        <f t="shared" si="14"/>
        <v>-3.1999999999999993</v>
      </c>
      <c r="V510" s="12">
        <f t="shared" si="12"/>
        <v>1</v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>
        <v>14.1</v>
      </c>
      <c r="C511" s="2">
        <v>86</v>
      </c>
      <c r="D511" s="2">
        <v>11.8</v>
      </c>
      <c r="E511" s="2">
        <v>14.1</v>
      </c>
      <c r="F511" s="2">
        <v>2.2000000000000002</v>
      </c>
      <c r="G511" s="2">
        <v>3.6</v>
      </c>
      <c r="H511" s="2">
        <v>1016</v>
      </c>
      <c r="I511" s="2">
        <v>990</v>
      </c>
      <c r="J511" s="2">
        <v>0</v>
      </c>
      <c r="K511" s="2">
        <v>0.4</v>
      </c>
      <c r="L511" s="2">
        <v>1.1000000000000001</v>
      </c>
      <c r="M511" s="2">
        <v>1.1000000000000001</v>
      </c>
      <c r="N511">
        <v>31.8</v>
      </c>
      <c r="O511">
        <v>357.6</v>
      </c>
      <c r="P511">
        <v>13.9</v>
      </c>
      <c r="Q511">
        <v>13.9</v>
      </c>
      <c r="R511" s="5">
        <v>0.34861111111111098</v>
      </c>
      <c r="T511" s="13">
        <f t="shared" si="13"/>
        <v>13.9</v>
      </c>
      <c r="U511" s="13">
        <f t="shared" si="14"/>
        <v>-3.1999999999999993</v>
      </c>
      <c r="V511" s="12">
        <f t="shared" si="12"/>
        <v>1</v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>
        <v>14.2</v>
      </c>
      <c r="C512" s="2">
        <v>86</v>
      </c>
      <c r="D512" s="2">
        <v>11.9</v>
      </c>
      <c r="E512" s="2">
        <v>14.2</v>
      </c>
      <c r="F512" s="2">
        <v>4</v>
      </c>
      <c r="G512" s="2">
        <v>4</v>
      </c>
      <c r="H512" s="2">
        <v>1016.1</v>
      </c>
      <c r="I512" s="2">
        <v>1170</v>
      </c>
      <c r="J512" s="2">
        <v>0</v>
      </c>
      <c r="K512" s="2">
        <v>0.4</v>
      </c>
      <c r="L512" s="2">
        <v>1.1000000000000001</v>
      </c>
      <c r="M512" s="2">
        <v>1.1000000000000001</v>
      </c>
      <c r="N512">
        <v>31.8</v>
      </c>
      <c r="O512">
        <v>357.6</v>
      </c>
      <c r="P512">
        <v>13.9</v>
      </c>
      <c r="Q512">
        <v>13.9</v>
      </c>
      <c r="R512" s="5">
        <v>0.34930555555555598</v>
      </c>
      <c r="T512" s="13">
        <f t="shared" si="13"/>
        <v>13.9</v>
      </c>
      <c r="U512" s="13">
        <f t="shared" si="14"/>
        <v>-3.2999999999999989</v>
      </c>
      <c r="V512" s="12">
        <f t="shared" si="12"/>
        <v>1</v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>
        <v>14.3</v>
      </c>
      <c r="C513" s="2">
        <v>86</v>
      </c>
      <c r="D513" s="2">
        <v>12</v>
      </c>
      <c r="E513" s="2">
        <v>14.3</v>
      </c>
      <c r="F513" s="2">
        <v>7.2</v>
      </c>
      <c r="G513" s="2">
        <v>7.6</v>
      </c>
      <c r="H513" s="2">
        <v>1016.1</v>
      </c>
      <c r="I513" s="2">
        <v>1160</v>
      </c>
      <c r="J513" s="2">
        <v>0</v>
      </c>
      <c r="K513" s="2">
        <v>0.4</v>
      </c>
      <c r="L513" s="2">
        <v>1.1000000000000001</v>
      </c>
      <c r="M513" s="2">
        <v>1.1000000000000001</v>
      </c>
      <c r="N513">
        <v>31.8</v>
      </c>
      <c r="O513">
        <v>357.6</v>
      </c>
      <c r="P513">
        <v>14</v>
      </c>
      <c r="Q513">
        <v>13.9</v>
      </c>
      <c r="R513" s="5">
        <v>0.35</v>
      </c>
      <c r="T513" s="13">
        <f t="shared" si="13"/>
        <v>14</v>
      </c>
      <c r="U513" s="13">
        <f t="shared" si="14"/>
        <v>-3.3000000000000007</v>
      </c>
      <c r="V513" s="12">
        <f t="shared" si="12"/>
        <v>1</v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>
        <v>14.3</v>
      </c>
      <c r="C514" s="2">
        <v>86</v>
      </c>
      <c r="D514" s="2">
        <v>12</v>
      </c>
      <c r="E514" s="2">
        <v>14.3</v>
      </c>
      <c r="F514" s="2">
        <v>3.6</v>
      </c>
      <c r="G514" s="2">
        <v>5</v>
      </c>
      <c r="H514" s="2">
        <v>1016</v>
      </c>
      <c r="I514" s="2">
        <v>1170</v>
      </c>
      <c r="J514" s="2">
        <v>0</v>
      </c>
      <c r="K514" s="2">
        <v>0.4</v>
      </c>
      <c r="L514" s="2">
        <v>1.1000000000000001</v>
      </c>
      <c r="M514" s="2">
        <v>1.1000000000000001</v>
      </c>
      <c r="N514">
        <v>31.8</v>
      </c>
      <c r="O514">
        <v>357.6</v>
      </c>
      <c r="P514">
        <v>14</v>
      </c>
      <c r="Q514">
        <v>13.9</v>
      </c>
      <c r="R514" s="5">
        <v>0.35069444444444398</v>
      </c>
      <c r="T514" s="13">
        <f t="shared" si="13"/>
        <v>14</v>
      </c>
      <c r="U514" s="13">
        <f t="shared" si="14"/>
        <v>-3.3000000000000007</v>
      </c>
      <c r="V514" s="12">
        <f t="shared" si="12"/>
        <v>1</v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>
        <v>14.3</v>
      </c>
      <c r="C515" s="2">
        <v>86</v>
      </c>
      <c r="D515" s="2">
        <v>12</v>
      </c>
      <c r="E515" s="2">
        <v>14.3</v>
      </c>
      <c r="F515" s="2">
        <v>2.9</v>
      </c>
      <c r="G515" s="2">
        <v>4.3</v>
      </c>
      <c r="H515" s="2">
        <v>1015.8</v>
      </c>
      <c r="I515" s="2">
        <v>1150</v>
      </c>
      <c r="J515" s="2">
        <v>0</v>
      </c>
      <c r="K515" s="2">
        <v>0.4</v>
      </c>
      <c r="L515" s="2">
        <v>1.1000000000000001</v>
      </c>
      <c r="M515" s="2">
        <v>1.1000000000000001</v>
      </c>
      <c r="N515">
        <v>31.8</v>
      </c>
      <c r="O515">
        <v>357.6</v>
      </c>
      <c r="P515">
        <v>14.1</v>
      </c>
      <c r="Q515">
        <v>14</v>
      </c>
      <c r="R515" s="5">
        <v>0.35138888888888897</v>
      </c>
      <c r="T515" s="13">
        <f t="shared" si="13"/>
        <v>14.1</v>
      </c>
      <c r="U515" s="13">
        <f t="shared" si="14"/>
        <v>-3.2000000000000011</v>
      </c>
      <c r="V515" s="12">
        <f t="shared" si="12"/>
        <v>1</v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>
        <v>14.4</v>
      </c>
      <c r="C516" s="2">
        <v>86</v>
      </c>
      <c r="D516" s="2">
        <v>12.1</v>
      </c>
      <c r="E516" s="2">
        <v>14.4</v>
      </c>
      <c r="F516" s="2">
        <v>5.8</v>
      </c>
      <c r="G516" s="2">
        <v>8.3000000000000007</v>
      </c>
      <c r="H516" s="2">
        <v>1016</v>
      </c>
      <c r="I516" s="2">
        <v>1160</v>
      </c>
      <c r="J516" s="2">
        <v>0</v>
      </c>
      <c r="K516" s="2">
        <v>0.4</v>
      </c>
      <c r="L516" s="2">
        <v>1.1000000000000001</v>
      </c>
      <c r="M516" s="2">
        <v>1.1000000000000001</v>
      </c>
      <c r="N516">
        <v>31.8</v>
      </c>
      <c r="O516">
        <v>357.6</v>
      </c>
      <c r="P516">
        <v>14.1</v>
      </c>
      <c r="Q516">
        <v>14</v>
      </c>
      <c r="R516" s="5">
        <v>0.35208333333333303</v>
      </c>
      <c r="T516" s="13">
        <f t="shared" si="13"/>
        <v>14.1</v>
      </c>
      <c r="U516" s="13">
        <f t="shared" si="14"/>
        <v>-3.3000000000000007</v>
      </c>
      <c r="V516" s="12">
        <f t="shared" si="12"/>
        <v>1</v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>
        <v>14.4</v>
      </c>
      <c r="C517" s="2">
        <v>86</v>
      </c>
      <c r="D517" s="2">
        <v>12.1</v>
      </c>
      <c r="E517" s="2">
        <v>14.4</v>
      </c>
      <c r="F517" s="2">
        <v>0</v>
      </c>
      <c r="G517" s="2">
        <v>3.6</v>
      </c>
      <c r="H517" s="2">
        <v>1016</v>
      </c>
      <c r="I517" s="2">
        <v>1030</v>
      </c>
      <c r="J517" s="2">
        <v>0</v>
      </c>
      <c r="K517" s="2">
        <v>0.4</v>
      </c>
      <c r="L517" s="2">
        <v>1.1000000000000001</v>
      </c>
      <c r="M517" s="2">
        <v>1.1000000000000001</v>
      </c>
      <c r="N517">
        <v>31.8</v>
      </c>
      <c r="O517">
        <v>357.6</v>
      </c>
      <c r="P517">
        <v>14.2</v>
      </c>
      <c r="Q517">
        <v>14.1</v>
      </c>
      <c r="R517" s="5">
        <v>0.35277777777777802</v>
      </c>
      <c r="T517" s="13">
        <f t="shared" si="13"/>
        <v>14.2</v>
      </c>
      <c r="U517" s="13">
        <f t="shared" si="14"/>
        <v>-3.2000000000000011</v>
      </c>
      <c r="V517" s="12">
        <f t="shared" si="12"/>
        <v>1</v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>
        <v>14.5</v>
      </c>
      <c r="C518" s="2">
        <v>86</v>
      </c>
      <c r="D518" s="2">
        <v>12.2</v>
      </c>
      <c r="E518" s="2">
        <v>14.5</v>
      </c>
      <c r="F518" s="2">
        <v>3.6</v>
      </c>
      <c r="G518" s="2">
        <v>3.6</v>
      </c>
      <c r="H518" s="2">
        <v>1015.9</v>
      </c>
      <c r="I518" s="2">
        <v>1060</v>
      </c>
      <c r="J518" s="2">
        <v>0</v>
      </c>
      <c r="K518" s="2">
        <v>0.4</v>
      </c>
      <c r="L518" s="2">
        <v>1.1000000000000001</v>
      </c>
      <c r="M518" s="2">
        <v>1.1000000000000001</v>
      </c>
      <c r="N518">
        <v>31.8</v>
      </c>
      <c r="O518">
        <v>357.6</v>
      </c>
      <c r="P518">
        <v>14.2</v>
      </c>
      <c r="Q518">
        <v>14.1</v>
      </c>
      <c r="R518" s="5">
        <v>0.35347222222222202</v>
      </c>
      <c r="T518" s="13">
        <f t="shared" si="13"/>
        <v>14.2</v>
      </c>
      <c r="U518" s="13">
        <f t="shared" si="14"/>
        <v>-3.3000000000000007</v>
      </c>
      <c r="V518" s="12">
        <f t="shared" si="12"/>
        <v>1</v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>
        <v>14.5</v>
      </c>
      <c r="C519" s="2">
        <v>86</v>
      </c>
      <c r="D519" s="2">
        <v>12.2</v>
      </c>
      <c r="E519" s="2">
        <v>14.5</v>
      </c>
      <c r="F519" s="2">
        <v>5</v>
      </c>
      <c r="G519" s="2">
        <v>5.4</v>
      </c>
      <c r="H519" s="2">
        <v>1016.1</v>
      </c>
      <c r="I519" s="2">
        <v>1160</v>
      </c>
      <c r="J519" s="2">
        <v>0</v>
      </c>
      <c r="K519" s="2">
        <v>0.4</v>
      </c>
      <c r="L519" s="2">
        <v>1.1000000000000001</v>
      </c>
      <c r="M519" s="2">
        <v>1.1000000000000001</v>
      </c>
      <c r="N519">
        <v>31.8</v>
      </c>
      <c r="O519">
        <v>357.6</v>
      </c>
      <c r="P519">
        <v>14.2</v>
      </c>
      <c r="Q519">
        <v>14.1</v>
      </c>
      <c r="R519" s="5">
        <v>0.35416666666666702</v>
      </c>
      <c r="T519" s="13">
        <f t="shared" si="13"/>
        <v>14.2</v>
      </c>
      <c r="U519" s="13">
        <f t="shared" si="14"/>
        <v>-3.3000000000000007</v>
      </c>
      <c r="V519" s="12">
        <f t="shared" si="12"/>
        <v>1</v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>
        <v>14.5</v>
      </c>
      <c r="C520" s="2">
        <v>86</v>
      </c>
      <c r="D520" s="2">
        <v>12.2</v>
      </c>
      <c r="E520" s="2">
        <v>14.5</v>
      </c>
      <c r="F520" s="2">
        <v>2.9</v>
      </c>
      <c r="G520" s="2">
        <v>5.4</v>
      </c>
      <c r="H520" s="2">
        <v>1015.9</v>
      </c>
      <c r="I520" s="2">
        <v>1190</v>
      </c>
      <c r="J520" s="2">
        <v>0</v>
      </c>
      <c r="K520" s="2">
        <v>0.4</v>
      </c>
      <c r="L520" s="2">
        <v>1.1000000000000001</v>
      </c>
      <c r="M520" s="2">
        <v>1.1000000000000001</v>
      </c>
      <c r="N520">
        <v>31.8</v>
      </c>
      <c r="O520">
        <v>357.6</v>
      </c>
      <c r="P520">
        <v>14.3</v>
      </c>
      <c r="Q520">
        <v>14.2</v>
      </c>
      <c r="R520" s="5">
        <v>0.35486111111111102</v>
      </c>
      <c r="T520" s="13">
        <f t="shared" si="13"/>
        <v>14.3</v>
      </c>
      <c r="U520" s="13">
        <f t="shared" si="14"/>
        <v>-3.1999999999999993</v>
      </c>
      <c r="V520" s="12">
        <f t="shared" si="12"/>
        <v>1</v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>
        <v>14.6</v>
      </c>
      <c r="C521" s="2">
        <v>86</v>
      </c>
      <c r="D521" s="2">
        <v>12.3</v>
      </c>
      <c r="E521" s="2">
        <v>14.6</v>
      </c>
      <c r="F521" s="2">
        <v>5</v>
      </c>
      <c r="G521" s="2">
        <v>6.5</v>
      </c>
      <c r="H521" s="2">
        <v>1016.3</v>
      </c>
      <c r="I521" s="2">
        <v>1170</v>
      </c>
      <c r="J521" s="2">
        <v>0</v>
      </c>
      <c r="K521" s="2">
        <v>0.4</v>
      </c>
      <c r="L521" s="2">
        <v>1.1000000000000001</v>
      </c>
      <c r="M521" s="2">
        <v>1.1000000000000001</v>
      </c>
      <c r="N521">
        <v>31.8</v>
      </c>
      <c r="O521">
        <v>357.6</v>
      </c>
      <c r="P521">
        <v>14.3</v>
      </c>
      <c r="Q521">
        <v>14.2</v>
      </c>
      <c r="R521" s="5">
        <v>0.35555555555555601</v>
      </c>
      <c r="T521" s="13">
        <f t="shared" si="13"/>
        <v>14.3</v>
      </c>
      <c r="U521" s="13">
        <f t="shared" si="14"/>
        <v>-3.2999999999999989</v>
      </c>
      <c r="V521" s="12">
        <f t="shared" ref="V521:V584" si="16">IF($K521&gt;0,1,"")</f>
        <v>1</v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>
        <v>14.7</v>
      </c>
      <c r="C522" s="2">
        <v>86</v>
      </c>
      <c r="D522" s="2">
        <v>12.4</v>
      </c>
      <c r="E522" s="2">
        <v>14.7</v>
      </c>
      <c r="F522" s="2">
        <v>2.2000000000000002</v>
      </c>
      <c r="G522" s="2">
        <v>4</v>
      </c>
      <c r="H522" s="2">
        <v>1015.9</v>
      </c>
      <c r="I522" s="2">
        <v>1140</v>
      </c>
      <c r="J522" s="2">
        <v>0</v>
      </c>
      <c r="K522" s="2">
        <v>0.4</v>
      </c>
      <c r="L522" s="2">
        <v>1.1000000000000001</v>
      </c>
      <c r="M522" s="2">
        <v>1.1000000000000001</v>
      </c>
      <c r="N522">
        <v>31.8</v>
      </c>
      <c r="O522">
        <v>357.6</v>
      </c>
      <c r="P522">
        <v>14.4</v>
      </c>
      <c r="Q522">
        <v>14.2</v>
      </c>
      <c r="R522" s="5">
        <v>0.35625000000000001</v>
      </c>
      <c r="T522" s="13">
        <f t="shared" si="13"/>
        <v>14.4</v>
      </c>
      <c r="U522" s="13">
        <f t="shared" si="14"/>
        <v>-3.2999999999999989</v>
      </c>
      <c r="V522" s="12">
        <f t="shared" si="16"/>
        <v>1</v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>
        <v>14.7</v>
      </c>
      <c r="C523" s="2">
        <v>86</v>
      </c>
      <c r="D523" s="2">
        <v>12.4</v>
      </c>
      <c r="E523" s="2">
        <v>14.7</v>
      </c>
      <c r="F523" s="2">
        <v>5.4</v>
      </c>
      <c r="G523" s="2">
        <v>5.8</v>
      </c>
      <c r="H523" s="2">
        <v>1016</v>
      </c>
      <c r="I523" s="2">
        <v>950</v>
      </c>
      <c r="J523" s="2">
        <v>0</v>
      </c>
      <c r="K523" s="2">
        <v>0.4</v>
      </c>
      <c r="L523" s="2">
        <v>1.1000000000000001</v>
      </c>
      <c r="M523" s="2">
        <v>1.1000000000000001</v>
      </c>
      <c r="N523">
        <v>31.8</v>
      </c>
      <c r="O523">
        <v>357.6</v>
      </c>
      <c r="P523">
        <v>14.4</v>
      </c>
      <c r="Q523">
        <v>14.3</v>
      </c>
      <c r="R523" s="5">
        <v>0.35694444444444401</v>
      </c>
      <c r="T523" s="13">
        <f t="shared" si="13"/>
        <v>14.4</v>
      </c>
      <c r="U523" s="13">
        <f t="shared" si="14"/>
        <v>-3.2999999999999989</v>
      </c>
      <c r="V523" s="12">
        <f t="shared" si="16"/>
        <v>1</v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>
        <v>14.7</v>
      </c>
      <c r="C524" s="2">
        <v>86</v>
      </c>
      <c r="D524" s="2">
        <v>12.4</v>
      </c>
      <c r="E524" s="2">
        <v>14.7</v>
      </c>
      <c r="F524" s="2">
        <v>2.2000000000000002</v>
      </c>
      <c r="G524" s="2">
        <v>4</v>
      </c>
      <c r="H524" s="2">
        <v>1016.1</v>
      </c>
      <c r="I524" s="2">
        <v>790</v>
      </c>
      <c r="J524" s="2">
        <v>0</v>
      </c>
      <c r="K524" s="2">
        <v>0.5</v>
      </c>
      <c r="L524" s="2">
        <v>1.2</v>
      </c>
      <c r="M524" s="2">
        <v>1.2</v>
      </c>
      <c r="N524">
        <v>31.9</v>
      </c>
      <c r="O524">
        <v>357.7</v>
      </c>
      <c r="P524">
        <v>14.5</v>
      </c>
      <c r="Q524">
        <v>14.3</v>
      </c>
      <c r="R524" s="5">
        <v>0.35763888888888901</v>
      </c>
      <c r="T524" s="13">
        <f t="shared" si="13"/>
        <v>14.5</v>
      </c>
      <c r="U524" s="13">
        <f t="shared" si="14"/>
        <v>-3.1999999999999993</v>
      </c>
      <c r="V524" s="12">
        <f t="shared" si="16"/>
        <v>1</v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>
        <v>14.7</v>
      </c>
      <c r="C525" s="2">
        <v>86</v>
      </c>
      <c r="D525" s="2">
        <v>12.4</v>
      </c>
      <c r="E525" s="2">
        <v>14.7</v>
      </c>
      <c r="F525" s="2">
        <v>4.7</v>
      </c>
      <c r="G525" s="2">
        <v>5.8</v>
      </c>
      <c r="H525" s="2">
        <v>1016</v>
      </c>
      <c r="I525" s="2">
        <v>780</v>
      </c>
      <c r="J525" s="2">
        <v>0</v>
      </c>
      <c r="K525" s="2">
        <v>0.5</v>
      </c>
      <c r="L525" s="2">
        <v>1.2</v>
      </c>
      <c r="M525" s="2">
        <v>1.2</v>
      </c>
      <c r="N525">
        <v>31.9</v>
      </c>
      <c r="O525">
        <v>357.7</v>
      </c>
      <c r="P525">
        <v>14.5</v>
      </c>
      <c r="Q525">
        <v>14.3</v>
      </c>
      <c r="R525" s="5">
        <v>0.358333333333333</v>
      </c>
      <c r="T525" s="13">
        <f t="shared" si="13"/>
        <v>14.5</v>
      </c>
      <c r="U525" s="13">
        <f t="shared" si="14"/>
        <v>-3.1999999999999993</v>
      </c>
      <c r="V525" s="12">
        <f t="shared" si="16"/>
        <v>1</v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>
        <v>14.7</v>
      </c>
      <c r="C526" s="2">
        <v>86</v>
      </c>
      <c r="D526" s="2">
        <v>12.4</v>
      </c>
      <c r="E526" s="2">
        <v>14.7</v>
      </c>
      <c r="F526" s="2">
        <v>0</v>
      </c>
      <c r="G526" s="2">
        <v>5.4</v>
      </c>
      <c r="H526" s="2">
        <v>1016.1</v>
      </c>
      <c r="I526" s="2">
        <v>820</v>
      </c>
      <c r="J526" s="2">
        <v>0</v>
      </c>
      <c r="K526" s="2">
        <v>0.3</v>
      </c>
      <c r="L526" s="2">
        <v>1.2</v>
      </c>
      <c r="M526" s="2">
        <v>1.2</v>
      </c>
      <c r="N526">
        <v>31.9</v>
      </c>
      <c r="O526">
        <v>357.7</v>
      </c>
      <c r="P526">
        <v>14.5</v>
      </c>
      <c r="Q526">
        <v>14.3</v>
      </c>
      <c r="R526" s="5">
        <v>0.359027777777778</v>
      </c>
      <c r="T526" s="13">
        <f t="shared" si="13"/>
        <v>14.5</v>
      </c>
      <c r="U526" s="13">
        <f t="shared" si="14"/>
        <v>-3.1999999999999993</v>
      </c>
      <c r="V526" s="12">
        <f t="shared" si="16"/>
        <v>1</v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>
        <v>14.7</v>
      </c>
      <c r="C527" s="2">
        <v>86</v>
      </c>
      <c r="D527" s="2">
        <v>12.4</v>
      </c>
      <c r="E527" s="2">
        <v>14.7</v>
      </c>
      <c r="F527" s="2">
        <v>0</v>
      </c>
      <c r="G527" s="2">
        <v>3.6</v>
      </c>
      <c r="H527" s="2">
        <v>1016.1</v>
      </c>
      <c r="I527" s="2">
        <v>820</v>
      </c>
      <c r="J527" s="2">
        <v>0</v>
      </c>
      <c r="K527" s="2">
        <v>0.3</v>
      </c>
      <c r="L527" s="2">
        <v>1.2</v>
      </c>
      <c r="M527" s="2">
        <v>1.2</v>
      </c>
      <c r="N527">
        <v>31.9</v>
      </c>
      <c r="O527">
        <v>357.7</v>
      </c>
      <c r="P527">
        <v>14.5</v>
      </c>
      <c r="Q527">
        <v>14.3</v>
      </c>
      <c r="R527" s="5">
        <v>0.359722222222222</v>
      </c>
      <c r="T527" s="13">
        <f t="shared" ref="T527:T590" si="17">MAX(P527,Q527)</f>
        <v>14.5</v>
      </c>
      <c r="U527" s="13">
        <f t="shared" si="14"/>
        <v>-3.1999999999999993</v>
      </c>
      <c r="V527" s="12">
        <f t="shared" si="16"/>
        <v>1</v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>
        <v>14.7</v>
      </c>
      <c r="C528" s="2">
        <v>86</v>
      </c>
      <c r="D528" s="2">
        <v>12.4</v>
      </c>
      <c r="E528" s="2">
        <v>14.7</v>
      </c>
      <c r="F528" s="2">
        <v>4.3</v>
      </c>
      <c r="G528" s="2">
        <v>5</v>
      </c>
      <c r="H528" s="2">
        <v>1016.1</v>
      </c>
      <c r="I528" s="2">
        <v>780</v>
      </c>
      <c r="J528" s="2">
        <v>0</v>
      </c>
      <c r="K528" s="2">
        <v>0.3</v>
      </c>
      <c r="L528" s="2">
        <v>1.2</v>
      </c>
      <c r="M528" s="2">
        <v>1.2</v>
      </c>
      <c r="N528">
        <v>31.9</v>
      </c>
      <c r="O528">
        <v>357.7</v>
      </c>
      <c r="P528">
        <v>14.6</v>
      </c>
      <c r="Q528">
        <v>14.5</v>
      </c>
      <c r="R528" s="5">
        <v>0.360416666666667</v>
      </c>
      <c r="T528" s="13">
        <f t="shared" si="17"/>
        <v>14.6</v>
      </c>
      <c r="U528" s="13">
        <f t="shared" ref="U528:U591" si="18">(T528-B528)-3</f>
        <v>-3.0999999999999996</v>
      </c>
      <c r="V528" s="12">
        <f t="shared" si="16"/>
        <v>1</v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>
        <v>14.7</v>
      </c>
      <c r="C529" s="2">
        <v>86</v>
      </c>
      <c r="D529" s="2">
        <v>12.4</v>
      </c>
      <c r="E529" s="2">
        <v>14.7</v>
      </c>
      <c r="F529" s="2">
        <v>5</v>
      </c>
      <c r="G529" s="2">
        <v>6.5</v>
      </c>
      <c r="H529" s="2">
        <v>1016.2</v>
      </c>
      <c r="I529" s="2">
        <v>730</v>
      </c>
      <c r="J529" s="2">
        <v>0</v>
      </c>
      <c r="K529" s="2">
        <v>0.3</v>
      </c>
      <c r="L529" s="2">
        <v>1.2</v>
      </c>
      <c r="M529" s="2">
        <v>1.2</v>
      </c>
      <c r="N529">
        <v>31.9</v>
      </c>
      <c r="O529">
        <v>357.7</v>
      </c>
      <c r="P529">
        <v>14.6</v>
      </c>
      <c r="Q529">
        <v>14.5</v>
      </c>
      <c r="R529" s="5">
        <v>0.36111111111111099</v>
      </c>
      <c r="T529" s="13">
        <f t="shared" si="17"/>
        <v>14.6</v>
      </c>
      <c r="U529" s="13">
        <f t="shared" si="18"/>
        <v>-3.0999999999999996</v>
      </c>
      <c r="V529" s="12">
        <f t="shared" si="16"/>
        <v>1</v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>
        <v>14.7</v>
      </c>
      <c r="C530" s="2">
        <v>86</v>
      </c>
      <c r="D530" s="2">
        <v>12.4</v>
      </c>
      <c r="E530" s="2">
        <v>14.7</v>
      </c>
      <c r="F530" s="2">
        <v>6.1</v>
      </c>
      <c r="G530" s="2">
        <v>8.6</v>
      </c>
      <c r="H530" s="2">
        <v>1016.1</v>
      </c>
      <c r="I530" s="2">
        <v>740</v>
      </c>
      <c r="J530" s="2">
        <v>0</v>
      </c>
      <c r="K530" s="2">
        <v>0.3</v>
      </c>
      <c r="L530" s="2">
        <v>1.2</v>
      </c>
      <c r="M530" s="2">
        <v>1.2</v>
      </c>
      <c r="N530">
        <v>31.9</v>
      </c>
      <c r="O530">
        <v>357.7</v>
      </c>
      <c r="P530">
        <v>14.6</v>
      </c>
      <c r="Q530">
        <v>14.5</v>
      </c>
      <c r="R530" s="5">
        <v>0.36180555555555599</v>
      </c>
      <c r="T530" s="13">
        <f t="shared" si="17"/>
        <v>14.6</v>
      </c>
      <c r="U530" s="13">
        <f t="shared" si="18"/>
        <v>-3.0999999999999996</v>
      </c>
      <c r="V530" s="12">
        <f t="shared" si="16"/>
        <v>1</v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>
        <v>14.7</v>
      </c>
      <c r="C531" s="2">
        <v>86</v>
      </c>
      <c r="D531" s="2">
        <v>12.4</v>
      </c>
      <c r="E531" s="2">
        <v>14.7</v>
      </c>
      <c r="F531" s="2">
        <v>4</v>
      </c>
      <c r="G531" s="2">
        <v>4</v>
      </c>
      <c r="H531" s="2">
        <v>1016.3</v>
      </c>
      <c r="I531" s="2">
        <v>810</v>
      </c>
      <c r="J531" s="2">
        <v>0</v>
      </c>
      <c r="K531" s="2">
        <v>0.3</v>
      </c>
      <c r="L531" s="2">
        <v>1.2</v>
      </c>
      <c r="M531" s="2">
        <v>1.2</v>
      </c>
      <c r="N531">
        <v>31.9</v>
      </c>
      <c r="O531">
        <v>357.7</v>
      </c>
      <c r="P531">
        <v>14.7</v>
      </c>
      <c r="Q531">
        <v>14.6</v>
      </c>
      <c r="R531" s="5">
        <v>0.36249999999999999</v>
      </c>
      <c r="T531" s="13">
        <f t="shared" si="17"/>
        <v>14.7</v>
      </c>
      <c r="U531" s="13">
        <f t="shared" si="18"/>
        <v>-3</v>
      </c>
      <c r="V531" s="12">
        <f t="shared" si="16"/>
        <v>1</v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>
        <v>14.7</v>
      </c>
      <c r="C532" s="2">
        <v>86</v>
      </c>
      <c r="D532" s="2">
        <v>12.4</v>
      </c>
      <c r="E532" s="2">
        <v>14.7</v>
      </c>
      <c r="F532" s="2">
        <v>4</v>
      </c>
      <c r="G532" s="2">
        <v>5.4</v>
      </c>
      <c r="H532" s="2">
        <v>1016.3</v>
      </c>
      <c r="I532" s="2">
        <v>910</v>
      </c>
      <c r="J532" s="2">
        <v>0</v>
      </c>
      <c r="K532" s="2">
        <v>0.3</v>
      </c>
      <c r="L532" s="2">
        <v>1.2</v>
      </c>
      <c r="M532" s="2">
        <v>1.2</v>
      </c>
      <c r="N532">
        <v>31.9</v>
      </c>
      <c r="O532">
        <v>357.7</v>
      </c>
      <c r="P532">
        <v>14.7</v>
      </c>
      <c r="Q532">
        <v>14.6</v>
      </c>
      <c r="R532" s="5">
        <v>0.36319444444444399</v>
      </c>
      <c r="T532" s="13">
        <f t="shared" si="17"/>
        <v>14.7</v>
      </c>
      <c r="U532" s="13">
        <f t="shared" si="18"/>
        <v>-3</v>
      </c>
      <c r="V532" s="12">
        <f t="shared" si="16"/>
        <v>1</v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>
        <v>14.7</v>
      </c>
      <c r="C533" s="2">
        <v>86</v>
      </c>
      <c r="D533" s="2">
        <v>12.4</v>
      </c>
      <c r="E533" s="2">
        <v>14.7</v>
      </c>
      <c r="F533" s="2">
        <v>2.5</v>
      </c>
      <c r="G533" s="2">
        <v>4</v>
      </c>
      <c r="H533" s="2">
        <v>1016.2</v>
      </c>
      <c r="I533" s="2">
        <v>970</v>
      </c>
      <c r="J533" s="2">
        <v>0</v>
      </c>
      <c r="K533" s="2">
        <v>0.3</v>
      </c>
      <c r="L533" s="2">
        <v>1.2</v>
      </c>
      <c r="M533" s="2">
        <v>1.2</v>
      </c>
      <c r="N533">
        <v>31.9</v>
      </c>
      <c r="O533">
        <v>357.7</v>
      </c>
      <c r="P533">
        <v>14.7</v>
      </c>
      <c r="Q533">
        <v>14.6</v>
      </c>
      <c r="R533" s="5">
        <v>0.36388888888888898</v>
      </c>
      <c r="T533" s="13">
        <f t="shared" si="17"/>
        <v>14.7</v>
      </c>
      <c r="U533" s="13">
        <f t="shared" si="18"/>
        <v>-3</v>
      </c>
      <c r="V533" s="12">
        <f t="shared" si="16"/>
        <v>1</v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>
        <v>14.7</v>
      </c>
      <c r="C534" s="2">
        <v>86</v>
      </c>
      <c r="D534" s="2">
        <v>12.4</v>
      </c>
      <c r="E534" s="2">
        <v>14.7</v>
      </c>
      <c r="F534" s="2">
        <v>0</v>
      </c>
      <c r="G534" s="2">
        <v>1.8</v>
      </c>
      <c r="H534" s="2">
        <v>1016.1</v>
      </c>
      <c r="I534" s="2">
        <v>1110</v>
      </c>
      <c r="J534" s="2">
        <v>0</v>
      </c>
      <c r="K534" s="2">
        <v>0.3</v>
      </c>
      <c r="L534" s="2">
        <v>1.2</v>
      </c>
      <c r="M534" s="2">
        <v>1.2</v>
      </c>
      <c r="N534">
        <v>31.9</v>
      </c>
      <c r="O534">
        <v>357.7</v>
      </c>
      <c r="P534">
        <v>14.7</v>
      </c>
      <c r="Q534">
        <v>14.6</v>
      </c>
      <c r="R534" s="5">
        <v>0.36458333333333298</v>
      </c>
      <c r="T534" s="13">
        <f t="shared" si="17"/>
        <v>14.7</v>
      </c>
      <c r="U534" s="13">
        <f t="shared" si="18"/>
        <v>-3</v>
      </c>
      <c r="V534" s="12">
        <f t="shared" si="16"/>
        <v>1</v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>
        <v>14.7</v>
      </c>
      <c r="C535" s="2">
        <v>86</v>
      </c>
      <c r="D535" s="2">
        <v>12.4</v>
      </c>
      <c r="E535" s="2">
        <v>14.7</v>
      </c>
      <c r="F535" s="2">
        <v>4</v>
      </c>
      <c r="G535" s="2">
        <v>5.8</v>
      </c>
      <c r="H535" s="2">
        <v>1016.1</v>
      </c>
      <c r="I535" s="2">
        <v>1260</v>
      </c>
      <c r="J535" s="2">
        <v>0</v>
      </c>
      <c r="K535" s="2">
        <v>0.4</v>
      </c>
      <c r="L535" s="2">
        <v>1.3</v>
      </c>
      <c r="M535" s="2">
        <v>1.3</v>
      </c>
      <c r="N535">
        <v>32</v>
      </c>
      <c r="O535">
        <v>357.8</v>
      </c>
      <c r="P535">
        <v>14.7</v>
      </c>
      <c r="Q535">
        <v>14.6</v>
      </c>
      <c r="R535" s="5">
        <v>0.36527777777777798</v>
      </c>
      <c r="T535" s="13">
        <f t="shared" si="17"/>
        <v>14.7</v>
      </c>
      <c r="U535" s="13">
        <f t="shared" si="18"/>
        <v>-3</v>
      </c>
      <c r="V535" s="12">
        <f t="shared" si="16"/>
        <v>1</v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>
        <v>14.7</v>
      </c>
      <c r="C536" s="2">
        <v>86</v>
      </c>
      <c r="D536" s="2">
        <v>12.4</v>
      </c>
      <c r="E536" s="2">
        <v>14.7</v>
      </c>
      <c r="F536" s="2">
        <v>0</v>
      </c>
      <c r="G536" s="2">
        <v>5.8</v>
      </c>
      <c r="H536" s="2">
        <v>1016.2</v>
      </c>
      <c r="I536" s="2">
        <v>1400</v>
      </c>
      <c r="J536" s="2">
        <v>0</v>
      </c>
      <c r="K536" s="2">
        <v>0.3</v>
      </c>
      <c r="L536" s="2">
        <v>1.3</v>
      </c>
      <c r="M536" s="2">
        <v>1.3</v>
      </c>
      <c r="N536">
        <v>32</v>
      </c>
      <c r="O536">
        <v>357.8</v>
      </c>
      <c r="P536">
        <v>14.7</v>
      </c>
      <c r="Q536">
        <v>14.6</v>
      </c>
      <c r="R536" s="5">
        <v>0.36597222222222198</v>
      </c>
      <c r="T536" s="13">
        <f t="shared" si="17"/>
        <v>14.7</v>
      </c>
      <c r="U536" s="13">
        <f t="shared" si="18"/>
        <v>-3</v>
      </c>
      <c r="V536" s="12">
        <f t="shared" si="16"/>
        <v>1</v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>
        <v>14.7</v>
      </c>
      <c r="C537" s="2">
        <v>86</v>
      </c>
      <c r="D537" s="2">
        <v>12.4</v>
      </c>
      <c r="E537" s="2">
        <v>14.7</v>
      </c>
      <c r="F537" s="2">
        <v>5</v>
      </c>
      <c r="G537" s="2">
        <v>5</v>
      </c>
      <c r="H537" s="2">
        <v>1016.3</v>
      </c>
      <c r="I537" s="2">
        <v>1570</v>
      </c>
      <c r="J537" s="2">
        <v>0</v>
      </c>
      <c r="K537" s="2">
        <v>0.3</v>
      </c>
      <c r="L537" s="2">
        <v>1.3</v>
      </c>
      <c r="M537" s="2">
        <v>1.3</v>
      </c>
      <c r="N537">
        <v>32</v>
      </c>
      <c r="O537">
        <v>357.8</v>
      </c>
      <c r="P537">
        <v>14.7</v>
      </c>
      <c r="Q537">
        <v>14.6</v>
      </c>
      <c r="R537" s="5">
        <v>0.36666666666666697</v>
      </c>
      <c r="T537" s="13">
        <f t="shared" si="17"/>
        <v>14.7</v>
      </c>
      <c r="U537" s="13">
        <f t="shared" si="18"/>
        <v>-3</v>
      </c>
      <c r="V537" s="12">
        <f t="shared" si="16"/>
        <v>1</v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>
        <v>14.8</v>
      </c>
      <c r="C538" s="2">
        <v>86</v>
      </c>
      <c r="D538" s="2">
        <v>12.5</v>
      </c>
      <c r="E538" s="2">
        <v>14.8</v>
      </c>
      <c r="F538" s="2">
        <v>1.8</v>
      </c>
      <c r="G538" s="2">
        <v>3.6</v>
      </c>
      <c r="H538" s="2">
        <v>1016</v>
      </c>
      <c r="I538" s="2">
        <v>1920</v>
      </c>
      <c r="J538" s="2">
        <v>0</v>
      </c>
      <c r="K538" s="2">
        <v>0.3</v>
      </c>
      <c r="L538" s="2">
        <v>1.3</v>
      </c>
      <c r="M538" s="2">
        <v>1.3</v>
      </c>
      <c r="N538">
        <v>32</v>
      </c>
      <c r="O538">
        <v>357.8</v>
      </c>
      <c r="P538">
        <v>14.7</v>
      </c>
      <c r="Q538">
        <v>14.6</v>
      </c>
      <c r="R538" s="5">
        <v>0.36736111111111103</v>
      </c>
      <c r="T538" s="13">
        <f t="shared" si="17"/>
        <v>14.7</v>
      </c>
      <c r="U538" s="13">
        <f t="shared" si="18"/>
        <v>-3.1000000000000014</v>
      </c>
      <c r="V538" s="12">
        <f t="shared" si="16"/>
        <v>1</v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>
        <v>14.8</v>
      </c>
      <c r="C539" s="2">
        <v>86</v>
      </c>
      <c r="D539" s="2">
        <v>12.5</v>
      </c>
      <c r="E539" s="2">
        <v>14.8</v>
      </c>
      <c r="F539" s="2">
        <v>2.5</v>
      </c>
      <c r="G539" s="2">
        <v>5</v>
      </c>
      <c r="H539" s="2">
        <v>1016.1</v>
      </c>
      <c r="I539" s="2">
        <v>2520</v>
      </c>
      <c r="J539" s="2">
        <v>0</v>
      </c>
      <c r="K539" s="2">
        <v>0.3</v>
      </c>
      <c r="L539" s="2">
        <v>1.3</v>
      </c>
      <c r="M539" s="2">
        <v>1.3</v>
      </c>
      <c r="N539">
        <v>32</v>
      </c>
      <c r="O539">
        <v>357.8</v>
      </c>
      <c r="P539">
        <v>14.8</v>
      </c>
      <c r="Q539">
        <v>14.6</v>
      </c>
      <c r="R539" s="5">
        <v>0.36805555555555602</v>
      </c>
      <c r="T539" s="13">
        <f t="shared" si="17"/>
        <v>14.8</v>
      </c>
      <c r="U539" s="13">
        <f t="shared" si="18"/>
        <v>-3</v>
      </c>
      <c r="V539" s="12">
        <f t="shared" si="16"/>
        <v>1</v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>
        <v>14.9</v>
      </c>
      <c r="C540" s="2">
        <v>86</v>
      </c>
      <c r="D540" s="2">
        <v>12.6</v>
      </c>
      <c r="E540" s="2">
        <v>14.9</v>
      </c>
      <c r="F540" s="2">
        <v>5</v>
      </c>
      <c r="G540" s="2">
        <v>6.1</v>
      </c>
      <c r="H540" s="2">
        <v>1016.1</v>
      </c>
      <c r="I540" s="2">
        <v>2900</v>
      </c>
      <c r="J540" s="2">
        <v>0</v>
      </c>
      <c r="K540" s="2">
        <v>0.3</v>
      </c>
      <c r="L540" s="2">
        <v>1.3</v>
      </c>
      <c r="M540" s="2">
        <v>1.3</v>
      </c>
      <c r="N540">
        <v>32</v>
      </c>
      <c r="O540">
        <v>357.8</v>
      </c>
      <c r="P540">
        <v>14.8</v>
      </c>
      <c r="Q540">
        <v>14.7</v>
      </c>
      <c r="R540" s="5">
        <v>0.36875000000000002</v>
      </c>
      <c r="T540" s="13">
        <f t="shared" si="17"/>
        <v>14.8</v>
      </c>
      <c r="U540" s="13">
        <f t="shared" si="18"/>
        <v>-3.0999999999999996</v>
      </c>
      <c r="V540" s="12">
        <f t="shared" si="16"/>
        <v>1</v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>
        <v>15</v>
      </c>
      <c r="C541" s="2">
        <v>86</v>
      </c>
      <c r="D541" s="2">
        <v>12.7</v>
      </c>
      <c r="E541" s="2">
        <v>15</v>
      </c>
      <c r="F541" s="2">
        <v>5</v>
      </c>
      <c r="G541" s="2">
        <v>5.8</v>
      </c>
      <c r="H541" s="2">
        <v>1016.1</v>
      </c>
      <c r="I541" s="2">
        <v>3030</v>
      </c>
      <c r="J541" s="2">
        <v>0</v>
      </c>
      <c r="K541" s="2">
        <v>0.3</v>
      </c>
      <c r="L541" s="2">
        <v>1.3</v>
      </c>
      <c r="M541" s="2">
        <v>1.3</v>
      </c>
      <c r="N541">
        <v>32</v>
      </c>
      <c r="O541">
        <v>357.8</v>
      </c>
      <c r="P541">
        <v>14.9</v>
      </c>
      <c r="Q541">
        <v>14.7</v>
      </c>
      <c r="R541" s="5">
        <v>0.36944444444444402</v>
      </c>
      <c r="T541" s="13">
        <f t="shared" si="17"/>
        <v>14.9</v>
      </c>
      <c r="U541" s="13">
        <f t="shared" si="18"/>
        <v>-3.0999999999999996</v>
      </c>
      <c r="V541" s="12">
        <f t="shared" si="16"/>
        <v>1</v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>
        <v>15.1</v>
      </c>
      <c r="C542" s="2">
        <v>86</v>
      </c>
      <c r="D542" s="2">
        <v>12.8</v>
      </c>
      <c r="E542" s="2">
        <v>15.1</v>
      </c>
      <c r="F542" s="2">
        <v>2.5</v>
      </c>
      <c r="G542" s="2">
        <v>6.5</v>
      </c>
      <c r="H542" s="2">
        <v>1016.1</v>
      </c>
      <c r="I542" s="2">
        <v>2840</v>
      </c>
      <c r="J542" s="2">
        <v>0</v>
      </c>
      <c r="K542" s="2">
        <v>0.3</v>
      </c>
      <c r="L542" s="2">
        <v>1.3</v>
      </c>
      <c r="M542" s="2">
        <v>1.3</v>
      </c>
      <c r="N542">
        <v>32</v>
      </c>
      <c r="O542">
        <v>357.8</v>
      </c>
      <c r="P542">
        <v>14.9</v>
      </c>
      <c r="Q542">
        <v>14.7</v>
      </c>
      <c r="R542" s="5">
        <v>0.37013888888888902</v>
      </c>
      <c r="T542" s="13">
        <f t="shared" si="17"/>
        <v>14.9</v>
      </c>
      <c r="U542" s="13">
        <f t="shared" si="18"/>
        <v>-3.1999999999999993</v>
      </c>
      <c r="V542" s="12">
        <f t="shared" si="16"/>
        <v>1</v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>
        <v>15.1</v>
      </c>
      <c r="C543" s="2">
        <v>86</v>
      </c>
      <c r="D543" s="2">
        <v>12.8</v>
      </c>
      <c r="E543" s="2">
        <v>15.1</v>
      </c>
      <c r="F543" s="2">
        <v>4.7</v>
      </c>
      <c r="G543" s="2">
        <v>6.8</v>
      </c>
      <c r="H543" s="2">
        <v>1016.1</v>
      </c>
      <c r="I543" s="2">
        <v>2930</v>
      </c>
      <c r="J543" s="2">
        <v>0</v>
      </c>
      <c r="K543" s="2">
        <v>0.3</v>
      </c>
      <c r="L543" s="2">
        <v>1.3</v>
      </c>
      <c r="M543" s="2">
        <v>1.3</v>
      </c>
      <c r="N543">
        <v>32</v>
      </c>
      <c r="O543">
        <v>357.8</v>
      </c>
      <c r="P543">
        <v>14.9</v>
      </c>
      <c r="Q543">
        <v>14.8</v>
      </c>
      <c r="R543" s="5">
        <v>0.37083333333333302</v>
      </c>
      <c r="T543" s="13">
        <f t="shared" si="17"/>
        <v>14.9</v>
      </c>
      <c r="U543" s="13">
        <f t="shared" si="18"/>
        <v>-3.1999999999999993</v>
      </c>
      <c r="V543" s="12">
        <f t="shared" si="16"/>
        <v>1</v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>
        <v>15.2</v>
      </c>
      <c r="C544" s="2">
        <v>86</v>
      </c>
      <c r="D544" s="2">
        <v>12.9</v>
      </c>
      <c r="E544" s="2">
        <v>15.2</v>
      </c>
      <c r="F544" s="2">
        <v>8.6</v>
      </c>
      <c r="G544" s="2">
        <v>8.6</v>
      </c>
      <c r="H544" s="2">
        <v>1016.1</v>
      </c>
      <c r="I544" s="2">
        <v>3030</v>
      </c>
      <c r="J544" s="2">
        <v>0</v>
      </c>
      <c r="K544" s="2">
        <v>0.3</v>
      </c>
      <c r="L544" s="2">
        <v>1.3</v>
      </c>
      <c r="M544" s="2">
        <v>1.3</v>
      </c>
      <c r="N544">
        <v>32</v>
      </c>
      <c r="O544">
        <v>357.8</v>
      </c>
      <c r="P544">
        <v>14.9</v>
      </c>
      <c r="Q544">
        <v>14.8</v>
      </c>
      <c r="R544" s="5">
        <v>0.37152777777777801</v>
      </c>
      <c r="T544" s="13">
        <f t="shared" si="17"/>
        <v>14.9</v>
      </c>
      <c r="U544" s="13">
        <f t="shared" si="18"/>
        <v>-3.2999999999999989</v>
      </c>
      <c r="V544" s="12">
        <f t="shared" si="16"/>
        <v>1</v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>
        <v>15.2</v>
      </c>
      <c r="C545" s="2">
        <v>86</v>
      </c>
      <c r="D545" s="2">
        <v>12.9</v>
      </c>
      <c r="E545" s="2">
        <v>15.2</v>
      </c>
      <c r="F545" s="2">
        <v>6.8</v>
      </c>
      <c r="G545" s="2">
        <v>7.9</v>
      </c>
      <c r="H545" s="2">
        <v>1016.3</v>
      </c>
      <c r="I545" s="2">
        <v>2550</v>
      </c>
      <c r="J545" s="2">
        <v>0</v>
      </c>
      <c r="K545" s="2">
        <v>0.3</v>
      </c>
      <c r="L545" s="2">
        <v>1.3</v>
      </c>
      <c r="M545" s="2">
        <v>1.3</v>
      </c>
      <c r="N545">
        <v>32</v>
      </c>
      <c r="O545">
        <v>357.8</v>
      </c>
      <c r="P545">
        <v>15</v>
      </c>
      <c r="Q545">
        <v>14.9</v>
      </c>
      <c r="R545" s="5">
        <v>0.37222222222222201</v>
      </c>
      <c r="T545" s="13">
        <f t="shared" si="17"/>
        <v>15</v>
      </c>
      <c r="U545" s="13">
        <f t="shared" si="18"/>
        <v>-3.1999999999999993</v>
      </c>
      <c r="V545" s="12">
        <f t="shared" si="16"/>
        <v>1</v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>
        <v>15.3</v>
      </c>
      <c r="C546" s="2">
        <v>86</v>
      </c>
      <c r="D546" s="2">
        <v>13</v>
      </c>
      <c r="E546" s="2">
        <v>15.3</v>
      </c>
      <c r="F546" s="2">
        <v>6.1</v>
      </c>
      <c r="G546" s="2">
        <v>10.1</v>
      </c>
      <c r="H546" s="2">
        <v>1016.2</v>
      </c>
      <c r="I546" s="2">
        <v>2220</v>
      </c>
      <c r="J546" s="2">
        <v>0</v>
      </c>
      <c r="K546" s="2">
        <v>0.3</v>
      </c>
      <c r="L546" s="2">
        <v>1.3</v>
      </c>
      <c r="M546" s="2">
        <v>1.3</v>
      </c>
      <c r="N546">
        <v>32</v>
      </c>
      <c r="O546">
        <v>357.8</v>
      </c>
      <c r="P546">
        <v>15</v>
      </c>
      <c r="Q546">
        <v>14.9</v>
      </c>
      <c r="R546" s="5">
        <v>0.37291666666666701</v>
      </c>
      <c r="T546" s="13">
        <f t="shared" si="17"/>
        <v>15</v>
      </c>
      <c r="U546" s="13">
        <f t="shared" si="18"/>
        <v>-3.3000000000000007</v>
      </c>
      <c r="V546" s="12">
        <f t="shared" si="16"/>
        <v>1</v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>
        <v>15.3</v>
      </c>
      <c r="C547" s="2">
        <v>86</v>
      </c>
      <c r="D547" s="2">
        <v>13</v>
      </c>
      <c r="E547" s="2">
        <v>15.3</v>
      </c>
      <c r="F547" s="2">
        <v>5.4</v>
      </c>
      <c r="G547" s="2">
        <v>6.1</v>
      </c>
      <c r="H547" s="2">
        <v>1016.3</v>
      </c>
      <c r="I547" s="2">
        <v>2460</v>
      </c>
      <c r="J547" s="2">
        <v>0</v>
      </c>
      <c r="K547" s="2">
        <v>0.3</v>
      </c>
      <c r="L547" s="2">
        <v>1.3</v>
      </c>
      <c r="M547" s="2">
        <v>1.3</v>
      </c>
      <c r="N547">
        <v>32</v>
      </c>
      <c r="O547">
        <v>357.8</v>
      </c>
      <c r="P547">
        <v>15.1</v>
      </c>
      <c r="Q547">
        <v>14.9</v>
      </c>
      <c r="R547" s="5">
        <v>0.37361111111111101</v>
      </c>
      <c r="T547" s="13">
        <f t="shared" si="17"/>
        <v>15.1</v>
      </c>
      <c r="U547" s="13">
        <f t="shared" si="18"/>
        <v>-3.2000000000000011</v>
      </c>
      <c r="V547" s="12">
        <f t="shared" si="16"/>
        <v>1</v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>
        <v>15.3</v>
      </c>
      <c r="C548" s="2">
        <v>86</v>
      </c>
      <c r="D548" s="2">
        <v>13</v>
      </c>
      <c r="E548" s="2">
        <v>15.3</v>
      </c>
      <c r="F548" s="2">
        <v>3.6</v>
      </c>
      <c r="G548" s="2">
        <v>4.3</v>
      </c>
      <c r="H548" s="2">
        <v>1016.3</v>
      </c>
      <c r="I548" s="2">
        <v>2390</v>
      </c>
      <c r="J548" s="2">
        <v>0</v>
      </c>
      <c r="K548" s="2">
        <v>0.3</v>
      </c>
      <c r="L548" s="2">
        <v>1.3</v>
      </c>
      <c r="M548" s="2">
        <v>1.3</v>
      </c>
      <c r="N548">
        <v>32</v>
      </c>
      <c r="O548">
        <v>357.8</v>
      </c>
      <c r="P548">
        <v>15.1</v>
      </c>
      <c r="Q548">
        <v>15</v>
      </c>
      <c r="R548" s="5">
        <v>0.374305555555556</v>
      </c>
      <c r="T548" s="13">
        <f t="shared" si="17"/>
        <v>15.1</v>
      </c>
      <c r="U548" s="13">
        <f t="shared" si="18"/>
        <v>-3.2000000000000011</v>
      </c>
      <c r="V548" s="12">
        <f t="shared" si="16"/>
        <v>1</v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>
        <v>15.3</v>
      </c>
      <c r="C549" s="2">
        <v>86</v>
      </c>
      <c r="D549" s="2">
        <v>13</v>
      </c>
      <c r="E549" s="2">
        <v>15.3</v>
      </c>
      <c r="F549" s="2">
        <v>1.8</v>
      </c>
      <c r="G549" s="2">
        <v>7.2</v>
      </c>
      <c r="H549" s="2">
        <v>1016.3</v>
      </c>
      <c r="I549" s="2">
        <v>2880</v>
      </c>
      <c r="J549" s="2">
        <v>0</v>
      </c>
      <c r="K549" s="2">
        <v>0.3</v>
      </c>
      <c r="L549" s="2">
        <v>1.3</v>
      </c>
      <c r="M549" s="2">
        <v>1.3</v>
      </c>
      <c r="N549">
        <v>32</v>
      </c>
      <c r="O549">
        <v>357.8</v>
      </c>
      <c r="P549">
        <v>15.2</v>
      </c>
      <c r="Q549">
        <v>15</v>
      </c>
      <c r="R549" s="5">
        <v>0.375</v>
      </c>
      <c r="T549" s="13">
        <f t="shared" si="17"/>
        <v>15.2</v>
      </c>
      <c r="U549" s="13">
        <f t="shared" si="18"/>
        <v>-3.1000000000000014</v>
      </c>
      <c r="V549" s="12">
        <f t="shared" si="16"/>
        <v>1</v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>
        <v>15.4</v>
      </c>
      <c r="C550" s="2">
        <v>86</v>
      </c>
      <c r="D550" s="2">
        <v>13.1</v>
      </c>
      <c r="E550" s="2">
        <v>15.4</v>
      </c>
      <c r="F550" s="2">
        <v>1.8</v>
      </c>
      <c r="G550" s="2">
        <v>2.9</v>
      </c>
      <c r="H550" s="2">
        <v>1016.2</v>
      </c>
      <c r="I550" s="2">
        <v>2760</v>
      </c>
      <c r="J550" s="2">
        <v>0</v>
      </c>
      <c r="K550" s="2">
        <v>0.3</v>
      </c>
      <c r="L550" s="2">
        <v>1.3</v>
      </c>
      <c r="M550" s="2">
        <v>1.3</v>
      </c>
      <c r="N550">
        <v>32</v>
      </c>
      <c r="O550">
        <v>357.8</v>
      </c>
      <c r="P550">
        <v>15.2</v>
      </c>
      <c r="Q550">
        <v>15.1</v>
      </c>
      <c r="R550" s="5">
        <v>0.375694444444444</v>
      </c>
      <c r="T550" s="13">
        <f t="shared" si="17"/>
        <v>15.2</v>
      </c>
      <c r="U550" s="13">
        <f t="shared" si="18"/>
        <v>-3.2000000000000011</v>
      </c>
      <c r="V550" s="12">
        <f t="shared" si="16"/>
        <v>1</v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>
        <v>15.4</v>
      </c>
      <c r="C551" s="2">
        <v>86</v>
      </c>
      <c r="D551" s="2">
        <v>13.1</v>
      </c>
      <c r="E551" s="2">
        <v>15.4</v>
      </c>
      <c r="F551" s="2">
        <v>2.2000000000000002</v>
      </c>
      <c r="G551" s="2">
        <v>3.6</v>
      </c>
      <c r="H551" s="2">
        <v>1016.1</v>
      </c>
      <c r="I551" s="2">
        <v>2970</v>
      </c>
      <c r="J551" s="2">
        <v>0</v>
      </c>
      <c r="K551" s="2">
        <v>0.3</v>
      </c>
      <c r="L551" s="2">
        <v>1.3</v>
      </c>
      <c r="M551" s="2">
        <v>1.3</v>
      </c>
      <c r="N551">
        <v>32</v>
      </c>
      <c r="O551">
        <v>357.8</v>
      </c>
      <c r="P551">
        <v>15.2</v>
      </c>
      <c r="Q551">
        <v>15.1</v>
      </c>
      <c r="R551" s="5">
        <v>0.37638888888888899</v>
      </c>
      <c r="T551" s="13">
        <f t="shared" si="17"/>
        <v>15.2</v>
      </c>
      <c r="U551" s="13">
        <f t="shared" si="18"/>
        <v>-3.2000000000000011</v>
      </c>
      <c r="V551" s="12">
        <f t="shared" si="16"/>
        <v>1</v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>
        <v>15.5</v>
      </c>
      <c r="C552" s="2">
        <v>86</v>
      </c>
      <c r="D552" s="2">
        <v>13.2</v>
      </c>
      <c r="E552" s="2">
        <v>15.5</v>
      </c>
      <c r="F552" s="2">
        <v>0</v>
      </c>
      <c r="G552" s="2">
        <v>2.5</v>
      </c>
      <c r="H552" s="2">
        <v>1016.1</v>
      </c>
      <c r="I552" s="2">
        <v>3110</v>
      </c>
      <c r="J552" s="2">
        <v>0</v>
      </c>
      <c r="K552" s="2">
        <v>0.3</v>
      </c>
      <c r="L552" s="2">
        <v>1.3</v>
      </c>
      <c r="M552" s="2">
        <v>1.3</v>
      </c>
      <c r="N552">
        <v>32</v>
      </c>
      <c r="O552">
        <v>357.8</v>
      </c>
      <c r="P552">
        <v>15.3</v>
      </c>
      <c r="Q552">
        <v>15.2</v>
      </c>
      <c r="R552" s="5">
        <v>0.37708333333333299</v>
      </c>
      <c r="T552" s="13">
        <f t="shared" si="17"/>
        <v>15.3</v>
      </c>
      <c r="U552" s="13">
        <f t="shared" si="18"/>
        <v>-3.1999999999999993</v>
      </c>
      <c r="V552" s="12">
        <f t="shared" si="16"/>
        <v>1</v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>
        <v>15.4</v>
      </c>
      <c r="C553" s="2">
        <v>86</v>
      </c>
      <c r="D553" s="2">
        <v>13.1</v>
      </c>
      <c r="E553" s="2">
        <v>15.4</v>
      </c>
      <c r="F553" s="2">
        <v>3.2</v>
      </c>
      <c r="G553" s="2">
        <v>3.6</v>
      </c>
      <c r="H553" s="2">
        <v>1016.2</v>
      </c>
      <c r="I553" s="2">
        <v>3580</v>
      </c>
      <c r="J553" s="2">
        <v>0</v>
      </c>
      <c r="K553" s="2">
        <v>0.3</v>
      </c>
      <c r="L553" s="2">
        <v>1.3</v>
      </c>
      <c r="M553" s="2">
        <v>1.3</v>
      </c>
      <c r="N553">
        <v>32</v>
      </c>
      <c r="O553">
        <v>357.8</v>
      </c>
      <c r="P553">
        <v>15.3</v>
      </c>
      <c r="Q553">
        <v>15.2</v>
      </c>
      <c r="R553" s="5">
        <v>0.37777777777777799</v>
      </c>
      <c r="T553" s="13">
        <f t="shared" si="17"/>
        <v>15.3</v>
      </c>
      <c r="U553" s="13">
        <f t="shared" si="18"/>
        <v>-3.0999999999999996</v>
      </c>
      <c r="V553" s="12">
        <f t="shared" si="16"/>
        <v>1</v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>
        <v>15.3</v>
      </c>
      <c r="C554" s="2">
        <v>86</v>
      </c>
      <c r="D554" s="2">
        <v>13</v>
      </c>
      <c r="E554" s="2">
        <v>15.3</v>
      </c>
      <c r="F554" s="2">
        <v>2.9</v>
      </c>
      <c r="G554" s="2">
        <v>3.6</v>
      </c>
      <c r="H554" s="2">
        <v>1016.2</v>
      </c>
      <c r="I554" s="2">
        <v>3780</v>
      </c>
      <c r="J554" s="2">
        <v>0</v>
      </c>
      <c r="K554" s="2">
        <v>0.3</v>
      </c>
      <c r="L554" s="2">
        <v>1.3</v>
      </c>
      <c r="M554" s="2">
        <v>1.3</v>
      </c>
      <c r="N554">
        <v>32</v>
      </c>
      <c r="O554">
        <v>357.8</v>
      </c>
      <c r="P554">
        <v>15.4</v>
      </c>
      <c r="Q554">
        <v>15.3</v>
      </c>
      <c r="R554" s="5">
        <v>0.37847222222222199</v>
      </c>
      <c r="T554" s="13">
        <f t="shared" si="17"/>
        <v>15.4</v>
      </c>
      <c r="U554" s="13">
        <f t="shared" si="18"/>
        <v>-2.9000000000000004</v>
      </c>
      <c r="V554" s="12">
        <f t="shared" si="16"/>
        <v>1</v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>
        <v>15.2</v>
      </c>
      <c r="C555" s="2">
        <v>86</v>
      </c>
      <c r="D555" s="2">
        <v>12.9</v>
      </c>
      <c r="E555" s="2">
        <v>15.2</v>
      </c>
      <c r="F555" s="2">
        <v>3.2</v>
      </c>
      <c r="G555" s="2">
        <v>4</v>
      </c>
      <c r="H555" s="2">
        <v>1016.4</v>
      </c>
      <c r="I555" s="2">
        <v>3560</v>
      </c>
      <c r="J555" s="2">
        <v>0</v>
      </c>
      <c r="K555" s="2">
        <v>0.3</v>
      </c>
      <c r="L555" s="2">
        <v>1.3</v>
      </c>
      <c r="M555" s="2">
        <v>1.3</v>
      </c>
      <c r="N555">
        <v>32</v>
      </c>
      <c r="O555">
        <v>357.8</v>
      </c>
      <c r="P555">
        <v>15.4</v>
      </c>
      <c r="Q555">
        <v>15.3</v>
      </c>
      <c r="R555" s="5">
        <v>0.37916666666666698</v>
      </c>
      <c r="T555" s="13">
        <f t="shared" si="17"/>
        <v>15.4</v>
      </c>
      <c r="U555" s="13">
        <f t="shared" si="18"/>
        <v>-2.7999999999999989</v>
      </c>
      <c r="V555" s="12">
        <f t="shared" si="16"/>
        <v>1</v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>
        <v>15.1</v>
      </c>
      <c r="C556" s="2">
        <v>86</v>
      </c>
      <c r="D556" s="2">
        <v>12.8</v>
      </c>
      <c r="E556" s="2">
        <v>15.1</v>
      </c>
      <c r="F556" s="2">
        <v>4</v>
      </c>
      <c r="G556" s="2">
        <v>12.6</v>
      </c>
      <c r="H556" s="2">
        <v>1016.4</v>
      </c>
      <c r="I556" s="2">
        <v>3480</v>
      </c>
      <c r="J556" s="2">
        <v>0</v>
      </c>
      <c r="K556" s="2">
        <v>0.3</v>
      </c>
      <c r="L556" s="2">
        <v>1.3</v>
      </c>
      <c r="M556" s="2">
        <v>1.3</v>
      </c>
      <c r="N556">
        <v>32</v>
      </c>
      <c r="O556">
        <v>357.8</v>
      </c>
      <c r="P556">
        <v>15.5</v>
      </c>
      <c r="Q556">
        <v>15.3</v>
      </c>
      <c r="R556" s="5">
        <v>0.37986111111111098</v>
      </c>
      <c r="T556" s="13">
        <f t="shared" si="17"/>
        <v>15.5</v>
      </c>
      <c r="U556" s="13">
        <f t="shared" si="18"/>
        <v>-2.5999999999999996</v>
      </c>
      <c r="V556" s="12">
        <f t="shared" si="16"/>
        <v>1</v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>
        <v>14.9</v>
      </c>
      <c r="C557" s="2">
        <v>86</v>
      </c>
      <c r="D557" s="2">
        <v>12.6</v>
      </c>
      <c r="E557" s="2">
        <v>14.9</v>
      </c>
      <c r="F557" s="2">
        <v>6.8</v>
      </c>
      <c r="G557" s="2">
        <v>7.9</v>
      </c>
      <c r="H557" s="2">
        <v>1016.3</v>
      </c>
      <c r="I557" s="2">
        <v>4050</v>
      </c>
      <c r="J557" s="2">
        <v>0</v>
      </c>
      <c r="K557" s="2">
        <v>0.3</v>
      </c>
      <c r="L557" s="2">
        <v>1.3</v>
      </c>
      <c r="M557" s="2">
        <v>1.3</v>
      </c>
      <c r="N557">
        <v>32</v>
      </c>
      <c r="O557">
        <v>357.8</v>
      </c>
      <c r="P557">
        <v>15.4</v>
      </c>
      <c r="Q557">
        <v>15.3</v>
      </c>
      <c r="R557" s="5">
        <v>0.38055555555555598</v>
      </c>
      <c r="T557" s="13">
        <f t="shared" si="17"/>
        <v>15.4</v>
      </c>
      <c r="U557" s="13">
        <f t="shared" si="18"/>
        <v>-2.5</v>
      </c>
      <c r="V557" s="12">
        <f t="shared" si="16"/>
        <v>1</v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>
        <v>14.7</v>
      </c>
      <c r="C558" s="2">
        <v>86</v>
      </c>
      <c r="D558" s="2">
        <v>12.4</v>
      </c>
      <c r="E558" s="2">
        <v>14.7</v>
      </c>
      <c r="F558" s="2">
        <v>2.5</v>
      </c>
      <c r="G558" s="2">
        <v>3.2</v>
      </c>
      <c r="H558" s="2">
        <v>1016.3</v>
      </c>
      <c r="I558" s="2">
        <v>5210</v>
      </c>
      <c r="J558" s="2">
        <v>0</v>
      </c>
      <c r="K558" s="2">
        <v>0.3</v>
      </c>
      <c r="L558" s="2">
        <v>1.3</v>
      </c>
      <c r="M558" s="2">
        <v>1.3</v>
      </c>
      <c r="N558">
        <v>32</v>
      </c>
      <c r="O558">
        <v>357.8</v>
      </c>
      <c r="P558">
        <v>15.4</v>
      </c>
      <c r="Q558">
        <v>15.4</v>
      </c>
      <c r="R558" s="5">
        <v>0.38124999999999998</v>
      </c>
      <c r="T558" s="13">
        <f t="shared" si="17"/>
        <v>15.4</v>
      </c>
      <c r="U558" s="13">
        <f t="shared" si="18"/>
        <v>-2.2999999999999989</v>
      </c>
      <c r="V558" s="12">
        <f t="shared" si="16"/>
        <v>1</v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>
        <v>14.7</v>
      </c>
      <c r="C559" s="2">
        <v>86</v>
      </c>
      <c r="D559" s="2">
        <v>12.4</v>
      </c>
      <c r="E559" s="2">
        <v>14.7</v>
      </c>
      <c r="F559" s="2">
        <v>3.6</v>
      </c>
      <c r="G559" s="2">
        <v>4</v>
      </c>
      <c r="H559" s="2">
        <v>1016</v>
      </c>
      <c r="I559" s="2">
        <v>5510</v>
      </c>
      <c r="J559" s="2">
        <v>0</v>
      </c>
      <c r="K559" s="2">
        <v>0.3</v>
      </c>
      <c r="L559" s="2">
        <v>1.3</v>
      </c>
      <c r="M559" s="2">
        <v>1.3</v>
      </c>
      <c r="N559">
        <v>32</v>
      </c>
      <c r="O559">
        <v>357.8</v>
      </c>
      <c r="P559">
        <v>15.4</v>
      </c>
      <c r="Q559">
        <v>15.4</v>
      </c>
      <c r="R559" s="5">
        <v>0.38194444444444398</v>
      </c>
      <c r="T559" s="13">
        <f t="shared" si="17"/>
        <v>15.4</v>
      </c>
      <c r="U559" s="13">
        <f t="shared" si="18"/>
        <v>-2.2999999999999989</v>
      </c>
      <c r="V559" s="12">
        <f t="shared" si="16"/>
        <v>1</v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>
        <v>14.7</v>
      </c>
      <c r="C560" s="2">
        <v>86</v>
      </c>
      <c r="D560" s="2">
        <v>12.4</v>
      </c>
      <c r="E560" s="2">
        <v>14.7</v>
      </c>
      <c r="F560" s="2">
        <v>2.2000000000000002</v>
      </c>
      <c r="G560" s="2">
        <v>4.3</v>
      </c>
      <c r="H560" s="2">
        <v>1016.3</v>
      </c>
      <c r="I560" s="2">
        <v>5690</v>
      </c>
      <c r="J560" s="2">
        <v>0</v>
      </c>
      <c r="K560" s="2">
        <v>0.3</v>
      </c>
      <c r="L560" s="2">
        <v>1.3</v>
      </c>
      <c r="M560" s="2">
        <v>1.3</v>
      </c>
      <c r="N560">
        <v>32</v>
      </c>
      <c r="O560">
        <v>357.8</v>
      </c>
      <c r="P560">
        <v>15.4</v>
      </c>
      <c r="Q560">
        <v>15.4</v>
      </c>
      <c r="R560" s="5">
        <v>0.38263888888888897</v>
      </c>
      <c r="T560" s="13">
        <f t="shared" si="17"/>
        <v>15.4</v>
      </c>
      <c r="U560" s="13">
        <f t="shared" si="18"/>
        <v>-2.2999999999999989</v>
      </c>
      <c r="V560" s="12">
        <f t="shared" si="16"/>
        <v>1</v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>
        <v>14.7</v>
      </c>
      <c r="C561" s="2">
        <v>86</v>
      </c>
      <c r="D561" s="2">
        <v>12.4</v>
      </c>
      <c r="E561" s="2">
        <v>14.7</v>
      </c>
      <c r="F561" s="2">
        <v>5</v>
      </c>
      <c r="G561" s="2">
        <v>5.4</v>
      </c>
      <c r="H561" s="2">
        <v>1016.4</v>
      </c>
      <c r="I561" s="2">
        <v>5530</v>
      </c>
      <c r="J561" s="2">
        <v>0</v>
      </c>
      <c r="K561" s="2">
        <v>0.2</v>
      </c>
      <c r="L561" s="2">
        <v>1.3</v>
      </c>
      <c r="M561" s="2">
        <v>1.3</v>
      </c>
      <c r="N561">
        <v>32</v>
      </c>
      <c r="O561">
        <v>357.8</v>
      </c>
      <c r="P561">
        <v>15.4</v>
      </c>
      <c r="Q561">
        <v>15.4</v>
      </c>
      <c r="R561" s="5">
        <v>0.38333333333333303</v>
      </c>
      <c r="T561" s="13">
        <f t="shared" si="17"/>
        <v>15.4</v>
      </c>
      <c r="U561" s="13">
        <f t="shared" si="18"/>
        <v>-2.2999999999999989</v>
      </c>
      <c r="V561" s="12">
        <f t="shared" si="16"/>
        <v>1</v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>
        <v>14.7</v>
      </c>
      <c r="C562" s="2">
        <v>86</v>
      </c>
      <c r="D562" s="2">
        <v>12.4</v>
      </c>
      <c r="E562" s="2">
        <v>14.7</v>
      </c>
      <c r="F562" s="2">
        <v>0</v>
      </c>
      <c r="G562" s="2">
        <v>2.9</v>
      </c>
      <c r="H562" s="2">
        <v>1016.2</v>
      </c>
      <c r="I562" s="2">
        <v>5840</v>
      </c>
      <c r="J562" s="2">
        <v>0</v>
      </c>
      <c r="K562" s="2">
        <v>0.2</v>
      </c>
      <c r="L562" s="2">
        <v>1.3</v>
      </c>
      <c r="M562" s="2">
        <v>1.3</v>
      </c>
      <c r="N562">
        <v>32</v>
      </c>
      <c r="O562">
        <v>357.8</v>
      </c>
      <c r="P562">
        <v>15.4</v>
      </c>
      <c r="Q562">
        <v>15.4</v>
      </c>
      <c r="R562" s="5">
        <v>0.38402777777777802</v>
      </c>
      <c r="T562" s="13">
        <f t="shared" si="17"/>
        <v>15.4</v>
      </c>
      <c r="U562" s="13">
        <f t="shared" si="18"/>
        <v>-2.2999999999999989</v>
      </c>
      <c r="V562" s="12">
        <f t="shared" si="16"/>
        <v>1</v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>
        <v>14.7</v>
      </c>
      <c r="C563" s="2">
        <v>86</v>
      </c>
      <c r="D563" s="2">
        <v>12.4</v>
      </c>
      <c r="E563" s="2">
        <v>14.7</v>
      </c>
      <c r="F563" s="2">
        <v>2.5</v>
      </c>
      <c r="G563" s="2">
        <v>3.6</v>
      </c>
      <c r="H563" s="2">
        <v>1016.4</v>
      </c>
      <c r="I563" s="2">
        <v>6110</v>
      </c>
      <c r="J563" s="2">
        <v>0</v>
      </c>
      <c r="K563" s="2">
        <v>0.2</v>
      </c>
      <c r="L563" s="2">
        <v>1.3</v>
      </c>
      <c r="M563" s="2">
        <v>1.3</v>
      </c>
      <c r="N563">
        <v>32</v>
      </c>
      <c r="O563">
        <v>357.8</v>
      </c>
      <c r="P563">
        <v>15.4</v>
      </c>
      <c r="Q563">
        <v>15.4</v>
      </c>
      <c r="R563" s="5">
        <v>0.38472222222222202</v>
      </c>
      <c r="T563" s="13">
        <f t="shared" si="17"/>
        <v>15.4</v>
      </c>
      <c r="U563" s="13">
        <f t="shared" si="18"/>
        <v>-2.2999999999999989</v>
      </c>
      <c r="V563" s="12">
        <f t="shared" si="16"/>
        <v>1</v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>
        <v>14.8</v>
      </c>
      <c r="C564" s="2">
        <v>86</v>
      </c>
      <c r="D564" s="2">
        <v>12.5</v>
      </c>
      <c r="E564" s="2">
        <v>14.8</v>
      </c>
      <c r="F564" s="2">
        <v>2.5</v>
      </c>
      <c r="G564" s="2">
        <v>2.9</v>
      </c>
      <c r="H564" s="2">
        <v>1016.4</v>
      </c>
      <c r="I564" s="2">
        <v>5760</v>
      </c>
      <c r="J564" s="2">
        <v>0</v>
      </c>
      <c r="K564" s="2">
        <v>0.2</v>
      </c>
      <c r="L564" s="2">
        <v>1.3</v>
      </c>
      <c r="M564" s="2">
        <v>1.3</v>
      </c>
      <c r="N564">
        <v>32</v>
      </c>
      <c r="O564">
        <v>357.8</v>
      </c>
      <c r="P564">
        <v>15.4</v>
      </c>
      <c r="Q564">
        <v>15.4</v>
      </c>
      <c r="R564" s="5">
        <v>0.38541666666666702</v>
      </c>
      <c r="T564" s="13">
        <f t="shared" si="17"/>
        <v>15.4</v>
      </c>
      <c r="U564" s="13">
        <f t="shared" si="18"/>
        <v>-2.4000000000000004</v>
      </c>
      <c r="V564" s="12">
        <f t="shared" si="16"/>
        <v>1</v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>
        <v>14.8</v>
      </c>
      <c r="C565" s="2">
        <v>86</v>
      </c>
      <c r="D565" s="2">
        <v>12.5</v>
      </c>
      <c r="E565" s="2">
        <v>14.8</v>
      </c>
      <c r="F565" s="2">
        <v>2.2000000000000002</v>
      </c>
      <c r="G565" s="2">
        <v>3.2</v>
      </c>
      <c r="H565" s="2">
        <v>1016.2</v>
      </c>
      <c r="I565" s="2">
        <v>5940</v>
      </c>
      <c r="J565" s="2">
        <v>0</v>
      </c>
      <c r="K565" s="2">
        <v>0.2</v>
      </c>
      <c r="L565" s="2">
        <v>1.3</v>
      </c>
      <c r="M565" s="2">
        <v>1.3</v>
      </c>
      <c r="N565">
        <v>32</v>
      </c>
      <c r="O565">
        <v>357.8</v>
      </c>
      <c r="P565">
        <v>15.4</v>
      </c>
      <c r="Q565">
        <v>15.4</v>
      </c>
      <c r="R565" s="5">
        <v>0.38611111111111102</v>
      </c>
      <c r="T565" s="13">
        <f t="shared" si="17"/>
        <v>15.4</v>
      </c>
      <c r="U565" s="13">
        <f t="shared" si="18"/>
        <v>-2.4000000000000004</v>
      </c>
      <c r="V565" s="12">
        <f t="shared" si="16"/>
        <v>1</v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>
        <v>14.8</v>
      </c>
      <c r="C566" s="2">
        <v>86</v>
      </c>
      <c r="D566" s="2">
        <v>12.5</v>
      </c>
      <c r="E566" s="2">
        <v>14.8</v>
      </c>
      <c r="F566" s="2">
        <v>2.2000000000000002</v>
      </c>
      <c r="G566" s="2">
        <v>2.2000000000000002</v>
      </c>
      <c r="H566" s="2">
        <v>1016.3</v>
      </c>
      <c r="I566" s="2">
        <v>6100</v>
      </c>
      <c r="J566" s="2">
        <v>0</v>
      </c>
      <c r="K566" s="2">
        <v>0.2</v>
      </c>
      <c r="L566" s="2">
        <v>1.3</v>
      </c>
      <c r="M566" s="2">
        <v>1.3</v>
      </c>
      <c r="N566">
        <v>32</v>
      </c>
      <c r="O566">
        <v>357.8</v>
      </c>
      <c r="P566">
        <v>15.5</v>
      </c>
      <c r="Q566">
        <v>15.4</v>
      </c>
      <c r="R566" s="5">
        <v>0.38680555555555601</v>
      </c>
      <c r="T566" s="13">
        <f t="shared" si="17"/>
        <v>15.5</v>
      </c>
      <c r="U566" s="13">
        <f t="shared" si="18"/>
        <v>-2.3000000000000007</v>
      </c>
      <c r="V566" s="12">
        <f t="shared" si="16"/>
        <v>1</v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>
        <v>14.9</v>
      </c>
      <c r="C567" s="2">
        <v>86</v>
      </c>
      <c r="D567" s="2">
        <v>12.6</v>
      </c>
      <c r="E567" s="2">
        <v>14.9</v>
      </c>
      <c r="F567" s="2">
        <v>1.8</v>
      </c>
      <c r="G567" s="2">
        <v>1.8</v>
      </c>
      <c r="H567" s="2">
        <v>1016.4</v>
      </c>
      <c r="I567" s="2">
        <v>5950</v>
      </c>
      <c r="J567" s="2">
        <v>0</v>
      </c>
      <c r="K567" s="2">
        <v>0.2</v>
      </c>
      <c r="L567" s="2">
        <v>1.3</v>
      </c>
      <c r="M567" s="2">
        <v>1.3</v>
      </c>
      <c r="N567">
        <v>32</v>
      </c>
      <c r="O567">
        <v>357.8</v>
      </c>
      <c r="P567">
        <v>15.5</v>
      </c>
      <c r="Q567">
        <v>15.4</v>
      </c>
      <c r="R567" s="5">
        <v>0.38750000000000001</v>
      </c>
      <c r="T567" s="13">
        <f t="shared" si="17"/>
        <v>15.5</v>
      </c>
      <c r="U567" s="13">
        <f t="shared" si="18"/>
        <v>-2.4000000000000004</v>
      </c>
      <c r="V567" s="12">
        <f t="shared" si="16"/>
        <v>1</v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>
        <v>14.9</v>
      </c>
      <c r="C568" s="2">
        <v>86</v>
      </c>
      <c r="D568" s="2">
        <v>12.6</v>
      </c>
      <c r="E568" s="2">
        <v>14.9</v>
      </c>
      <c r="F568" s="2">
        <v>0</v>
      </c>
      <c r="G568" s="2">
        <v>2.5</v>
      </c>
      <c r="H568" s="2">
        <v>1016.4</v>
      </c>
      <c r="I568" s="2">
        <v>6040</v>
      </c>
      <c r="J568" s="2">
        <v>0</v>
      </c>
      <c r="K568" s="2">
        <v>0.2</v>
      </c>
      <c r="L568" s="2">
        <v>1.3</v>
      </c>
      <c r="M568" s="2">
        <v>1.3</v>
      </c>
      <c r="N568">
        <v>32</v>
      </c>
      <c r="O568">
        <v>357.8</v>
      </c>
      <c r="P568">
        <v>15.6</v>
      </c>
      <c r="Q568">
        <v>15.4</v>
      </c>
      <c r="R568" s="5">
        <v>0.38819444444444401</v>
      </c>
      <c r="T568" s="13">
        <f t="shared" si="17"/>
        <v>15.6</v>
      </c>
      <c r="U568" s="13">
        <f t="shared" si="18"/>
        <v>-2.3000000000000007</v>
      </c>
      <c r="V568" s="12">
        <f t="shared" si="16"/>
        <v>1</v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>
        <v>15</v>
      </c>
      <c r="C569" s="2">
        <v>86</v>
      </c>
      <c r="D569" s="2">
        <v>12.7</v>
      </c>
      <c r="E569" s="2">
        <v>15</v>
      </c>
      <c r="F569" s="2">
        <v>1.8</v>
      </c>
      <c r="G569" s="2">
        <v>2.9</v>
      </c>
      <c r="H569" s="2">
        <v>1016.3</v>
      </c>
      <c r="I569" s="2">
        <v>6290</v>
      </c>
      <c r="J569" s="2">
        <v>0</v>
      </c>
      <c r="K569" s="2">
        <v>0.2</v>
      </c>
      <c r="L569" s="2">
        <v>1.3</v>
      </c>
      <c r="M569" s="2">
        <v>1.3</v>
      </c>
      <c r="N569">
        <v>32</v>
      </c>
      <c r="O569">
        <v>357.8</v>
      </c>
      <c r="P569">
        <v>15.6</v>
      </c>
      <c r="Q569">
        <v>15.6</v>
      </c>
      <c r="R569" s="5">
        <v>0.38888888888888901</v>
      </c>
      <c r="T569" s="13">
        <f t="shared" si="17"/>
        <v>15.6</v>
      </c>
      <c r="U569" s="13">
        <f t="shared" si="18"/>
        <v>-2.4000000000000004</v>
      </c>
      <c r="V569" s="12">
        <f t="shared" si="16"/>
        <v>1</v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>
        <v>15</v>
      </c>
      <c r="C570" s="2">
        <v>86</v>
      </c>
      <c r="D570" s="2">
        <v>12.7</v>
      </c>
      <c r="E570" s="2">
        <v>15</v>
      </c>
      <c r="F570" s="2">
        <v>2.2000000000000002</v>
      </c>
      <c r="G570" s="2">
        <v>2.9</v>
      </c>
      <c r="H570" s="2">
        <v>1016.3</v>
      </c>
      <c r="I570" s="2">
        <v>6210</v>
      </c>
      <c r="J570" s="2">
        <v>0</v>
      </c>
      <c r="K570" s="2">
        <v>0.2</v>
      </c>
      <c r="L570" s="2">
        <v>1.3</v>
      </c>
      <c r="M570" s="2">
        <v>1.3</v>
      </c>
      <c r="N570">
        <v>32</v>
      </c>
      <c r="O570">
        <v>357.8</v>
      </c>
      <c r="P570">
        <v>15.7</v>
      </c>
      <c r="Q570">
        <v>15.6</v>
      </c>
      <c r="R570" s="5">
        <v>0.389583333333333</v>
      </c>
      <c r="T570" s="13">
        <f t="shared" si="17"/>
        <v>15.7</v>
      </c>
      <c r="U570" s="13">
        <f t="shared" si="18"/>
        <v>-2.3000000000000007</v>
      </c>
      <c r="V570" s="12">
        <f t="shared" si="16"/>
        <v>1</v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>
        <v>15.1</v>
      </c>
      <c r="C571" s="2">
        <v>86</v>
      </c>
      <c r="D571" s="2">
        <v>12.8</v>
      </c>
      <c r="E571" s="2">
        <v>15.1</v>
      </c>
      <c r="F571" s="2">
        <v>1.8</v>
      </c>
      <c r="G571" s="2">
        <v>2.9</v>
      </c>
      <c r="H571" s="2">
        <v>1016.3</v>
      </c>
      <c r="I571" s="2">
        <v>6080</v>
      </c>
      <c r="J571" s="2">
        <v>0</v>
      </c>
      <c r="K571" s="2">
        <v>0.2</v>
      </c>
      <c r="L571" s="2">
        <v>1.3</v>
      </c>
      <c r="M571" s="2">
        <v>1.3</v>
      </c>
      <c r="N571">
        <v>32</v>
      </c>
      <c r="O571">
        <v>357.8</v>
      </c>
      <c r="P571">
        <v>15.7</v>
      </c>
      <c r="Q571">
        <v>15.7</v>
      </c>
      <c r="R571" s="5">
        <v>0.390277777777778</v>
      </c>
      <c r="T571" s="13">
        <f t="shared" si="17"/>
        <v>15.7</v>
      </c>
      <c r="U571" s="13">
        <f t="shared" si="18"/>
        <v>-2.4000000000000004</v>
      </c>
      <c r="V571" s="12">
        <f t="shared" si="16"/>
        <v>1</v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>
        <v>15.1</v>
      </c>
      <c r="C572" s="2">
        <v>86</v>
      </c>
      <c r="D572" s="2">
        <v>12.8</v>
      </c>
      <c r="E572" s="2">
        <v>15.1</v>
      </c>
      <c r="F572" s="2">
        <v>0</v>
      </c>
      <c r="G572" s="2">
        <v>2.2000000000000002</v>
      </c>
      <c r="H572" s="2">
        <v>1016.5</v>
      </c>
      <c r="I572" s="2">
        <v>6050</v>
      </c>
      <c r="J572" s="2">
        <v>0</v>
      </c>
      <c r="K572" s="2">
        <v>0.2</v>
      </c>
      <c r="L572" s="2">
        <v>1.3</v>
      </c>
      <c r="M572" s="2">
        <v>1.3</v>
      </c>
      <c r="N572">
        <v>32</v>
      </c>
      <c r="O572">
        <v>357.8</v>
      </c>
      <c r="P572">
        <v>15.8</v>
      </c>
      <c r="Q572">
        <v>15.8</v>
      </c>
      <c r="R572" s="5">
        <v>0.390972222222222</v>
      </c>
      <c r="T572" s="13">
        <f t="shared" si="17"/>
        <v>15.8</v>
      </c>
      <c r="U572" s="13">
        <f t="shared" si="18"/>
        <v>-2.2999999999999989</v>
      </c>
      <c r="V572" s="12">
        <f t="shared" si="16"/>
        <v>1</v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>
        <v>15.2</v>
      </c>
      <c r="C573" s="2">
        <v>86</v>
      </c>
      <c r="D573" s="2">
        <v>12.9</v>
      </c>
      <c r="E573" s="2">
        <v>15.2</v>
      </c>
      <c r="F573" s="2">
        <v>2.2000000000000002</v>
      </c>
      <c r="G573" s="2">
        <v>3.2</v>
      </c>
      <c r="H573" s="2">
        <v>1016.3</v>
      </c>
      <c r="I573" s="2">
        <v>6070</v>
      </c>
      <c r="J573" s="2">
        <v>0</v>
      </c>
      <c r="K573" s="2">
        <v>0.2</v>
      </c>
      <c r="L573" s="2">
        <v>1.3</v>
      </c>
      <c r="M573" s="2">
        <v>1.3</v>
      </c>
      <c r="N573">
        <v>32</v>
      </c>
      <c r="O573">
        <v>357.8</v>
      </c>
      <c r="P573">
        <v>15.9</v>
      </c>
      <c r="Q573">
        <v>15.9</v>
      </c>
      <c r="R573" s="5">
        <v>0.391666666666667</v>
      </c>
      <c r="T573" s="13">
        <f t="shared" si="17"/>
        <v>15.9</v>
      </c>
      <c r="U573" s="13">
        <f t="shared" si="18"/>
        <v>-2.2999999999999989</v>
      </c>
      <c r="V573" s="12">
        <f t="shared" si="16"/>
        <v>1</v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>
        <v>15.3</v>
      </c>
      <c r="C574" s="2">
        <v>86</v>
      </c>
      <c r="D574" s="2">
        <v>13</v>
      </c>
      <c r="E574" s="2">
        <v>15.3</v>
      </c>
      <c r="F574" s="2">
        <v>0</v>
      </c>
      <c r="G574" s="2">
        <v>3.2</v>
      </c>
      <c r="H574" s="2">
        <v>1016.5</v>
      </c>
      <c r="I574" s="2">
        <v>5410</v>
      </c>
      <c r="J574" s="2">
        <v>0</v>
      </c>
      <c r="K574" s="2">
        <v>0.2</v>
      </c>
      <c r="L574" s="2">
        <v>1.3</v>
      </c>
      <c r="M574" s="2">
        <v>1.3</v>
      </c>
      <c r="N574">
        <v>32</v>
      </c>
      <c r="O574">
        <v>357.8</v>
      </c>
      <c r="P574">
        <v>16</v>
      </c>
      <c r="Q574">
        <v>15.9</v>
      </c>
      <c r="R574" s="5">
        <v>0.39236111111111099</v>
      </c>
      <c r="T574" s="13">
        <f t="shared" si="17"/>
        <v>16</v>
      </c>
      <c r="U574" s="13">
        <f t="shared" si="18"/>
        <v>-2.3000000000000007</v>
      </c>
      <c r="V574" s="12">
        <f t="shared" si="16"/>
        <v>1</v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>
        <v>15.3</v>
      </c>
      <c r="C575" s="2">
        <v>86</v>
      </c>
      <c r="D575" s="2">
        <v>13</v>
      </c>
      <c r="E575" s="2">
        <v>15.3</v>
      </c>
      <c r="F575" s="2">
        <v>2.2000000000000002</v>
      </c>
      <c r="G575" s="2">
        <v>2.9</v>
      </c>
      <c r="H575" s="2">
        <v>1016.3</v>
      </c>
      <c r="I575" s="2">
        <v>5080</v>
      </c>
      <c r="J575" s="2">
        <v>0</v>
      </c>
      <c r="K575" s="2">
        <v>0.2</v>
      </c>
      <c r="L575" s="2">
        <v>1.3</v>
      </c>
      <c r="M575" s="2">
        <v>1.3</v>
      </c>
      <c r="N575">
        <v>32</v>
      </c>
      <c r="O575">
        <v>357.8</v>
      </c>
      <c r="P575">
        <v>16</v>
      </c>
      <c r="Q575">
        <v>16</v>
      </c>
      <c r="R575" s="5">
        <v>0.39305555555555599</v>
      </c>
      <c r="T575" s="13">
        <f t="shared" si="17"/>
        <v>16</v>
      </c>
      <c r="U575" s="13">
        <f t="shared" si="18"/>
        <v>-2.3000000000000007</v>
      </c>
      <c r="V575" s="12">
        <f t="shared" si="16"/>
        <v>1</v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>
        <v>15.4</v>
      </c>
      <c r="C576" s="2">
        <v>86</v>
      </c>
      <c r="D576" s="2">
        <v>13.1</v>
      </c>
      <c r="E576" s="2">
        <v>15.4</v>
      </c>
      <c r="F576" s="2">
        <v>2.9</v>
      </c>
      <c r="G576" s="2">
        <v>2.9</v>
      </c>
      <c r="H576" s="2">
        <v>1016.3</v>
      </c>
      <c r="I576" s="2">
        <v>5050</v>
      </c>
      <c r="J576" s="2">
        <v>0</v>
      </c>
      <c r="K576" s="2">
        <v>0.2</v>
      </c>
      <c r="L576" s="2">
        <v>1.3</v>
      </c>
      <c r="M576" s="2">
        <v>1.3</v>
      </c>
      <c r="N576">
        <v>32</v>
      </c>
      <c r="O576">
        <v>357.8</v>
      </c>
      <c r="P576">
        <v>16.100000000000001</v>
      </c>
      <c r="Q576">
        <v>16.100000000000001</v>
      </c>
      <c r="R576" s="5">
        <v>0.39374999999999999</v>
      </c>
      <c r="T576" s="13">
        <f t="shared" si="17"/>
        <v>16.100000000000001</v>
      </c>
      <c r="U576" s="13">
        <f t="shared" si="18"/>
        <v>-2.2999999999999989</v>
      </c>
      <c r="V576" s="12">
        <f t="shared" si="16"/>
        <v>1</v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>
        <v>15.4</v>
      </c>
      <c r="C577" s="2">
        <v>86</v>
      </c>
      <c r="D577" s="2">
        <v>13.1</v>
      </c>
      <c r="E577" s="2">
        <v>15.4</v>
      </c>
      <c r="F577" s="2">
        <v>2.5</v>
      </c>
      <c r="G577" s="2">
        <v>3.2</v>
      </c>
      <c r="H577" s="2">
        <v>1016.4</v>
      </c>
      <c r="I577" s="2">
        <v>5580</v>
      </c>
      <c r="J577" s="2">
        <v>0</v>
      </c>
      <c r="K577" s="2">
        <v>0.2</v>
      </c>
      <c r="L577" s="2">
        <v>1.3</v>
      </c>
      <c r="M577" s="2">
        <v>1.3</v>
      </c>
      <c r="N577">
        <v>32</v>
      </c>
      <c r="O577">
        <v>357.8</v>
      </c>
      <c r="P577">
        <v>16.2</v>
      </c>
      <c r="Q577">
        <v>16.2</v>
      </c>
      <c r="R577" s="5">
        <v>0.39444444444444399</v>
      </c>
      <c r="T577" s="13">
        <f t="shared" si="17"/>
        <v>16.2</v>
      </c>
      <c r="U577" s="13">
        <f t="shared" si="18"/>
        <v>-2.2000000000000011</v>
      </c>
      <c r="V577" s="12">
        <f t="shared" si="16"/>
        <v>1</v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>
        <v>15.5</v>
      </c>
      <c r="C578" s="2">
        <v>86</v>
      </c>
      <c r="D578" s="2">
        <v>13.2</v>
      </c>
      <c r="E578" s="2">
        <v>15.5</v>
      </c>
      <c r="F578" s="2">
        <v>2.5</v>
      </c>
      <c r="G578" s="2">
        <v>2.5</v>
      </c>
      <c r="H578" s="2">
        <v>1016.6</v>
      </c>
      <c r="I578" s="2">
        <v>5970</v>
      </c>
      <c r="J578" s="2">
        <v>0</v>
      </c>
      <c r="K578" s="2">
        <v>0.2</v>
      </c>
      <c r="L578" s="2">
        <v>1.3</v>
      </c>
      <c r="M578" s="2">
        <v>1.3</v>
      </c>
      <c r="N578">
        <v>32</v>
      </c>
      <c r="O578">
        <v>357.8</v>
      </c>
      <c r="P578">
        <v>16.2</v>
      </c>
      <c r="Q578">
        <v>16.2</v>
      </c>
      <c r="R578" s="5">
        <v>0.39513888888888898</v>
      </c>
      <c r="T578" s="13">
        <f t="shared" si="17"/>
        <v>16.2</v>
      </c>
      <c r="U578" s="13">
        <f t="shared" si="18"/>
        <v>-2.3000000000000007</v>
      </c>
      <c r="V578" s="12">
        <f t="shared" si="16"/>
        <v>1</v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>
        <v>15.5</v>
      </c>
      <c r="C579" s="2">
        <v>86</v>
      </c>
      <c r="D579" s="2">
        <v>13.2</v>
      </c>
      <c r="E579" s="2">
        <v>15.5</v>
      </c>
      <c r="F579" s="2">
        <v>1.8</v>
      </c>
      <c r="G579" s="2">
        <v>2.5</v>
      </c>
      <c r="H579" s="2">
        <v>1016.4</v>
      </c>
      <c r="I579" s="2">
        <v>6020</v>
      </c>
      <c r="J579" s="2">
        <v>0</v>
      </c>
      <c r="K579" s="2">
        <v>0.2</v>
      </c>
      <c r="L579" s="2">
        <v>1.3</v>
      </c>
      <c r="M579" s="2">
        <v>1.3</v>
      </c>
      <c r="N579">
        <v>32</v>
      </c>
      <c r="O579">
        <v>357.8</v>
      </c>
      <c r="P579">
        <v>16.3</v>
      </c>
      <c r="Q579">
        <v>16.3</v>
      </c>
      <c r="R579" s="5">
        <v>0.39583333333333298</v>
      </c>
      <c r="T579" s="13">
        <f t="shared" si="17"/>
        <v>16.3</v>
      </c>
      <c r="U579" s="13">
        <f t="shared" si="18"/>
        <v>-2.1999999999999993</v>
      </c>
      <c r="V579" s="12">
        <f t="shared" si="16"/>
        <v>1</v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>
        <v>15.5</v>
      </c>
      <c r="C580" s="2">
        <v>86</v>
      </c>
      <c r="D580" s="2">
        <v>13.2</v>
      </c>
      <c r="E580" s="2">
        <v>15.5</v>
      </c>
      <c r="F580" s="2">
        <v>4</v>
      </c>
      <c r="G580" s="2">
        <v>5</v>
      </c>
      <c r="H580" s="2">
        <v>1016.7</v>
      </c>
      <c r="I580" s="2">
        <v>6560</v>
      </c>
      <c r="J580" s="2">
        <v>0</v>
      </c>
      <c r="K580" s="2">
        <v>0.2</v>
      </c>
      <c r="L580" s="2">
        <v>1.3</v>
      </c>
      <c r="M580" s="2">
        <v>1.3</v>
      </c>
      <c r="N580">
        <v>32</v>
      </c>
      <c r="O580">
        <v>357.8</v>
      </c>
      <c r="P580">
        <v>16.3</v>
      </c>
      <c r="Q580">
        <v>16.399999999999999</v>
      </c>
      <c r="R580" s="5">
        <v>0.39652777777777798</v>
      </c>
      <c r="T580" s="13">
        <f t="shared" si="17"/>
        <v>16.399999999999999</v>
      </c>
      <c r="U580" s="13">
        <f t="shared" si="18"/>
        <v>-2.1000000000000014</v>
      </c>
      <c r="V580" s="12">
        <f t="shared" si="16"/>
        <v>1</v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>
        <v>15.6</v>
      </c>
      <c r="C581" s="2">
        <v>86</v>
      </c>
      <c r="D581" s="2">
        <v>13.3</v>
      </c>
      <c r="E581" s="2">
        <v>15.6</v>
      </c>
      <c r="F581" s="2">
        <v>0</v>
      </c>
      <c r="G581" s="2">
        <v>2.9</v>
      </c>
      <c r="H581" s="2">
        <v>1016.4</v>
      </c>
      <c r="I581" s="2">
        <v>7040</v>
      </c>
      <c r="J581" s="2">
        <v>0</v>
      </c>
      <c r="K581" s="2">
        <v>0.1</v>
      </c>
      <c r="L581" s="2">
        <v>1.3</v>
      </c>
      <c r="M581" s="2">
        <v>1.3</v>
      </c>
      <c r="N581">
        <v>32</v>
      </c>
      <c r="O581">
        <v>357.8</v>
      </c>
      <c r="P581">
        <v>16.399999999999999</v>
      </c>
      <c r="Q581">
        <v>16.399999999999999</v>
      </c>
      <c r="R581" s="5">
        <v>0.39722222222222198</v>
      </c>
      <c r="T581" s="13">
        <f t="shared" si="17"/>
        <v>16.399999999999999</v>
      </c>
      <c r="U581" s="13">
        <f t="shared" si="18"/>
        <v>-2.2000000000000011</v>
      </c>
      <c r="V581" s="12">
        <f t="shared" si="16"/>
        <v>1</v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>
        <v>15.6</v>
      </c>
      <c r="C582" s="2">
        <v>86</v>
      </c>
      <c r="D582" s="2">
        <v>13.3</v>
      </c>
      <c r="E582" s="2">
        <v>15.6</v>
      </c>
      <c r="F582" s="2">
        <v>1.8</v>
      </c>
      <c r="G582" s="2">
        <v>4.3</v>
      </c>
      <c r="H582" s="2">
        <v>1016.4</v>
      </c>
      <c r="I582" s="2">
        <v>8060</v>
      </c>
      <c r="J582" s="2">
        <v>0</v>
      </c>
      <c r="K582" s="2">
        <v>0.1</v>
      </c>
      <c r="L582" s="2">
        <v>1.3</v>
      </c>
      <c r="M582" s="2">
        <v>1.3</v>
      </c>
      <c r="N582">
        <v>32</v>
      </c>
      <c r="O582">
        <v>357.8</v>
      </c>
      <c r="P582">
        <v>16.5</v>
      </c>
      <c r="Q582">
        <v>16.5</v>
      </c>
      <c r="R582" s="5">
        <v>0.39791666666666697</v>
      </c>
      <c r="T582" s="13">
        <f t="shared" si="17"/>
        <v>16.5</v>
      </c>
      <c r="U582" s="13">
        <f t="shared" si="18"/>
        <v>-2.0999999999999996</v>
      </c>
      <c r="V582" s="12">
        <f t="shared" si="16"/>
        <v>1</v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>
        <v>15.7</v>
      </c>
      <c r="C583" s="2">
        <v>86</v>
      </c>
      <c r="D583" s="2">
        <v>13.4</v>
      </c>
      <c r="E583" s="2">
        <v>15.7</v>
      </c>
      <c r="F583" s="2">
        <v>2.2000000000000002</v>
      </c>
      <c r="G583" s="2">
        <v>2.2000000000000002</v>
      </c>
      <c r="H583" s="2">
        <v>1016.3</v>
      </c>
      <c r="I583" s="2">
        <v>8640</v>
      </c>
      <c r="J583" s="2">
        <v>0</v>
      </c>
      <c r="K583" s="2">
        <v>0.1</v>
      </c>
      <c r="L583" s="2">
        <v>1.3</v>
      </c>
      <c r="M583" s="2">
        <v>1.3</v>
      </c>
      <c r="N583">
        <v>32</v>
      </c>
      <c r="O583">
        <v>357.8</v>
      </c>
      <c r="P583">
        <v>16.5</v>
      </c>
      <c r="Q583">
        <v>16.5</v>
      </c>
      <c r="R583" s="5">
        <v>0.39861111111111103</v>
      </c>
      <c r="T583" s="13">
        <f t="shared" si="17"/>
        <v>16.5</v>
      </c>
      <c r="U583" s="13">
        <f t="shared" si="18"/>
        <v>-2.1999999999999993</v>
      </c>
      <c r="V583" s="12">
        <f t="shared" si="16"/>
        <v>1</v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>
        <v>15.7</v>
      </c>
      <c r="C584" s="2">
        <v>86</v>
      </c>
      <c r="D584" s="2">
        <v>13.4</v>
      </c>
      <c r="E584" s="2">
        <v>15.7</v>
      </c>
      <c r="F584" s="2">
        <v>4.3</v>
      </c>
      <c r="G584" s="2">
        <v>4.3</v>
      </c>
      <c r="H584" s="2">
        <v>1016.5</v>
      </c>
      <c r="I584" s="2">
        <v>9420</v>
      </c>
      <c r="J584" s="2">
        <v>0</v>
      </c>
      <c r="K584" s="2">
        <v>0.1</v>
      </c>
      <c r="L584" s="2">
        <v>1.3</v>
      </c>
      <c r="M584" s="2">
        <v>1.3</v>
      </c>
      <c r="N584">
        <v>32</v>
      </c>
      <c r="O584">
        <v>357.8</v>
      </c>
      <c r="P584">
        <v>16.600000000000001</v>
      </c>
      <c r="Q584">
        <v>16.600000000000001</v>
      </c>
      <c r="R584" s="5">
        <v>0.39930555555555602</v>
      </c>
      <c r="T584" s="13">
        <f t="shared" si="17"/>
        <v>16.600000000000001</v>
      </c>
      <c r="U584" s="13">
        <f t="shared" si="18"/>
        <v>-2.0999999999999979</v>
      </c>
      <c r="V584" s="12">
        <f t="shared" si="16"/>
        <v>1</v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>
        <v>15.8</v>
      </c>
      <c r="C585" s="2">
        <v>86</v>
      </c>
      <c r="D585" s="2">
        <v>13.5</v>
      </c>
      <c r="E585" s="2">
        <v>15.8</v>
      </c>
      <c r="F585" s="2">
        <v>1.8</v>
      </c>
      <c r="G585" s="2">
        <v>2.5</v>
      </c>
      <c r="H585" s="2">
        <v>1016.6</v>
      </c>
      <c r="I585" s="2">
        <v>11260</v>
      </c>
      <c r="J585" s="2">
        <v>0</v>
      </c>
      <c r="K585" s="2">
        <v>0.1</v>
      </c>
      <c r="L585" s="2">
        <v>1.3</v>
      </c>
      <c r="M585" s="2">
        <v>1.3</v>
      </c>
      <c r="N585">
        <v>32</v>
      </c>
      <c r="O585">
        <v>357.8</v>
      </c>
      <c r="P585">
        <v>16.7</v>
      </c>
      <c r="Q585">
        <v>16.7</v>
      </c>
      <c r="R585" s="5">
        <v>0.4</v>
      </c>
      <c r="T585" s="13">
        <f t="shared" si="17"/>
        <v>16.7</v>
      </c>
      <c r="U585" s="13">
        <f t="shared" si="18"/>
        <v>-2.1000000000000014</v>
      </c>
      <c r="V585" s="12">
        <f t="shared" ref="V585:V648" si="20">IF($K585&gt;0,1,"")</f>
        <v>1</v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>
        <v>15.8</v>
      </c>
      <c r="C586" s="2">
        <v>86</v>
      </c>
      <c r="D586" s="2">
        <v>13.5</v>
      </c>
      <c r="E586" s="2">
        <v>15.8</v>
      </c>
      <c r="F586" s="2">
        <v>2.2000000000000002</v>
      </c>
      <c r="G586" s="2">
        <v>2.2000000000000002</v>
      </c>
      <c r="H586" s="2">
        <v>1016.5</v>
      </c>
      <c r="I586" s="2">
        <v>12530</v>
      </c>
      <c r="J586" s="2">
        <v>0</v>
      </c>
      <c r="K586" s="2">
        <v>0.1</v>
      </c>
      <c r="L586" s="2">
        <v>1.3</v>
      </c>
      <c r="M586" s="2">
        <v>1.3</v>
      </c>
      <c r="N586">
        <v>32</v>
      </c>
      <c r="O586">
        <v>357.8</v>
      </c>
      <c r="P586">
        <v>16.8</v>
      </c>
      <c r="Q586">
        <v>16.7</v>
      </c>
      <c r="R586" s="5">
        <v>0.40069444444444402</v>
      </c>
      <c r="T586" s="13">
        <f t="shared" si="17"/>
        <v>16.8</v>
      </c>
      <c r="U586" s="13">
        <f t="shared" si="18"/>
        <v>-2</v>
      </c>
      <c r="V586" s="12">
        <f t="shared" si="20"/>
        <v>1</v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>
        <v>15.8</v>
      </c>
      <c r="C587" s="2">
        <v>86</v>
      </c>
      <c r="D587" s="2">
        <v>13.5</v>
      </c>
      <c r="E587" s="2">
        <v>15.8</v>
      </c>
      <c r="F587" s="2">
        <v>2.5</v>
      </c>
      <c r="G587" s="2">
        <v>2.5</v>
      </c>
      <c r="H587" s="2">
        <v>1016.5</v>
      </c>
      <c r="I587" s="2">
        <v>13400</v>
      </c>
      <c r="J587" s="2">
        <v>0</v>
      </c>
      <c r="K587" s="2">
        <v>0.1</v>
      </c>
      <c r="L587" s="2">
        <v>1.3</v>
      </c>
      <c r="M587" s="2">
        <v>1.3</v>
      </c>
      <c r="N587">
        <v>32</v>
      </c>
      <c r="O587">
        <v>357.8</v>
      </c>
      <c r="P587">
        <v>16.899999999999999</v>
      </c>
      <c r="Q587">
        <v>16.8</v>
      </c>
      <c r="R587" s="5">
        <v>0.40138888888888902</v>
      </c>
      <c r="T587" s="13">
        <f t="shared" si="17"/>
        <v>16.899999999999999</v>
      </c>
      <c r="U587" s="13">
        <f t="shared" si="18"/>
        <v>-1.9000000000000021</v>
      </c>
      <c r="V587" s="12">
        <f t="shared" si="20"/>
        <v>1</v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>
        <v>15.8</v>
      </c>
      <c r="C588" s="2">
        <v>86</v>
      </c>
      <c r="D588" s="2">
        <v>13.5</v>
      </c>
      <c r="E588" s="2">
        <v>15.8</v>
      </c>
      <c r="F588" s="2">
        <v>2.9</v>
      </c>
      <c r="G588" s="2">
        <v>4</v>
      </c>
      <c r="H588" s="2">
        <v>1016.5</v>
      </c>
      <c r="I588" s="2">
        <v>12820</v>
      </c>
      <c r="J588" s="2">
        <v>0</v>
      </c>
      <c r="K588" s="2">
        <v>0.1</v>
      </c>
      <c r="L588" s="2">
        <v>1.3</v>
      </c>
      <c r="M588" s="2">
        <v>1.3</v>
      </c>
      <c r="N588">
        <v>32</v>
      </c>
      <c r="O588">
        <v>357.8</v>
      </c>
      <c r="P588">
        <v>17.100000000000001</v>
      </c>
      <c r="Q588">
        <v>16.8</v>
      </c>
      <c r="R588" s="5">
        <v>0.40208333333333302</v>
      </c>
      <c r="T588" s="13">
        <f t="shared" si="17"/>
        <v>17.100000000000001</v>
      </c>
      <c r="U588" s="13">
        <f t="shared" si="18"/>
        <v>-1.6999999999999993</v>
      </c>
      <c r="V588" s="12">
        <f t="shared" si="20"/>
        <v>1</v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>
        <v>15.9</v>
      </c>
      <c r="C589" s="2">
        <v>86</v>
      </c>
      <c r="D589" s="2">
        <v>13.6</v>
      </c>
      <c r="E589" s="2">
        <v>15.9</v>
      </c>
      <c r="F589" s="2">
        <v>0</v>
      </c>
      <c r="G589" s="2">
        <v>2.5</v>
      </c>
      <c r="H589" s="2">
        <v>1016.4</v>
      </c>
      <c r="I589" s="2">
        <v>11140</v>
      </c>
      <c r="J589" s="2">
        <v>0</v>
      </c>
      <c r="K589" s="2">
        <v>0.1</v>
      </c>
      <c r="L589" s="2">
        <v>1.3</v>
      </c>
      <c r="M589" s="2">
        <v>1.3</v>
      </c>
      <c r="N589">
        <v>32</v>
      </c>
      <c r="O589">
        <v>357.8</v>
      </c>
      <c r="P589">
        <v>17.2</v>
      </c>
      <c r="Q589">
        <v>17.100000000000001</v>
      </c>
      <c r="R589" s="5">
        <v>0.40277777777777801</v>
      </c>
      <c r="T589" s="13">
        <f t="shared" si="17"/>
        <v>17.2</v>
      </c>
      <c r="U589" s="13">
        <f t="shared" si="18"/>
        <v>-1.7000000000000011</v>
      </c>
      <c r="V589" s="12">
        <f t="shared" si="20"/>
        <v>1</v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>
        <v>15.9</v>
      </c>
      <c r="C590" s="2">
        <v>86</v>
      </c>
      <c r="D590" s="2">
        <v>13.6</v>
      </c>
      <c r="E590" s="2">
        <v>15.9</v>
      </c>
      <c r="F590" s="2">
        <v>4.3</v>
      </c>
      <c r="G590" s="2">
        <v>4.3</v>
      </c>
      <c r="H590" s="2">
        <v>1016.4</v>
      </c>
      <c r="I590" s="2">
        <v>11480</v>
      </c>
      <c r="J590" s="2">
        <v>0</v>
      </c>
      <c r="K590" s="2">
        <v>0.1</v>
      </c>
      <c r="L590" s="2">
        <v>1.3</v>
      </c>
      <c r="M590" s="2">
        <v>1.3</v>
      </c>
      <c r="N590">
        <v>32</v>
      </c>
      <c r="O590">
        <v>357.8</v>
      </c>
      <c r="P590">
        <v>17.3</v>
      </c>
      <c r="Q590">
        <v>17.2</v>
      </c>
      <c r="R590" s="5">
        <v>0.40347222222222201</v>
      </c>
      <c r="T590" s="13">
        <f t="shared" si="17"/>
        <v>17.3</v>
      </c>
      <c r="U590" s="13">
        <f t="shared" si="18"/>
        <v>-1.5999999999999996</v>
      </c>
      <c r="V590" s="12">
        <f t="shared" si="20"/>
        <v>1</v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>
        <v>15.9</v>
      </c>
      <c r="C591" s="2">
        <v>86</v>
      </c>
      <c r="D591" s="2">
        <v>13.6</v>
      </c>
      <c r="E591" s="2">
        <v>15.9</v>
      </c>
      <c r="F591" s="2">
        <v>1.8</v>
      </c>
      <c r="G591" s="2">
        <v>2.9</v>
      </c>
      <c r="H591" s="2">
        <v>1016.4</v>
      </c>
      <c r="I591" s="2">
        <v>12000</v>
      </c>
      <c r="J591" s="2">
        <v>0</v>
      </c>
      <c r="K591" s="2">
        <v>0</v>
      </c>
      <c r="L591" s="2">
        <v>1.3</v>
      </c>
      <c r="M591" s="2">
        <v>1.3</v>
      </c>
      <c r="N591">
        <v>32</v>
      </c>
      <c r="O591">
        <v>357.8</v>
      </c>
      <c r="P591">
        <v>17.5</v>
      </c>
      <c r="Q591">
        <v>17.3</v>
      </c>
      <c r="R591" s="5">
        <v>0.40416666666666701</v>
      </c>
      <c r="T591" s="13">
        <f t="shared" ref="T591:T654" si="21">MAX(P591,Q591)</f>
        <v>17.5</v>
      </c>
      <c r="U591" s="13">
        <f t="shared" si="18"/>
        <v>-1.4000000000000004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>
        <v>15.9</v>
      </c>
      <c r="C592" s="2">
        <v>86</v>
      </c>
      <c r="D592" s="2">
        <v>13.6</v>
      </c>
      <c r="E592" s="2">
        <v>15.9</v>
      </c>
      <c r="F592" s="2">
        <v>1.8</v>
      </c>
      <c r="G592" s="2">
        <v>2.5</v>
      </c>
      <c r="H592" s="2">
        <v>1016.6</v>
      </c>
      <c r="I592" s="2">
        <v>12510</v>
      </c>
      <c r="J592" s="2">
        <v>0</v>
      </c>
      <c r="K592" s="2">
        <v>0</v>
      </c>
      <c r="L592" s="2">
        <v>1.3</v>
      </c>
      <c r="M592" s="2">
        <v>1.3</v>
      </c>
      <c r="N592">
        <v>32</v>
      </c>
      <c r="O592">
        <v>357.8</v>
      </c>
      <c r="P592">
        <v>17.600000000000001</v>
      </c>
      <c r="Q592">
        <v>17.5</v>
      </c>
      <c r="R592" s="5">
        <v>0.40486111111111101</v>
      </c>
      <c r="T592" s="13">
        <f t="shared" si="21"/>
        <v>17.600000000000001</v>
      </c>
      <c r="U592" s="13">
        <f t="shared" ref="U592:U655" si="22">(T592-B592)-3</f>
        <v>-1.2999999999999989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>
        <v>16</v>
      </c>
      <c r="C593" s="2">
        <v>86</v>
      </c>
      <c r="D593" s="2">
        <v>13.7</v>
      </c>
      <c r="E593" s="2">
        <v>16</v>
      </c>
      <c r="F593" s="2">
        <v>3.2</v>
      </c>
      <c r="G593" s="2">
        <v>3.2</v>
      </c>
      <c r="H593" s="2">
        <v>1016.4</v>
      </c>
      <c r="I593" s="2">
        <v>13480</v>
      </c>
      <c r="J593" s="2">
        <v>0</v>
      </c>
      <c r="K593" s="2">
        <v>0</v>
      </c>
      <c r="L593" s="2">
        <v>1.3</v>
      </c>
      <c r="M593" s="2">
        <v>1.3</v>
      </c>
      <c r="N593">
        <v>32</v>
      </c>
      <c r="O593">
        <v>357.8</v>
      </c>
      <c r="P593">
        <v>17.7</v>
      </c>
      <c r="Q593">
        <v>17.5</v>
      </c>
      <c r="R593" s="5">
        <v>0.405555555555556</v>
      </c>
      <c r="T593" s="13">
        <f t="shared" si="21"/>
        <v>17.7</v>
      </c>
      <c r="U593" s="13">
        <f t="shared" si="22"/>
        <v>-1.3000000000000007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>
        <v>16</v>
      </c>
      <c r="C594" s="2">
        <v>86</v>
      </c>
      <c r="D594" s="2">
        <v>13.7</v>
      </c>
      <c r="E594" s="2">
        <v>16</v>
      </c>
      <c r="F594" s="2">
        <v>2.5</v>
      </c>
      <c r="G594" s="2">
        <v>3.2</v>
      </c>
      <c r="H594" s="2">
        <v>1016.6</v>
      </c>
      <c r="I594" s="2">
        <v>15870</v>
      </c>
      <c r="J594" s="2">
        <v>1</v>
      </c>
      <c r="K594" s="2">
        <v>0</v>
      </c>
      <c r="L594" s="2">
        <v>1.3</v>
      </c>
      <c r="M594" s="2">
        <v>1.3</v>
      </c>
      <c r="N594">
        <v>32</v>
      </c>
      <c r="O594">
        <v>357.8</v>
      </c>
      <c r="P594">
        <v>17.8</v>
      </c>
      <c r="Q594">
        <v>17.7</v>
      </c>
      <c r="R594" s="5">
        <v>0.40625</v>
      </c>
      <c r="T594" s="13">
        <f t="shared" si="21"/>
        <v>17.8</v>
      </c>
      <c r="U594" s="13">
        <f t="shared" si="22"/>
        <v>-1.1999999999999993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>
        <v>16</v>
      </c>
      <c r="C595" s="2">
        <v>86</v>
      </c>
      <c r="D595" s="2">
        <v>13.7</v>
      </c>
      <c r="E595" s="2">
        <v>16</v>
      </c>
      <c r="F595" s="2">
        <v>0</v>
      </c>
      <c r="G595" s="2">
        <v>0</v>
      </c>
      <c r="H595" s="2">
        <v>1016.6</v>
      </c>
      <c r="I595" s="2">
        <v>18120</v>
      </c>
      <c r="J595" s="2">
        <v>1</v>
      </c>
      <c r="K595" s="2">
        <v>0</v>
      </c>
      <c r="L595" s="2">
        <v>1.3</v>
      </c>
      <c r="M595" s="2">
        <v>1.3</v>
      </c>
      <c r="N595">
        <v>32</v>
      </c>
      <c r="O595">
        <v>357.8</v>
      </c>
      <c r="P595">
        <v>18</v>
      </c>
      <c r="Q595">
        <v>17.7</v>
      </c>
      <c r="R595" s="5">
        <v>0.406944444444444</v>
      </c>
      <c r="T595" s="13">
        <f t="shared" si="21"/>
        <v>18</v>
      </c>
      <c r="U595" s="13">
        <f t="shared" si="22"/>
        <v>-1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>
        <v>16.100000000000001</v>
      </c>
      <c r="C596" s="2">
        <v>86</v>
      </c>
      <c r="D596" s="2">
        <v>13.8</v>
      </c>
      <c r="E596" s="2">
        <v>16.100000000000001</v>
      </c>
      <c r="F596" s="2">
        <v>0</v>
      </c>
      <c r="G596" s="2">
        <v>3.2</v>
      </c>
      <c r="H596" s="2">
        <v>1016.4</v>
      </c>
      <c r="I596" s="2">
        <v>19240</v>
      </c>
      <c r="J596" s="2">
        <v>1</v>
      </c>
      <c r="K596" s="2">
        <v>0</v>
      </c>
      <c r="L596" s="2">
        <v>1.3</v>
      </c>
      <c r="M596" s="2">
        <v>1.3</v>
      </c>
      <c r="N596">
        <v>32</v>
      </c>
      <c r="O596">
        <v>357.8</v>
      </c>
      <c r="P596">
        <v>18.100000000000001</v>
      </c>
      <c r="Q596">
        <v>17.899999999999999</v>
      </c>
      <c r="R596" s="5">
        <v>0.40763888888888899</v>
      </c>
      <c r="T596" s="13">
        <f t="shared" si="21"/>
        <v>18.100000000000001</v>
      </c>
      <c r="U596" s="13">
        <f t="shared" si="22"/>
        <v>-1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>
        <v>16.100000000000001</v>
      </c>
      <c r="C597" s="2">
        <v>86</v>
      </c>
      <c r="D597" s="2">
        <v>13.8</v>
      </c>
      <c r="E597" s="2">
        <v>16.100000000000001</v>
      </c>
      <c r="F597" s="2">
        <v>5.4</v>
      </c>
      <c r="G597" s="2">
        <v>7.9</v>
      </c>
      <c r="H597" s="2">
        <v>1016.4</v>
      </c>
      <c r="I597" s="2">
        <v>19540</v>
      </c>
      <c r="J597" s="2">
        <v>1</v>
      </c>
      <c r="K597" s="2">
        <v>0</v>
      </c>
      <c r="L597" s="2">
        <v>1.3</v>
      </c>
      <c r="M597" s="2">
        <v>1.3</v>
      </c>
      <c r="N597">
        <v>32</v>
      </c>
      <c r="O597">
        <v>357.8</v>
      </c>
      <c r="P597">
        <v>18.399999999999999</v>
      </c>
      <c r="Q597">
        <v>17.899999999999999</v>
      </c>
      <c r="R597" s="5">
        <v>0.40833333333333299</v>
      </c>
      <c r="T597" s="13">
        <f t="shared" si="21"/>
        <v>18.399999999999999</v>
      </c>
      <c r="U597" s="13">
        <f t="shared" si="22"/>
        <v>-0.70000000000000284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>
        <v>16.100000000000001</v>
      </c>
      <c r="C598" s="2">
        <v>86</v>
      </c>
      <c r="D598" s="2">
        <v>13.8</v>
      </c>
      <c r="E598" s="2">
        <v>16.100000000000001</v>
      </c>
      <c r="F598" s="2">
        <v>0</v>
      </c>
      <c r="G598" s="2">
        <v>3.2</v>
      </c>
      <c r="H598" s="2">
        <v>1016.5</v>
      </c>
      <c r="I598" s="2">
        <v>19680</v>
      </c>
      <c r="J598" s="2">
        <v>1</v>
      </c>
      <c r="K598" s="2">
        <v>0</v>
      </c>
      <c r="L598" s="2">
        <v>1.3</v>
      </c>
      <c r="M598" s="2">
        <v>1.3</v>
      </c>
      <c r="N598">
        <v>32</v>
      </c>
      <c r="O598">
        <v>357.8</v>
      </c>
      <c r="P598">
        <v>18.600000000000001</v>
      </c>
      <c r="Q598">
        <v>18.100000000000001</v>
      </c>
      <c r="R598" s="5">
        <v>0.40902777777777799</v>
      </c>
      <c r="T598" s="13">
        <f t="shared" si="21"/>
        <v>18.600000000000001</v>
      </c>
      <c r="U598" s="13">
        <f t="shared" si="22"/>
        <v>-0.5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>
        <v>16.100000000000001</v>
      </c>
      <c r="C599" s="2">
        <v>86</v>
      </c>
      <c r="D599" s="2">
        <v>13.8</v>
      </c>
      <c r="E599" s="2">
        <v>16.100000000000001</v>
      </c>
      <c r="F599" s="2">
        <v>2.5</v>
      </c>
      <c r="G599" s="2">
        <v>3.6</v>
      </c>
      <c r="H599" s="2">
        <v>1016.6</v>
      </c>
      <c r="I599" s="2">
        <v>18020</v>
      </c>
      <c r="J599" s="2">
        <v>1</v>
      </c>
      <c r="K599" s="2">
        <v>0</v>
      </c>
      <c r="L599" s="2">
        <v>1.3</v>
      </c>
      <c r="M599" s="2">
        <v>1.3</v>
      </c>
      <c r="N599">
        <v>32</v>
      </c>
      <c r="O599">
        <v>357.8</v>
      </c>
      <c r="P599">
        <v>18.8</v>
      </c>
      <c r="Q599">
        <v>18.3</v>
      </c>
      <c r="R599" s="5">
        <v>0.40972222222222199</v>
      </c>
      <c r="T599" s="13">
        <f t="shared" si="21"/>
        <v>18.8</v>
      </c>
      <c r="U599" s="13">
        <f t="shared" si="22"/>
        <v>-0.30000000000000071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>
        <v>16.100000000000001</v>
      </c>
      <c r="C600" s="2">
        <v>86</v>
      </c>
      <c r="D600" s="2">
        <v>13.8</v>
      </c>
      <c r="E600" s="2">
        <v>16.100000000000001</v>
      </c>
      <c r="F600" s="2">
        <v>3.2</v>
      </c>
      <c r="G600" s="2">
        <v>4.3</v>
      </c>
      <c r="H600" s="2">
        <v>1016.5</v>
      </c>
      <c r="I600" s="2">
        <v>17050</v>
      </c>
      <c r="J600" s="2">
        <v>1</v>
      </c>
      <c r="K600" s="2">
        <v>0</v>
      </c>
      <c r="L600" s="2">
        <v>1.3</v>
      </c>
      <c r="M600" s="2">
        <v>1.3</v>
      </c>
      <c r="N600">
        <v>32</v>
      </c>
      <c r="O600">
        <v>357.8</v>
      </c>
      <c r="P600">
        <v>19.100000000000001</v>
      </c>
      <c r="Q600">
        <v>18.5</v>
      </c>
      <c r="R600" s="5">
        <v>0.41041666666666698</v>
      </c>
      <c r="T600" s="13">
        <f t="shared" si="21"/>
        <v>19.100000000000001</v>
      </c>
      <c r="U600" s="13">
        <f t="shared" si="22"/>
        <v>0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>
        <v>16.2</v>
      </c>
      <c r="C601" s="2">
        <v>86</v>
      </c>
      <c r="D601" s="2">
        <v>13.9</v>
      </c>
      <c r="E601" s="2">
        <v>16.2</v>
      </c>
      <c r="F601" s="2">
        <v>4</v>
      </c>
      <c r="G601" s="2">
        <v>4.3</v>
      </c>
      <c r="H601" s="2">
        <v>1016.5</v>
      </c>
      <c r="I601" s="2">
        <v>15950</v>
      </c>
      <c r="J601" s="2">
        <v>1</v>
      </c>
      <c r="K601" s="2">
        <v>0</v>
      </c>
      <c r="L601" s="2">
        <v>1.3</v>
      </c>
      <c r="M601" s="2">
        <v>1.3</v>
      </c>
      <c r="N601">
        <v>32</v>
      </c>
      <c r="O601">
        <v>357.8</v>
      </c>
      <c r="P601">
        <v>19.3</v>
      </c>
      <c r="Q601">
        <v>18.7</v>
      </c>
      <c r="R601" s="5">
        <v>0.41111111111111098</v>
      </c>
      <c r="T601" s="13">
        <f t="shared" si="21"/>
        <v>19.3</v>
      </c>
      <c r="U601" s="13">
        <f t="shared" si="22"/>
        <v>0.10000000000000142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>
        <v>16.2</v>
      </c>
      <c r="C602" s="2">
        <v>86</v>
      </c>
      <c r="D602" s="2">
        <v>13.9</v>
      </c>
      <c r="E602" s="2">
        <v>16.2</v>
      </c>
      <c r="F602" s="2">
        <v>0</v>
      </c>
      <c r="G602" s="2">
        <v>3.2</v>
      </c>
      <c r="H602" s="2">
        <v>1016.4</v>
      </c>
      <c r="I602" s="2">
        <v>15330</v>
      </c>
      <c r="J602" s="2">
        <v>1</v>
      </c>
      <c r="K602" s="2">
        <v>0</v>
      </c>
      <c r="L602" s="2">
        <v>1.3</v>
      </c>
      <c r="M602" s="2">
        <v>1.3</v>
      </c>
      <c r="N602">
        <v>32</v>
      </c>
      <c r="O602">
        <v>357.8</v>
      </c>
      <c r="P602">
        <v>19.399999999999999</v>
      </c>
      <c r="Q602">
        <v>18.899999999999999</v>
      </c>
      <c r="R602" s="5">
        <v>0.41180555555555598</v>
      </c>
      <c r="T602" s="13">
        <f t="shared" si="21"/>
        <v>19.399999999999999</v>
      </c>
      <c r="U602" s="13">
        <f t="shared" si="22"/>
        <v>0.19999999999999929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>
        <v>16.2</v>
      </c>
      <c r="C603" s="2">
        <v>86</v>
      </c>
      <c r="D603" s="2">
        <v>13.9</v>
      </c>
      <c r="E603" s="2">
        <v>16.2</v>
      </c>
      <c r="F603" s="2">
        <v>4.7</v>
      </c>
      <c r="G603" s="2">
        <v>4.7</v>
      </c>
      <c r="H603" s="2">
        <v>1016.4</v>
      </c>
      <c r="I603" s="2">
        <v>13330</v>
      </c>
      <c r="J603" s="2">
        <v>0</v>
      </c>
      <c r="K603" s="2">
        <v>0</v>
      </c>
      <c r="L603" s="2">
        <v>1.3</v>
      </c>
      <c r="M603" s="2">
        <v>1.3</v>
      </c>
      <c r="N603">
        <v>32</v>
      </c>
      <c r="O603">
        <v>357.8</v>
      </c>
      <c r="P603">
        <v>19.600000000000001</v>
      </c>
      <c r="Q603">
        <v>19.100000000000001</v>
      </c>
      <c r="R603" s="5">
        <v>0.41249999999999998</v>
      </c>
      <c r="T603" s="13">
        <f t="shared" si="21"/>
        <v>19.600000000000001</v>
      </c>
      <c r="U603" s="13">
        <f t="shared" si="22"/>
        <v>0.40000000000000213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>
        <v>16.100000000000001</v>
      </c>
      <c r="C604" s="2">
        <v>86</v>
      </c>
      <c r="D604" s="2">
        <v>13.8</v>
      </c>
      <c r="E604" s="2">
        <v>16.100000000000001</v>
      </c>
      <c r="F604" s="2">
        <v>2.2000000000000002</v>
      </c>
      <c r="G604" s="2">
        <v>2.5</v>
      </c>
      <c r="H604" s="2">
        <v>1016.5</v>
      </c>
      <c r="I604" s="2">
        <v>11370</v>
      </c>
      <c r="J604" s="2">
        <v>0</v>
      </c>
      <c r="K604" s="2">
        <v>0</v>
      </c>
      <c r="L604" s="2">
        <v>1.3</v>
      </c>
      <c r="M604" s="2">
        <v>1.3</v>
      </c>
      <c r="N604">
        <v>32</v>
      </c>
      <c r="O604">
        <v>357.8</v>
      </c>
      <c r="P604">
        <v>19.7</v>
      </c>
      <c r="Q604">
        <v>19.3</v>
      </c>
      <c r="R604" s="5">
        <v>0.41319444444444398</v>
      </c>
      <c r="T604" s="13">
        <f t="shared" si="21"/>
        <v>19.7</v>
      </c>
      <c r="U604" s="13">
        <f t="shared" si="22"/>
        <v>0.59999999999999787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>
        <v>16.100000000000001</v>
      </c>
      <c r="C605" s="2">
        <v>86</v>
      </c>
      <c r="D605" s="2">
        <v>13.8</v>
      </c>
      <c r="E605" s="2">
        <v>16.100000000000001</v>
      </c>
      <c r="F605" s="2">
        <v>0</v>
      </c>
      <c r="G605" s="2">
        <v>5.4</v>
      </c>
      <c r="H605" s="2">
        <v>1016.6</v>
      </c>
      <c r="I605" s="2">
        <v>10120</v>
      </c>
      <c r="J605" s="2">
        <v>0</v>
      </c>
      <c r="K605" s="2">
        <v>0</v>
      </c>
      <c r="L605" s="2">
        <v>1.3</v>
      </c>
      <c r="M605" s="2">
        <v>1.3</v>
      </c>
      <c r="N605">
        <v>32</v>
      </c>
      <c r="O605">
        <v>357.8</v>
      </c>
      <c r="P605">
        <v>19.7</v>
      </c>
      <c r="Q605">
        <v>19.399999999999999</v>
      </c>
      <c r="R605" s="5">
        <v>0.41388888888888897</v>
      </c>
      <c r="T605" s="13">
        <f t="shared" si="21"/>
        <v>19.7</v>
      </c>
      <c r="U605" s="13">
        <f t="shared" si="22"/>
        <v>0.59999999999999787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>
        <v>16.100000000000001</v>
      </c>
      <c r="C606" s="2">
        <v>86</v>
      </c>
      <c r="D606" s="2">
        <v>13.8</v>
      </c>
      <c r="E606" s="2">
        <v>16.100000000000001</v>
      </c>
      <c r="F606" s="2">
        <v>1.8</v>
      </c>
      <c r="G606" s="2">
        <v>2.5</v>
      </c>
      <c r="H606" s="2">
        <v>1016.6</v>
      </c>
      <c r="I606" s="2">
        <v>9600</v>
      </c>
      <c r="J606" s="2">
        <v>0</v>
      </c>
      <c r="K606" s="2">
        <v>0</v>
      </c>
      <c r="L606" s="2">
        <v>1.3</v>
      </c>
      <c r="M606" s="2">
        <v>1.3</v>
      </c>
      <c r="N606">
        <v>32</v>
      </c>
      <c r="O606">
        <v>357.8</v>
      </c>
      <c r="P606">
        <v>19.7</v>
      </c>
      <c r="Q606">
        <v>19.5</v>
      </c>
      <c r="R606" s="5">
        <v>0.41458333333333303</v>
      </c>
      <c r="T606" s="13">
        <f t="shared" si="21"/>
        <v>19.7</v>
      </c>
      <c r="U606" s="13">
        <f t="shared" si="22"/>
        <v>0.59999999999999787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>
        <v>16.100000000000001</v>
      </c>
      <c r="C607" s="2">
        <v>86</v>
      </c>
      <c r="D607" s="2">
        <v>13.8</v>
      </c>
      <c r="E607" s="2">
        <v>16.100000000000001</v>
      </c>
      <c r="F607" s="2">
        <v>0</v>
      </c>
      <c r="G607" s="2">
        <v>4</v>
      </c>
      <c r="H607" s="2">
        <v>1016.4</v>
      </c>
      <c r="I607" s="2">
        <v>9480</v>
      </c>
      <c r="J607" s="2">
        <v>0</v>
      </c>
      <c r="K607" s="2">
        <v>0</v>
      </c>
      <c r="L607" s="2">
        <v>1.3</v>
      </c>
      <c r="M607" s="2">
        <v>1.3</v>
      </c>
      <c r="N607">
        <v>32</v>
      </c>
      <c r="O607">
        <v>357.8</v>
      </c>
      <c r="P607">
        <v>19.7</v>
      </c>
      <c r="Q607">
        <v>19.600000000000001</v>
      </c>
      <c r="R607" s="5">
        <v>0.41527777777777802</v>
      </c>
      <c r="T607" s="13">
        <f t="shared" si="21"/>
        <v>19.7</v>
      </c>
      <c r="U607" s="13">
        <f t="shared" si="22"/>
        <v>0.59999999999999787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>
        <v>16.100000000000001</v>
      </c>
      <c r="C608" s="2">
        <v>86</v>
      </c>
      <c r="D608" s="2">
        <v>13.8</v>
      </c>
      <c r="E608" s="2">
        <v>16.100000000000001</v>
      </c>
      <c r="F608" s="2">
        <v>0</v>
      </c>
      <c r="G608" s="2">
        <v>2.9</v>
      </c>
      <c r="H608" s="2">
        <v>1016.5</v>
      </c>
      <c r="I608" s="2">
        <v>8850</v>
      </c>
      <c r="J608" s="2">
        <v>0</v>
      </c>
      <c r="K608" s="2">
        <v>0</v>
      </c>
      <c r="L608" s="2">
        <v>1.3</v>
      </c>
      <c r="M608" s="2">
        <v>1.3</v>
      </c>
      <c r="N608">
        <v>32</v>
      </c>
      <c r="O608">
        <v>357.8</v>
      </c>
      <c r="P608">
        <v>19.600000000000001</v>
      </c>
      <c r="Q608">
        <v>19.600000000000001</v>
      </c>
      <c r="R608" s="5">
        <v>0.41597222222222202</v>
      </c>
      <c r="T608" s="13">
        <f t="shared" si="21"/>
        <v>19.600000000000001</v>
      </c>
      <c r="U608" s="13">
        <f t="shared" si="22"/>
        <v>0.5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>
        <v>16.100000000000001</v>
      </c>
      <c r="C609" s="2">
        <v>86</v>
      </c>
      <c r="D609" s="2">
        <v>13.8</v>
      </c>
      <c r="E609" s="2">
        <v>16.100000000000001</v>
      </c>
      <c r="F609" s="2">
        <v>0</v>
      </c>
      <c r="G609" s="2">
        <v>5.8</v>
      </c>
      <c r="H609" s="2">
        <v>1016.5</v>
      </c>
      <c r="I609" s="2">
        <v>8440</v>
      </c>
      <c r="J609" s="2">
        <v>0</v>
      </c>
      <c r="K609" s="2">
        <v>0</v>
      </c>
      <c r="L609" s="2">
        <v>1.3</v>
      </c>
      <c r="M609" s="2">
        <v>1.3</v>
      </c>
      <c r="N609">
        <v>32</v>
      </c>
      <c r="O609">
        <v>357.8</v>
      </c>
      <c r="P609">
        <v>19.600000000000001</v>
      </c>
      <c r="Q609">
        <v>19.600000000000001</v>
      </c>
      <c r="R609" s="5">
        <v>0.41666666666666702</v>
      </c>
      <c r="T609" s="13">
        <f t="shared" si="21"/>
        <v>19.600000000000001</v>
      </c>
      <c r="U609" s="13">
        <f t="shared" si="22"/>
        <v>0.5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>
        <v>16</v>
      </c>
      <c r="C610" s="2">
        <v>86</v>
      </c>
      <c r="D610" s="2">
        <v>13.7</v>
      </c>
      <c r="E610" s="2">
        <v>16</v>
      </c>
      <c r="F610" s="2">
        <v>1.8</v>
      </c>
      <c r="G610" s="2">
        <v>4</v>
      </c>
      <c r="H610" s="2">
        <v>1016.6</v>
      </c>
      <c r="I610" s="2">
        <v>8380</v>
      </c>
      <c r="J610" s="2">
        <v>0</v>
      </c>
      <c r="K610" s="2">
        <v>0</v>
      </c>
      <c r="L610" s="2">
        <v>1.3</v>
      </c>
      <c r="M610" s="2">
        <v>1.3</v>
      </c>
      <c r="N610">
        <v>32</v>
      </c>
      <c r="O610">
        <v>357.8</v>
      </c>
      <c r="P610">
        <v>19.5</v>
      </c>
      <c r="Q610">
        <v>19.5</v>
      </c>
      <c r="R610" s="5">
        <v>0.41736111111111102</v>
      </c>
      <c r="T610" s="13">
        <f t="shared" si="21"/>
        <v>19.5</v>
      </c>
      <c r="U610" s="13">
        <f t="shared" si="22"/>
        <v>0.5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>
        <v>16</v>
      </c>
      <c r="C611" s="2">
        <v>86</v>
      </c>
      <c r="D611" s="2">
        <v>13.7</v>
      </c>
      <c r="E611" s="2">
        <v>16</v>
      </c>
      <c r="F611" s="2">
        <v>0</v>
      </c>
      <c r="G611" s="2">
        <v>1.8</v>
      </c>
      <c r="H611" s="2">
        <v>1016.5</v>
      </c>
      <c r="I611" s="2">
        <v>9570</v>
      </c>
      <c r="J611" s="2">
        <v>0</v>
      </c>
      <c r="K611" s="2">
        <v>0</v>
      </c>
      <c r="L611" s="2">
        <v>1.3</v>
      </c>
      <c r="M611" s="2">
        <v>1.3</v>
      </c>
      <c r="N611">
        <v>32</v>
      </c>
      <c r="O611">
        <v>357.8</v>
      </c>
      <c r="P611">
        <v>19.399999999999999</v>
      </c>
      <c r="Q611">
        <v>19.5</v>
      </c>
      <c r="R611" s="5">
        <v>0.41805555555555601</v>
      </c>
      <c r="T611" s="13">
        <f t="shared" si="21"/>
        <v>19.5</v>
      </c>
      <c r="U611" s="13">
        <f t="shared" si="22"/>
        <v>0.5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>
        <v>16</v>
      </c>
      <c r="C612" s="2">
        <v>86</v>
      </c>
      <c r="D612" s="2">
        <v>13.7</v>
      </c>
      <c r="E612" s="2">
        <v>16</v>
      </c>
      <c r="F612" s="2">
        <v>2.5</v>
      </c>
      <c r="G612" s="2">
        <v>4</v>
      </c>
      <c r="H612" s="2">
        <v>1016.5</v>
      </c>
      <c r="I612" s="2">
        <v>11640</v>
      </c>
      <c r="J612" s="2">
        <v>0</v>
      </c>
      <c r="K612" s="2">
        <v>0</v>
      </c>
      <c r="L612" s="2">
        <v>1.3</v>
      </c>
      <c r="M612" s="2">
        <v>1.3</v>
      </c>
      <c r="N612">
        <v>32</v>
      </c>
      <c r="O612">
        <v>357.8</v>
      </c>
      <c r="P612">
        <v>19.3</v>
      </c>
      <c r="Q612">
        <v>19.399999999999999</v>
      </c>
      <c r="R612" s="5">
        <v>0.41875000000000001</v>
      </c>
      <c r="T612" s="13">
        <f t="shared" si="21"/>
        <v>19.399999999999999</v>
      </c>
      <c r="U612" s="13">
        <f t="shared" si="22"/>
        <v>0.39999999999999858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>
        <v>16</v>
      </c>
      <c r="C613" s="2">
        <v>86</v>
      </c>
      <c r="D613" s="2">
        <v>13.7</v>
      </c>
      <c r="E613" s="2">
        <v>16</v>
      </c>
      <c r="F613" s="2">
        <v>0</v>
      </c>
      <c r="G613" s="2">
        <v>2.5</v>
      </c>
      <c r="H613" s="2">
        <v>1016.5</v>
      </c>
      <c r="I613" s="2">
        <v>14110</v>
      </c>
      <c r="J613" s="2">
        <v>1</v>
      </c>
      <c r="K613" s="2">
        <v>0</v>
      </c>
      <c r="L613" s="2">
        <v>1.3</v>
      </c>
      <c r="M613" s="2">
        <v>1.3</v>
      </c>
      <c r="N613">
        <v>32</v>
      </c>
      <c r="O613">
        <v>357.8</v>
      </c>
      <c r="P613">
        <v>19.2</v>
      </c>
      <c r="Q613">
        <v>19.3</v>
      </c>
      <c r="R613" s="5">
        <v>0.41944444444444401</v>
      </c>
      <c r="S613"/>
      <c r="T613" s="13">
        <f t="shared" si="21"/>
        <v>19.3</v>
      </c>
      <c r="U613" s="13">
        <f t="shared" si="22"/>
        <v>0.30000000000000071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>
        <v>16</v>
      </c>
      <c r="C614" s="2">
        <v>86</v>
      </c>
      <c r="D614" s="2">
        <v>13.7</v>
      </c>
      <c r="E614" s="2">
        <v>16</v>
      </c>
      <c r="F614" s="2">
        <v>2.5</v>
      </c>
      <c r="G614" s="2">
        <v>4</v>
      </c>
      <c r="H614" s="2">
        <v>1016.5</v>
      </c>
      <c r="I614" s="2">
        <v>15980</v>
      </c>
      <c r="J614" s="2">
        <v>1</v>
      </c>
      <c r="K614" s="2">
        <v>0</v>
      </c>
      <c r="L614" s="2">
        <v>1.3</v>
      </c>
      <c r="M614" s="2">
        <v>1.3</v>
      </c>
      <c r="N614">
        <v>32</v>
      </c>
      <c r="O614">
        <v>357.8</v>
      </c>
      <c r="P614">
        <v>19.100000000000001</v>
      </c>
      <c r="Q614">
        <v>19.2</v>
      </c>
      <c r="R614" s="5">
        <v>0.42013888888888901</v>
      </c>
      <c r="S614"/>
      <c r="T614" s="13">
        <f t="shared" si="21"/>
        <v>19.2</v>
      </c>
      <c r="U614" s="13">
        <f t="shared" si="22"/>
        <v>0.19999999999999929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>
        <v>16</v>
      </c>
      <c r="C615" s="2">
        <v>86</v>
      </c>
      <c r="D615" s="2">
        <v>13.7</v>
      </c>
      <c r="E615" s="2">
        <v>16</v>
      </c>
      <c r="F615" s="2">
        <v>1.8</v>
      </c>
      <c r="G615" s="2">
        <v>5.4</v>
      </c>
      <c r="H615" s="2">
        <v>1016.6</v>
      </c>
      <c r="I615" s="2">
        <v>14600</v>
      </c>
      <c r="J615" s="2">
        <v>1</v>
      </c>
      <c r="K615" s="2">
        <v>0</v>
      </c>
      <c r="L615" s="2">
        <v>1.3</v>
      </c>
      <c r="M615" s="2">
        <v>1.3</v>
      </c>
      <c r="N615">
        <v>32</v>
      </c>
      <c r="O615">
        <v>357.8</v>
      </c>
      <c r="P615">
        <v>19.100000000000001</v>
      </c>
      <c r="Q615">
        <v>19.2</v>
      </c>
      <c r="R615" s="5">
        <v>0.420833333333333</v>
      </c>
      <c r="S615"/>
      <c r="T615" s="13">
        <f t="shared" si="21"/>
        <v>19.2</v>
      </c>
      <c r="U615" s="13">
        <f t="shared" si="22"/>
        <v>0.19999999999999929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>
        <v>16</v>
      </c>
      <c r="C616" s="2">
        <v>86</v>
      </c>
      <c r="D616" s="2">
        <v>13.7</v>
      </c>
      <c r="E616" s="2">
        <v>16</v>
      </c>
      <c r="F616" s="2">
        <v>3.2</v>
      </c>
      <c r="G616" s="2">
        <v>4</v>
      </c>
      <c r="H616" s="2">
        <v>1016.4</v>
      </c>
      <c r="I616" s="2">
        <v>14330</v>
      </c>
      <c r="J616" s="2">
        <v>1</v>
      </c>
      <c r="K616" s="2">
        <v>0</v>
      </c>
      <c r="L616" s="2">
        <v>1.3</v>
      </c>
      <c r="M616" s="2">
        <v>1.3</v>
      </c>
      <c r="N616">
        <v>32</v>
      </c>
      <c r="O616">
        <v>357.8</v>
      </c>
      <c r="P616">
        <v>19.100000000000001</v>
      </c>
      <c r="Q616">
        <v>19.2</v>
      </c>
      <c r="R616" s="5">
        <v>0.421527777777778</v>
      </c>
      <c r="S616"/>
      <c r="T616" s="13">
        <f t="shared" si="21"/>
        <v>19.2</v>
      </c>
      <c r="U616" s="13">
        <f t="shared" si="22"/>
        <v>0.19999999999999929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>
        <v>16.100000000000001</v>
      </c>
      <c r="C617" s="2">
        <v>86</v>
      </c>
      <c r="D617" s="2">
        <v>13.8</v>
      </c>
      <c r="E617" s="2">
        <v>16.100000000000001</v>
      </c>
      <c r="F617" s="2">
        <v>1.8</v>
      </c>
      <c r="G617" s="2">
        <v>5.8</v>
      </c>
      <c r="H617" s="2">
        <v>1016.7</v>
      </c>
      <c r="I617" s="2">
        <v>14400</v>
      </c>
      <c r="J617" s="2">
        <v>1</v>
      </c>
      <c r="K617" s="2">
        <v>0</v>
      </c>
      <c r="L617" s="2">
        <v>1.3</v>
      </c>
      <c r="M617" s="2">
        <v>1.3</v>
      </c>
      <c r="N617">
        <v>32</v>
      </c>
      <c r="O617">
        <v>357.8</v>
      </c>
      <c r="P617">
        <v>19.100000000000001</v>
      </c>
      <c r="Q617">
        <v>19.2</v>
      </c>
      <c r="R617" s="5">
        <v>0.422222222222222</v>
      </c>
      <c r="S617"/>
      <c r="T617" s="13">
        <f t="shared" si="21"/>
        <v>19.2</v>
      </c>
      <c r="U617" s="13">
        <f t="shared" si="22"/>
        <v>9.9999999999997868E-2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>
        <v>16.100000000000001</v>
      </c>
      <c r="C618" s="2">
        <v>86</v>
      </c>
      <c r="D618" s="2">
        <v>13.8</v>
      </c>
      <c r="E618" s="2">
        <v>16.100000000000001</v>
      </c>
      <c r="F618" s="2">
        <v>2.9</v>
      </c>
      <c r="G618" s="2">
        <v>2.9</v>
      </c>
      <c r="H618" s="2">
        <v>1016.6</v>
      </c>
      <c r="I618" s="2">
        <v>13910</v>
      </c>
      <c r="J618" s="2">
        <v>1</v>
      </c>
      <c r="K618" s="2">
        <v>0</v>
      </c>
      <c r="L618" s="2">
        <v>1.3</v>
      </c>
      <c r="M618" s="2">
        <v>1.3</v>
      </c>
      <c r="N618">
        <v>32</v>
      </c>
      <c r="O618">
        <v>357.8</v>
      </c>
      <c r="P618">
        <v>19.2</v>
      </c>
      <c r="Q618">
        <v>19.3</v>
      </c>
      <c r="R618" s="5">
        <v>0.422916666666667</v>
      </c>
      <c r="S618"/>
      <c r="T618" s="13">
        <f t="shared" si="21"/>
        <v>19.3</v>
      </c>
      <c r="U618" s="13">
        <f t="shared" si="22"/>
        <v>0.19999999999999929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>
        <v>16.100000000000001</v>
      </c>
      <c r="C619" s="2">
        <v>86</v>
      </c>
      <c r="D619" s="2">
        <v>13.8</v>
      </c>
      <c r="E619" s="2">
        <v>16.100000000000001</v>
      </c>
      <c r="F619" s="2">
        <v>0</v>
      </c>
      <c r="G619" s="2">
        <v>2.2000000000000002</v>
      </c>
      <c r="H619" s="2">
        <v>1016.6</v>
      </c>
      <c r="I619" s="2">
        <v>13140</v>
      </c>
      <c r="J619" s="2">
        <v>0</v>
      </c>
      <c r="K619" s="2">
        <v>0</v>
      </c>
      <c r="L619" s="2">
        <v>1.3</v>
      </c>
      <c r="M619" s="2">
        <v>1.3</v>
      </c>
      <c r="N619">
        <v>32</v>
      </c>
      <c r="O619">
        <v>357.8</v>
      </c>
      <c r="P619">
        <v>19.2</v>
      </c>
      <c r="Q619">
        <v>19.3</v>
      </c>
      <c r="R619" s="5">
        <v>0.42361111111111099</v>
      </c>
      <c r="S619"/>
      <c r="T619" s="13">
        <f t="shared" si="21"/>
        <v>19.3</v>
      </c>
      <c r="U619" s="13">
        <f t="shared" si="22"/>
        <v>0.19999999999999929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>
        <v>16</v>
      </c>
      <c r="C620" s="2">
        <v>86</v>
      </c>
      <c r="D620" s="2">
        <v>13.7</v>
      </c>
      <c r="E620" s="2">
        <v>16</v>
      </c>
      <c r="F620" s="2">
        <v>3.2</v>
      </c>
      <c r="G620" s="2">
        <v>4</v>
      </c>
      <c r="H620" s="2">
        <v>1016.7</v>
      </c>
      <c r="I620" s="2">
        <v>12450</v>
      </c>
      <c r="J620" s="2">
        <v>0</v>
      </c>
      <c r="K620" s="2">
        <v>0</v>
      </c>
      <c r="L620" s="2">
        <v>1.3</v>
      </c>
      <c r="M620" s="2">
        <v>1.3</v>
      </c>
      <c r="N620">
        <v>32</v>
      </c>
      <c r="O620">
        <v>357.8</v>
      </c>
      <c r="P620">
        <v>19.2</v>
      </c>
      <c r="Q620">
        <v>19.399999999999999</v>
      </c>
      <c r="R620" s="5">
        <v>0.42430555555555599</v>
      </c>
      <c r="S620"/>
      <c r="T620" s="13">
        <f t="shared" si="21"/>
        <v>19.399999999999999</v>
      </c>
      <c r="U620" s="13">
        <f t="shared" si="22"/>
        <v>0.39999999999999858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>
        <v>16</v>
      </c>
      <c r="C621" s="2">
        <v>86</v>
      </c>
      <c r="D621" s="2">
        <v>13.7</v>
      </c>
      <c r="E621" s="2">
        <v>16</v>
      </c>
      <c r="F621" s="2">
        <v>1.8</v>
      </c>
      <c r="G621" s="2">
        <v>4.7</v>
      </c>
      <c r="H621" s="2">
        <v>1016.8</v>
      </c>
      <c r="I621" s="2">
        <v>10870</v>
      </c>
      <c r="J621" s="2">
        <v>0</v>
      </c>
      <c r="K621" s="2">
        <v>0</v>
      </c>
      <c r="L621" s="2">
        <v>1.3</v>
      </c>
      <c r="M621" s="2">
        <v>1.3</v>
      </c>
      <c r="N621">
        <v>32</v>
      </c>
      <c r="O621">
        <v>357.8</v>
      </c>
      <c r="P621">
        <v>19.2</v>
      </c>
      <c r="Q621">
        <v>19.399999999999999</v>
      </c>
      <c r="R621" s="5">
        <v>0.42499999999999999</v>
      </c>
      <c r="S621"/>
      <c r="T621" s="13">
        <f t="shared" si="21"/>
        <v>19.399999999999999</v>
      </c>
      <c r="U621" s="13">
        <f t="shared" si="22"/>
        <v>0.39999999999999858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>
        <v>16</v>
      </c>
      <c r="C622" s="2">
        <v>86</v>
      </c>
      <c r="D622" s="2">
        <v>13.7</v>
      </c>
      <c r="E622" s="2">
        <v>16</v>
      </c>
      <c r="F622" s="2">
        <v>3.6</v>
      </c>
      <c r="G622" s="2">
        <v>6.5</v>
      </c>
      <c r="H622" s="2">
        <v>1016.8</v>
      </c>
      <c r="I622" s="2">
        <v>10440</v>
      </c>
      <c r="J622" s="2">
        <v>0</v>
      </c>
      <c r="K622" s="2">
        <v>0</v>
      </c>
      <c r="L622" s="2">
        <v>1.3</v>
      </c>
      <c r="M622" s="2">
        <v>1.3</v>
      </c>
      <c r="N622">
        <v>32</v>
      </c>
      <c r="O622">
        <v>357.8</v>
      </c>
      <c r="P622">
        <v>19.2</v>
      </c>
      <c r="Q622">
        <v>19.399999999999999</v>
      </c>
      <c r="R622" s="5">
        <v>0.42569444444444399</v>
      </c>
      <c r="S622"/>
      <c r="T622" s="13">
        <f t="shared" si="21"/>
        <v>19.399999999999999</v>
      </c>
      <c r="U622" s="13">
        <f t="shared" si="22"/>
        <v>0.39999999999999858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>
        <v>16</v>
      </c>
      <c r="C623" s="2">
        <v>86</v>
      </c>
      <c r="D623" s="2">
        <v>13.7</v>
      </c>
      <c r="E623" s="2">
        <v>16</v>
      </c>
      <c r="F623" s="2">
        <v>3.2</v>
      </c>
      <c r="G623" s="2">
        <v>3.6</v>
      </c>
      <c r="H623" s="2">
        <v>1016.7</v>
      </c>
      <c r="I623" s="2">
        <v>10660</v>
      </c>
      <c r="J623" s="2">
        <v>0</v>
      </c>
      <c r="K623" s="2">
        <v>0</v>
      </c>
      <c r="L623" s="2">
        <v>1.3</v>
      </c>
      <c r="M623" s="2">
        <v>1.3</v>
      </c>
      <c r="N623">
        <v>32</v>
      </c>
      <c r="O623">
        <v>357.8</v>
      </c>
      <c r="P623">
        <v>19.2</v>
      </c>
      <c r="Q623">
        <v>19.399999999999999</v>
      </c>
      <c r="R623" s="5">
        <v>0.42638888888888898</v>
      </c>
      <c r="S623"/>
      <c r="T623" s="13">
        <f t="shared" si="21"/>
        <v>19.399999999999999</v>
      </c>
      <c r="U623" s="13">
        <f t="shared" si="22"/>
        <v>0.39999999999999858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>
        <v>16</v>
      </c>
      <c r="C624" s="2">
        <v>86</v>
      </c>
      <c r="D624" s="2">
        <v>13.7</v>
      </c>
      <c r="E624" s="2">
        <v>16</v>
      </c>
      <c r="F624" s="2">
        <v>3.6</v>
      </c>
      <c r="G624" s="2">
        <v>4.7</v>
      </c>
      <c r="H624" s="2">
        <v>1016.7</v>
      </c>
      <c r="I624" s="2">
        <v>10640</v>
      </c>
      <c r="J624" s="2">
        <v>0</v>
      </c>
      <c r="K624" s="2">
        <v>0</v>
      </c>
      <c r="L624" s="2">
        <v>1.3</v>
      </c>
      <c r="M624" s="2">
        <v>1.3</v>
      </c>
      <c r="N624">
        <v>32</v>
      </c>
      <c r="O624">
        <v>357.8</v>
      </c>
      <c r="P624">
        <v>19.2</v>
      </c>
      <c r="Q624">
        <v>19.399999999999999</v>
      </c>
      <c r="R624" s="5">
        <v>0.42708333333333298</v>
      </c>
      <c r="S624"/>
      <c r="T624" s="13">
        <f t="shared" si="21"/>
        <v>19.399999999999999</v>
      </c>
      <c r="U624" s="13">
        <f t="shared" si="22"/>
        <v>0.39999999999999858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>
        <v>16</v>
      </c>
      <c r="C625" s="2">
        <v>86</v>
      </c>
      <c r="D625" s="2">
        <v>13.7</v>
      </c>
      <c r="E625" s="2">
        <v>16</v>
      </c>
      <c r="F625" s="2">
        <v>4</v>
      </c>
      <c r="G625" s="2">
        <v>4.3</v>
      </c>
      <c r="H625" s="2">
        <v>1016.7</v>
      </c>
      <c r="I625" s="2">
        <v>10900</v>
      </c>
      <c r="J625" s="2">
        <v>0</v>
      </c>
      <c r="K625" s="2">
        <v>0</v>
      </c>
      <c r="L625" s="2">
        <v>1.3</v>
      </c>
      <c r="M625" s="2">
        <v>1.3</v>
      </c>
      <c r="N625">
        <v>32</v>
      </c>
      <c r="O625">
        <v>357.8</v>
      </c>
      <c r="P625">
        <v>19.100000000000001</v>
      </c>
      <c r="Q625">
        <v>19.399999999999999</v>
      </c>
      <c r="R625" s="5">
        <v>0.42777777777777798</v>
      </c>
      <c r="S625"/>
      <c r="T625" s="13">
        <f t="shared" si="21"/>
        <v>19.399999999999999</v>
      </c>
      <c r="U625" s="13">
        <f t="shared" si="22"/>
        <v>0.39999999999999858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>
        <v>16</v>
      </c>
      <c r="C626" s="2">
        <v>86</v>
      </c>
      <c r="D626" s="2">
        <v>13.7</v>
      </c>
      <c r="E626" s="2">
        <v>16</v>
      </c>
      <c r="F626" s="2">
        <v>1.8</v>
      </c>
      <c r="G626" s="2">
        <v>5</v>
      </c>
      <c r="H626" s="2">
        <v>1016.6</v>
      </c>
      <c r="I626" s="2">
        <v>11060</v>
      </c>
      <c r="J626" s="2">
        <v>0</v>
      </c>
      <c r="K626" s="2">
        <v>0</v>
      </c>
      <c r="L626" s="2">
        <v>1.3</v>
      </c>
      <c r="M626" s="2">
        <v>1.3</v>
      </c>
      <c r="N626">
        <v>32</v>
      </c>
      <c r="O626">
        <v>357.8</v>
      </c>
      <c r="P626">
        <v>19.100000000000001</v>
      </c>
      <c r="Q626">
        <v>19.3</v>
      </c>
      <c r="R626" s="5">
        <v>0.42847222222222198</v>
      </c>
      <c r="S626"/>
      <c r="T626" s="13">
        <f t="shared" si="21"/>
        <v>19.3</v>
      </c>
      <c r="U626" s="13">
        <f t="shared" si="22"/>
        <v>0.30000000000000071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>
        <v>16</v>
      </c>
      <c r="C627" s="2">
        <v>86</v>
      </c>
      <c r="D627" s="2">
        <v>13.7</v>
      </c>
      <c r="E627" s="2">
        <v>16</v>
      </c>
      <c r="F627" s="2">
        <v>6.8</v>
      </c>
      <c r="G627" s="2">
        <v>6.8</v>
      </c>
      <c r="H627" s="2">
        <v>1016.6</v>
      </c>
      <c r="I627" s="2">
        <v>10650</v>
      </c>
      <c r="J627" s="2">
        <v>0</v>
      </c>
      <c r="K627" s="2">
        <v>0</v>
      </c>
      <c r="L627" s="2">
        <v>1.3</v>
      </c>
      <c r="M627" s="2">
        <v>1.3</v>
      </c>
      <c r="N627">
        <v>32</v>
      </c>
      <c r="O627">
        <v>357.8</v>
      </c>
      <c r="P627">
        <v>19.100000000000001</v>
      </c>
      <c r="Q627">
        <v>19.3</v>
      </c>
      <c r="R627" s="5">
        <v>0.42916666666666697</v>
      </c>
      <c r="S627"/>
      <c r="T627" s="13">
        <f t="shared" si="21"/>
        <v>19.3</v>
      </c>
      <c r="U627" s="13">
        <f t="shared" si="22"/>
        <v>0.30000000000000071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>
        <v>16</v>
      </c>
      <c r="C628" s="2">
        <v>86</v>
      </c>
      <c r="D628" s="2">
        <v>13.7</v>
      </c>
      <c r="E628" s="2">
        <v>16</v>
      </c>
      <c r="F628" s="2">
        <v>6.5</v>
      </c>
      <c r="G628" s="2">
        <v>6.5</v>
      </c>
      <c r="H628" s="2">
        <v>1016.9</v>
      </c>
      <c r="I628" s="2">
        <v>10600</v>
      </c>
      <c r="J628" s="2">
        <v>0</v>
      </c>
      <c r="K628" s="2">
        <v>0</v>
      </c>
      <c r="L628" s="2">
        <v>1.3</v>
      </c>
      <c r="M628" s="2">
        <v>1.3</v>
      </c>
      <c r="N628">
        <v>32</v>
      </c>
      <c r="O628">
        <v>357.8</v>
      </c>
      <c r="P628">
        <v>19</v>
      </c>
      <c r="Q628">
        <v>19.3</v>
      </c>
      <c r="R628" s="5">
        <v>0.42986111111111103</v>
      </c>
      <c r="S628"/>
      <c r="T628" s="13">
        <f t="shared" si="21"/>
        <v>19.3</v>
      </c>
      <c r="U628" s="13">
        <f t="shared" si="22"/>
        <v>0.30000000000000071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>
        <v>16</v>
      </c>
      <c r="C629" s="2">
        <v>86</v>
      </c>
      <c r="D629" s="2">
        <v>13.7</v>
      </c>
      <c r="E629" s="2">
        <v>16</v>
      </c>
      <c r="F629" s="2">
        <v>2.9</v>
      </c>
      <c r="G629" s="2">
        <v>3.2</v>
      </c>
      <c r="H629" s="2">
        <v>1016.8</v>
      </c>
      <c r="I629" s="2">
        <v>10820</v>
      </c>
      <c r="J629" s="2">
        <v>0</v>
      </c>
      <c r="K629" s="2">
        <v>0</v>
      </c>
      <c r="L629" s="2">
        <v>1.3</v>
      </c>
      <c r="M629" s="2">
        <v>1.3</v>
      </c>
      <c r="N629">
        <v>32</v>
      </c>
      <c r="O629">
        <v>357.8</v>
      </c>
      <c r="P629">
        <v>18.899999999999999</v>
      </c>
      <c r="Q629">
        <v>19.3</v>
      </c>
      <c r="R629" s="5">
        <v>0.43055555555555602</v>
      </c>
      <c r="S629"/>
      <c r="T629" s="13">
        <f t="shared" si="21"/>
        <v>19.3</v>
      </c>
      <c r="U629" s="13">
        <f t="shared" si="22"/>
        <v>0.30000000000000071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>
        <v>16</v>
      </c>
      <c r="C630" s="2">
        <v>86</v>
      </c>
      <c r="D630" s="2">
        <v>13.7</v>
      </c>
      <c r="E630" s="2">
        <v>16</v>
      </c>
      <c r="F630" s="2">
        <v>1.8</v>
      </c>
      <c r="G630" s="2">
        <v>3.2</v>
      </c>
      <c r="H630" s="2">
        <v>1016.8</v>
      </c>
      <c r="I630" s="2">
        <v>10780</v>
      </c>
      <c r="J630" s="2">
        <v>0</v>
      </c>
      <c r="K630" s="2">
        <v>0</v>
      </c>
      <c r="L630" s="2">
        <v>1.3</v>
      </c>
      <c r="M630" s="2">
        <v>1.3</v>
      </c>
      <c r="N630">
        <v>32</v>
      </c>
      <c r="O630">
        <v>357.8</v>
      </c>
      <c r="P630">
        <v>18.899999999999999</v>
      </c>
      <c r="Q630">
        <v>19.3</v>
      </c>
      <c r="R630" s="5">
        <v>0.43125000000000002</v>
      </c>
      <c r="S630"/>
      <c r="T630" s="13">
        <f t="shared" si="21"/>
        <v>19.3</v>
      </c>
      <c r="U630" s="13">
        <f t="shared" si="22"/>
        <v>0.30000000000000071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>
        <v>16</v>
      </c>
      <c r="C631" s="2">
        <v>86</v>
      </c>
      <c r="D631" s="2">
        <v>13.7</v>
      </c>
      <c r="E631" s="2">
        <v>16</v>
      </c>
      <c r="F631" s="2">
        <v>4.7</v>
      </c>
      <c r="G631" s="2">
        <v>5.4</v>
      </c>
      <c r="H631" s="2">
        <v>1016.8</v>
      </c>
      <c r="I631" s="2">
        <v>10680</v>
      </c>
      <c r="J631" s="2">
        <v>0</v>
      </c>
      <c r="K631" s="2">
        <v>0</v>
      </c>
      <c r="L631" s="2">
        <v>1.3</v>
      </c>
      <c r="M631" s="2">
        <v>1.3</v>
      </c>
      <c r="N631">
        <v>32</v>
      </c>
      <c r="O631">
        <v>357.8</v>
      </c>
      <c r="P631">
        <v>18.899999999999999</v>
      </c>
      <c r="Q631">
        <v>19.3</v>
      </c>
      <c r="R631" s="5">
        <v>0.43194444444444402</v>
      </c>
      <c r="S631"/>
      <c r="T631" s="13">
        <f t="shared" si="21"/>
        <v>19.3</v>
      </c>
      <c r="U631" s="13">
        <f t="shared" si="22"/>
        <v>0.30000000000000071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>
        <v>16</v>
      </c>
      <c r="C632" s="2">
        <v>86</v>
      </c>
      <c r="D632" s="2">
        <v>13.7</v>
      </c>
      <c r="E632" s="2">
        <v>16</v>
      </c>
      <c r="F632" s="2">
        <v>3.2</v>
      </c>
      <c r="G632" s="2">
        <v>3.2</v>
      </c>
      <c r="H632" s="2">
        <v>1016.9</v>
      </c>
      <c r="I632" s="2">
        <v>10320</v>
      </c>
      <c r="J632" s="2">
        <v>0</v>
      </c>
      <c r="K632" s="2">
        <v>0</v>
      </c>
      <c r="L632" s="2">
        <v>1.3</v>
      </c>
      <c r="M632" s="2">
        <v>1.3</v>
      </c>
      <c r="N632">
        <v>32</v>
      </c>
      <c r="O632">
        <v>357.8</v>
      </c>
      <c r="P632">
        <v>18.899999999999999</v>
      </c>
      <c r="Q632">
        <v>19.2</v>
      </c>
      <c r="R632" s="5">
        <v>0.43263888888888902</v>
      </c>
      <c r="S632"/>
      <c r="T632" s="13">
        <f t="shared" si="21"/>
        <v>19.2</v>
      </c>
      <c r="U632" s="13">
        <f t="shared" si="22"/>
        <v>0.19999999999999929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>
        <v>16</v>
      </c>
      <c r="C633" s="2">
        <v>86</v>
      </c>
      <c r="D633" s="2">
        <v>13.7</v>
      </c>
      <c r="E633" s="2">
        <v>16</v>
      </c>
      <c r="F633" s="2">
        <v>3.2</v>
      </c>
      <c r="G633" s="2">
        <v>3.2</v>
      </c>
      <c r="H633" s="2">
        <v>1016.8</v>
      </c>
      <c r="I633" s="2">
        <v>10400</v>
      </c>
      <c r="J633" s="2">
        <v>0</v>
      </c>
      <c r="K633" s="2">
        <v>0</v>
      </c>
      <c r="L633" s="2">
        <v>1.3</v>
      </c>
      <c r="M633" s="2">
        <v>1.3</v>
      </c>
      <c r="N633">
        <v>32</v>
      </c>
      <c r="O633">
        <v>357.8</v>
      </c>
      <c r="P633">
        <v>18.8</v>
      </c>
      <c r="Q633">
        <v>19.2</v>
      </c>
      <c r="R633" s="5">
        <v>0.43333333333333302</v>
      </c>
      <c r="S633"/>
      <c r="T633" s="13">
        <f t="shared" si="21"/>
        <v>19.2</v>
      </c>
      <c r="U633" s="13">
        <f t="shared" si="22"/>
        <v>0.19999999999999929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>
        <v>16</v>
      </c>
      <c r="C634" s="2">
        <v>86</v>
      </c>
      <c r="D634" s="2">
        <v>13.7</v>
      </c>
      <c r="E634" s="2">
        <v>16</v>
      </c>
      <c r="F634" s="2">
        <v>0</v>
      </c>
      <c r="G634" s="2">
        <v>2.9</v>
      </c>
      <c r="H634" s="2">
        <v>1016.7</v>
      </c>
      <c r="I634" s="2">
        <v>10430</v>
      </c>
      <c r="J634" s="2">
        <v>0</v>
      </c>
      <c r="K634" s="2">
        <v>0</v>
      </c>
      <c r="L634" s="2">
        <v>1.3</v>
      </c>
      <c r="M634" s="2">
        <v>1.3</v>
      </c>
      <c r="N634">
        <v>32</v>
      </c>
      <c r="O634">
        <v>357.8</v>
      </c>
      <c r="P634">
        <v>18.899999999999999</v>
      </c>
      <c r="Q634">
        <v>19.2</v>
      </c>
      <c r="R634" s="5">
        <v>0.43402777777777801</v>
      </c>
      <c r="S634"/>
      <c r="T634" s="13">
        <f t="shared" si="21"/>
        <v>19.2</v>
      </c>
      <c r="U634" s="13">
        <f t="shared" si="22"/>
        <v>0.19999999999999929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>
        <v>16</v>
      </c>
      <c r="C635" s="2">
        <v>86</v>
      </c>
      <c r="D635" s="2">
        <v>13.7</v>
      </c>
      <c r="E635" s="2">
        <v>16</v>
      </c>
      <c r="F635" s="2">
        <v>1.8</v>
      </c>
      <c r="G635" s="2">
        <v>4</v>
      </c>
      <c r="H635" s="2">
        <v>1016.9</v>
      </c>
      <c r="I635" s="2">
        <v>10030</v>
      </c>
      <c r="J635" s="2">
        <v>0</v>
      </c>
      <c r="K635" s="2">
        <v>0</v>
      </c>
      <c r="L635" s="2">
        <v>1.3</v>
      </c>
      <c r="M635" s="2">
        <v>1.3</v>
      </c>
      <c r="N635">
        <v>32</v>
      </c>
      <c r="O635">
        <v>357.8</v>
      </c>
      <c r="P635">
        <v>18.8</v>
      </c>
      <c r="Q635">
        <v>19.2</v>
      </c>
      <c r="R635" s="5">
        <v>0.43472222222222201</v>
      </c>
      <c r="S635"/>
      <c r="T635" s="13">
        <f t="shared" si="21"/>
        <v>19.2</v>
      </c>
      <c r="U635" s="13">
        <f t="shared" si="22"/>
        <v>0.19999999999999929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>
        <v>16</v>
      </c>
      <c r="C636" s="2">
        <v>86</v>
      </c>
      <c r="D636" s="2">
        <v>13.7</v>
      </c>
      <c r="E636" s="2">
        <v>16</v>
      </c>
      <c r="F636" s="2">
        <v>2.9</v>
      </c>
      <c r="G636" s="2">
        <v>2.9</v>
      </c>
      <c r="H636" s="2">
        <v>1016.8</v>
      </c>
      <c r="I636" s="2">
        <v>10740</v>
      </c>
      <c r="J636" s="2">
        <v>0</v>
      </c>
      <c r="K636" s="2">
        <v>0</v>
      </c>
      <c r="L636" s="2">
        <v>1.3</v>
      </c>
      <c r="M636" s="2">
        <v>1.3</v>
      </c>
      <c r="N636">
        <v>32</v>
      </c>
      <c r="O636">
        <v>357.8</v>
      </c>
      <c r="P636">
        <v>18.8</v>
      </c>
      <c r="Q636">
        <v>19.2</v>
      </c>
      <c r="R636" s="5">
        <v>0.43541666666666701</v>
      </c>
      <c r="S636"/>
      <c r="T636" s="13">
        <f t="shared" si="21"/>
        <v>19.2</v>
      </c>
      <c r="U636" s="13">
        <f t="shared" si="22"/>
        <v>0.19999999999999929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>
        <v>16</v>
      </c>
      <c r="C637" s="2">
        <v>86</v>
      </c>
      <c r="D637" s="2">
        <v>13.7</v>
      </c>
      <c r="E637" s="2">
        <v>16</v>
      </c>
      <c r="F637" s="2">
        <v>2.5</v>
      </c>
      <c r="G637" s="2">
        <v>4</v>
      </c>
      <c r="H637" s="2">
        <v>1016.9</v>
      </c>
      <c r="I637" s="2">
        <v>11070</v>
      </c>
      <c r="J637" s="2">
        <v>0</v>
      </c>
      <c r="K637" s="2">
        <v>0</v>
      </c>
      <c r="L637" s="2">
        <v>1.3</v>
      </c>
      <c r="M637" s="2">
        <v>1.3</v>
      </c>
      <c r="N637">
        <v>32</v>
      </c>
      <c r="O637">
        <v>357.8</v>
      </c>
      <c r="P637">
        <v>18.8</v>
      </c>
      <c r="Q637">
        <v>19.2</v>
      </c>
      <c r="R637" s="5">
        <v>0.43611111111111101</v>
      </c>
      <c r="S637"/>
      <c r="T637" s="13">
        <f t="shared" si="21"/>
        <v>19.2</v>
      </c>
      <c r="U637" s="13">
        <f t="shared" si="22"/>
        <v>0.19999999999999929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>
        <v>16</v>
      </c>
      <c r="C638" s="2">
        <v>86</v>
      </c>
      <c r="D638" s="2">
        <v>13.7</v>
      </c>
      <c r="E638" s="2">
        <v>16</v>
      </c>
      <c r="F638" s="2">
        <v>3.2</v>
      </c>
      <c r="G638" s="2">
        <v>3.2</v>
      </c>
      <c r="H638" s="2">
        <v>1017</v>
      </c>
      <c r="I638" s="2">
        <v>11130</v>
      </c>
      <c r="J638" s="2">
        <v>0</v>
      </c>
      <c r="K638" s="2">
        <v>0</v>
      </c>
      <c r="L638" s="2">
        <v>1.3</v>
      </c>
      <c r="M638" s="2">
        <v>1.3</v>
      </c>
      <c r="N638">
        <v>32</v>
      </c>
      <c r="O638">
        <v>357.8</v>
      </c>
      <c r="P638">
        <v>18.8</v>
      </c>
      <c r="Q638">
        <v>19.100000000000001</v>
      </c>
      <c r="R638" s="5">
        <v>0.436805555555556</v>
      </c>
      <c r="S638"/>
      <c r="T638" s="13">
        <f t="shared" si="21"/>
        <v>19.100000000000001</v>
      </c>
      <c r="U638" s="13">
        <f t="shared" si="22"/>
        <v>0.10000000000000142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>
        <v>16</v>
      </c>
      <c r="C639" s="2">
        <v>86</v>
      </c>
      <c r="D639" s="2">
        <v>13.7</v>
      </c>
      <c r="E639" s="2">
        <v>16</v>
      </c>
      <c r="F639" s="2">
        <v>1.8</v>
      </c>
      <c r="G639" s="2">
        <v>3.6</v>
      </c>
      <c r="H639" s="2">
        <v>1017</v>
      </c>
      <c r="I639" s="2">
        <v>11940</v>
      </c>
      <c r="J639" s="2">
        <v>0</v>
      </c>
      <c r="K639" s="2">
        <v>0</v>
      </c>
      <c r="L639" s="2">
        <v>1.3</v>
      </c>
      <c r="M639" s="2">
        <v>1.3</v>
      </c>
      <c r="N639">
        <v>32</v>
      </c>
      <c r="O639">
        <v>357.8</v>
      </c>
      <c r="P639">
        <v>18.7</v>
      </c>
      <c r="Q639">
        <v>19.100000000000001</v>
      </c>
      <c r="R639" s="5">
        <v>0.4375</v>
      </c>
      <c r="S639"/>
      <c r="T639" s="13">
        <f t="shared" si="21"/>
        <v>19.100000000000001</v>
      </c>
      <c r="U639" s="13">
        <f t="shared" si="22"/>
        <v>0.10000000000000142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>
        <v>15.9</v>
      </c>
      <c r="C640" s="2">
        <v>86</v>
      </c>
      <c r="D640" s="2">
        <v>13.6</v>
      </c>
      <c r="E640" s="2">
        <v>15.9</v>
      </c>
      <c r="F640" s="2">
        <v>1.8</v>
      </c>
      <c r="G640" s="2">
        <v>4.3</v>
      </c>
      <c r="H640" s="2">
        <v>1016.7</v>
      </c>
      <c r="I640" s="2">
        <v>13200</v>
      </c>
      <c r="J640" s="2">
        <v>0</v>
      </c>
      <c r="K640" s="2">
        <v>0</v>
      </c>
      <c r="L640" s="2">
        <v>1.3</v>
      </c>
      <c r="M640" s="2">
        <v>1.3</v>
      </c>
      <c r="N640">
        <v>32</v>
      </c>
      <c r="O640">
        <v>357.8</v>
      </c>
      <c r="P640">
        <v>18.8</v>
      </c>
      <c r="Q640">
        <v>19.100000000000001</v>
      </c>
      <c r="R640" s="5">
        <v>0.438194444444444</v>
      </c>
      <c r="S640"/>
      <c r="T640" s="13">
        <f t="shared" si="21"/>
        <v>19.100000000000001</v>
      </c>
      <c r="U640" s="13">
        <f t="shared" si="22"/>
        <v>0.20000000000000107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>
        <v>16</v>
      </c>
      <c r="C641" s="2">
        <v>86</v>
      </c>
      <c r="D641" s="2">
        <v>13.7</v>
      </c>
      <c r="E641" s="2">
        <v>16</v>
      </c>
      <c r="F641" s="2">
        <v>2.2000000000000002</v>
      </c>
      <c r="G641" s="2">
        <v>3.2</v>
      </c>
      <c r="H641" s="2">
        <v>1016.9</v>
      </c>
      <c r="I641" s="2">
        <v>14670</v>
      </c>
      <c r="J641" s="2">
        <v>1</v>
      </c>
      <c r="K641" s="2">
        <v>0</v>
      </c>
      <c r="L641" s="2">
        <v>1.3</v>
      </c>
      <c r="M641" s="2">
        <v>1.3</v>
      </c>
      <c r="N641">
        <v>32</v>
      </c>
      <c r="O641">
        <v>357.8</v>
      </c>
      <c r="P641">
        <v>18.7</v>
      </c>
      <c r="Q641">
        <v>19.100000000000001</v>
      </c>
      <c r="R641" s="5">
        <v>0.43888888888888899</v>
      </c>
      <c r="S641"/>
      <c r="T641" s="13">
        <f t="shared" si="21"/>
        <v>19.100000000000001</v>
      </c>
      <c r="U641" s="13">
        <f t="shared" si="22"/>
        <v>0.10000000000000142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>
        <v>16</v>
      </c>
      <c r="C642" s="2">
        <v>86</v>
      </c>
      <c r="D642" s="2">
        <v>13.7</v>
      </c>
      <c r="E642" s="2">
        <v>16</v>
      </c>
      <c r="F642" s="2">
        <v>2.5</v>
      </c>
      <c r="G642" s="2">
        <v>3.2</v>
      </c>
      <c r="H642" s="2">
        <v>1016.8</v>
      </c>
      <c r="I642" s="2">
        <v>13710</v>
      </c>
      <c r="J642" s="2">
        <v>1</v>
      </c>
      <c r="K642" s="2">
        <v>0</v>
      </c>
      <c r="L642" s="2">
        <v>1.3</v>
      </c>
      <c r="M642" s="2">
        <v>1.3</v>
      </c>
      <c r="N642">
        <v>32</v>
      </c>
      <c r="O642">
        <v>357.8</v>
      </c>
      <c r="P642">
        <v>18.8</v>
      </c>
      <c r="Q642">
        <v>19.100000000000001</v>
      </c>
      <c r="R642" s="5">
        <v>0.43958333333333299</v>
      </c>
      <c r="S642"/>
      <c r="T642" s="13">
        <f t="shared" si="21"/>
        <v>19.100000000000001</v>
      </c>
      <c r="U642" s="13">
        <f t="shared" si="22"/>
        <v>0.10000000000000142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>
        <v>16</v>
      </c>
      <c r="C643" s="2">
        <v>86</v>
      </c>
      <c r="D643" s="2">
        <v>13.7</v>
      </c>
      <c r="E643" s="2">
        <v>16</v>
      </c>
      <c r="F643" s="2">
        <v>4.7</v>
      </c>
      <c r="G643" s="2">
        <v>5</v>
      </c>
      <c r="H643" s="2">
        <v>1016.9</v>
      </c>
      <c r="I643" s="2">
        <v>11660</v>
      </c>
      <c r="J643" s="2">
        <v>0</v>
      </c>
      <c r="K643" s="2">
        <v>0</v>
      </c>
      <c r="L643" s="2">
        <v>1.3</v>
      </c>
      <c r="M643" s="2">
        <v>1.3</v>
      </c>
      <c r="N643">
        <v>32</v>
      </c>
      <c r="O643">
        <v>357.8</v>
      </c>
      <c r="P643">
        <v>18.8</v>
      </c>
      <c r="Q643">
        <v>19.100000000000001</v>
      </c>
      <c r="R643" s="5">
        <v>0.44027777777777799</v>
      </c>
      <c r="S643"/>
      <c r="T643" s="13">
        <f t="shared" si="21"/>
        <v>19.100000000000001</v>
      </c>
      <c r="U643" s="13">
        <f t="shared" si="22"/>
        <v>0.10000000000000142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>
        <v>16</v>
      </c>
      <c r="C644" s="2">
        <v>86</v>
      </c>
      <c r="D644" s="2">
        <v>13.7</v>
      </c>
      <c r="E644" s="2">
        <v>16</v>
      </c>
      <c r="F644" s="2">
        <v>6.1</v>
      </c>
      <c r="G644" s="2">
        <v>6.1</v>
      </c>
      <c r="H644" s="2">
        <v>1016.9</v>
      </c>
      <c r="I644" s="2">
        <v>9870</v>
      </c>
      <c r="J644" s="2">
        <v>0</v>
      </c>
      <c r="K644" s="2">
        <v>0</v>
      </c>
      <c r="L644" s="2">
        <v>1.3</v>
      </c>
      <c r="M644" s="2">
        <v>1.3</v>
      </c>
      <c r="N644">
        <v>32</v>
      </c>
      <c r="O644">
        <v>357.8</v>
      </c>
      <c r="P644">
        <v>18.8</v>
      </c>
      <c r="Q644">
        <v>19.100000000000001</v>
      </c>
      <c r="R644" s="5">
        <v>0.44097222222222199</v>
      </c>
      <c r="S644"/>
      <c r="T644" s="13">
        <f t="shared" si="21"/>
        <v>19.100000000000001</v>
      </c>
      <c r="U644" s="13">
        <f t="shared" si="22"/>
        <v>0.10000000000000142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>
        <v>16</v>
      </c>
      <c r="C645" s="2">
        <v>86</v>
      </c>
      <c r="D645" s="2">
        <v>13.7</v>
      </c>
      <c r="E645" s="2">
        <v>16</v>
      </c>
      <c r="F645" s="2">
        <v>4</v>
      </c>
      <c r="G645" s="2">
        <v>5.8</v>
      </c>
      <c r="H645" s="2">
        <v>1016.8</v>
      </c>
      <c r="I645" s="2">
        <v>9650</v>
      </c>
      <c r="J645" s="2">
        <v>0</v>
      </c>
      <c r="K645" s="2">
        <v>0</v>
      </c>
      <c r="L645" s="2">
        <v>1.3</v>
      </c>
      <c r="M645" s="2">
        <v>1.3</v>
      </c>
      <c r="N645">
        <v>32</v>
      </c>
      <c r="O645">
        <v>357.8</v>
      </c>
      <c r="P645">
        <v>18.8</v>
      </c>
      <c r="Q645">
        <v>19.100000000000001</v>
      </c>
      <c r="R645" s="5">
        <v>0.44166666666666698</v>
      </c>
      <c r="S645"/>
      <c r="T645" s="13">
        <f t="shared" si="21"/>
        <v>19.100000000000001</v>
      </c>
      <c r="U645" s="13">
        <f t="shared" si="22"/>
        <v>0.10000000000000142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>
        <v>16</v>
      </c>
      <c r="C646" s="2">
        <v>86</v>
      </c>
      <c r="D646" s="2">
        <v>13.7</v>
      </c>
      <c r="E646" s="2">
        <v>16</v>
      </c>
      <c r="F646" s="2">
        <v>4.3</v>
      </c>
      <c r="G646" s="2">
        <v>5</v>
      </c>
      <c r="H646" s="2">
        <v>1016.9</v>
      </c>
      <c r="I646" s="2">
        <v>10240</v>
      </c>
      <c r="J646" s="2">
        <v>0</v>
      </c>
      <c r="K646" s="2">
        <v>0</v>
      </c>
      <c r="L646" s="2">
        <v>1.3</v>
      </c>
      <c r="M646" s="2">
        <v>1.3</v>
      </c>
      <c r="N646">
        <v>32</v>
      </c>
      <c r="O646">
        <v>357.8</v>
      </c>
      <c r="P646">
        <v>18.8</v>
      </c>
      <c r="Q646">
        <v>19.100000000000001</v>
      </c>
      <c r="R646" s="5">
        <v>0.44236111111111098</v>
      </c>
      <c r="S646"/>
      <c r="T646" s="13">
        <f t="shared" si="21"/>
        <v>19.100000000000001</v>
      </c>
      <c r="U646" s="13">
        <f t="shared" si="22"/>
        <v>0.10000000000000142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>
        <v>16</v>
      </c>
      <c r="C647" s="2">
        <v>86</v>
      </c>
      <c r="D647" s="2">
        <v>13.7</v>
      </c>
      <c r="E647" s="2">
        <v>16</v>
      </c>
      <c r="F647" s="2">
        <v>5.4</v>
      </c>
      <c r="G647" s="2">
        <v>5.4</v>
      </c>
      <c r="H647" s="2">
        <v>1016.8</v>
      </c>
      <c r="I647" s="2">
        <v>10090</v>
      </c>
      <c r="J647" s="2">
        <v>0</v>
      </c>
      <c r="K647" s="2">
        <v>0</v>
      </c>
      <c r="L647" s="2">
        <v>1.3</v>
      </c>
      <c r="M647" s="2">
        <v>1.3</v>
      </c>
      <c r="N647">
        <v>32</v>
      </c>
      <c r="O647">
        <v>357.8</v>
      </c>
      <c r="P647">
        <v>18.8</v>
      </c>
      <c r="Q647">
        <v>19.100000000000001</v>
      </c>
      <c r="R647" s="5">
        <v>0.44305555555555598</v>
      </c>
      <c r="S647"/>
      <c r="T647" s="13">
        <f t="shared" si="21"/>
        <v>19.100000000000001</v>
      </c>
      <c r="U647" s="13">
        <f t="shared" si="22"/>
        <v>0.10000000000000142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>
        <v>16</v>
      </c>
      <c r="C648" s="2">
        <v>86</v>
      </c>
      <c r="D648" s="2">
        <v>13.7</v>
      </c>
      <c r="E648" s="2">
        <v>16</v>
      </c>
      <c r="F648" s="2">
        <v>1.8</v>
      </c>
      <c r="G648" s="2">
        <v>2.9</v>
      </c>
      <c r="H648" s="2">
        <v>1017.1</v>
      </c>
      <c r="I648" s="2">
        <v>10010</v>
      </c>
      <c r="J648" s="2">
        <v>0</v>
      </c>
      <c r="K648" s="2">
        <v>0</v>
      </c>
      <c r="L648" s="2">
        <v>1.3</v>
      </c>
      <c r="M648" s="2">
        <v>1.3</v>
      </c>
      <c r="N648">
        <v>32</v>
      </c>
      <c r="O648">
        <v>357.8</v>
      </c>
      <c r="P648">
        <v>18.8</v>
      </c>
      <c r="Q648">
        <v>19.2</v>
      </c>
      <c r="R648" s="5">
        <v>0.44374999999999998</v>
      </c>
      <c r="S648"/>
      <c r="T648" s="13">
        <f t="shared" si="21"/>
        <v>19.2</v>
      </c>
      <c r="U648" s="13">
        <f t="shared" si="22"/>
        <v>0.19999999999999929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>
        <v>16</v>
      </c>
      <c r="C649" s="2">
        <v>86</v>
      </c>
      <c r="D649" s="2">
        <v>13.7</v>
      </c>
      <c r="E649" s="2">
        <v>16</v>
      </c>
      <c r="F649" s="2">
        <v>2.2000000000000002</v>
      </c>
      <c r="G649" s="2">
        <v>4.7</v>
      </c>
      <c r="H649" s="2">
        <v>1016.9</v>
      </c>
      <c r="I649" s="2">
        <v>10570</v>
      </c>
      <c r="J649" s="2">
        <v>0</v>
      </c>
      <c r="K649" s="2">
        <v>0</v>
      </c>
      <c r="L649" s="2">
        <v>1.3</v>
      </c>
      <c r="M649" s="2">
        <v>1.3</v>
      </c>
      <c r="N649">
        <v>32</v>
      </c>
      <c r="O649">
        <v>357.8</v>
      </c>
      <c r="P649">
        <v>18.8</v>
      </c>
      <c r="Q649">
        <v>19.2</v>
      </c>
      <c r="R649" s="5">
        <v>0.44444444444444398</v>
      </c>
      <c r="S649"/>
      <c r="T649" s="13">
        <f t="shared" si="21"/>
        <v>19.2</v>
      </c>
      <c r="U649" s="13">
        <f t="shared" si="22"/>
        <v>0.19999999999999929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>
        <v>16</v>
      </c>
      <c r="C650" s="2">
        <v>86</v>
      </c>
      <c r="D650" s="2">
        <v>13.7</v>
      </c>
      <c r="E650" s="2">
        <v>16</v>
      </c>
      <c r="F650" s="2">
        <v>5.8</v>
      </c>
      <c r="G650" s="2">
        <v>6.1</v>
      </c>
      <c r="H650" s="2">
        <v>1016.9</v>
      </c>
      <c r="I650" s="2">
        <v>11490</v>
      </c>
      <c r="J650" s="2">
        <v>0</v>
      </c>
      <c r="K650" s="2">
        <v>0</v>
      </c>
      <c r="L650" s="2">
        <v>1.3</v>
      </c>
      <c r="M650" s="2">
        <v>1.3</v>
      </c>
      <c r="N650">
        <v>32</v>
      </c>
      <c r="O650">
        <v>357.8</v>
      </c>
      <c r="P650">
        <v>18.7</v>
      </c>
      <c r="Q650">
        <v>19.2</v>
      </c>
      <c r="R650" s="5">
        <v>0.44513888888888897</v>
      </c>
      <c r="S650"/>
      <c r="T650" s="13">
        <f t="shared" si="21"/>
        <v>19.2</v>
      </c>
      <c r="U650" s="13">
        <f t="shared" si="22"/>
        <v>0.19999999999999929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>
        <v>16</v>
      </c>
      <c r="C651" s="2">
        <v>86</v>
      </c>
      <c r="D651" s="2">
        <v>13.7</v>
      </c>
      <c r="E651" s="2">
        <v>16</v>
      </c>
      <c r="F651" s="2">
        <v>2.9</v>
      </c>
      <c r="G651" s="2">
        <v>2.9</v>
      </c>
      <c r="H651" s="2">
        <v>1017.1</v>
      </c>
      <c r="I651" s="2">
        <v>11810</v>
      </c>
      <c r="J651" s="2">
        <v>0</v>
      </c>
      <c r="K651" s="2">
        <v>0</v>
      </c>
      <c r="L651" s="2">
        <v>1.3</v>
      </c>
      <c r="M651" s="2">
        <v>1.3</v>
      </c>
      <c r="N651">
        <v>32</v>
      </c>
      <c r="O651">
        <v>357.8</v>
      </c>
      <c r="P651">
        <v>18.7</v>
      </c>
      <c r="Q651">
        <v>19.2</v>
      </c>
      <c r="R651" s="5">
        <v>0.44583333333333303</v>
      </c>
      <c r="S651"/>
      <c r="T651" s="13">
        <f t="shared" si="21"/>
        <v>19.2</v>
      </c>
      <c r="U651" s="13">
        <f t="shared" si="22"/>
        <v>0.19999999999999929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>
        <v>16</v>
      </c>
      <c r="C652" s="2">
        <v>86</v>
      </c>
      <c r="D652" s="2">
        <v>13.7</v>
      </c>
      <c r="E652" s="2">
        <v>16</v>
      </c>
      <c r="F652" s="2">
        <v>2.2000000000000002</v>
      </c>
      <c r="G652" s="2">
        <v>3.2</v>
      </c>
      <c r="H652" s="2">
        <v>1017</v>
      </c>
      <c r="I652" s="2">
        <v>10480</v>
      </c>
      <c r="J652" s="2">
        <v>0</v>
      </c>
      <c r="K652" s="2">
        <v>0</v>
      </c>
      <c r="L652" s="2">
        <v>1.3</v>
      </c>
      <c r="M652" s="2">
        <v>1.3</v>
      </c>
      <c r="N652">
        <v>32</v>
      </c>
      <c r="O652">
        <v>357.8</v>
      </c>
      <c r="P652">
        <v>18.7</v>
      </c>
      <c r="Q652">
        <v>19.100000000000001</v>
      </c>
      <c r="R652" s="5">
        <v>0.44652777777777802</v>
      </c>
      <c r="S652"/>
      <c r="T652" s="13">
        <f t="shared" si="21"/>
        <v>19.100000000000001</v>
      </c>
      <c r="U652" s="13">
        <f t="shared" si="22"/>
        <v>0.10000000000000142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>
        <v>16</v>
      </c>
      <c r="C653" s="2">
        <v>86</v>
      </c>
      <c r="D653" s="2">
        <v>13.7</v>
      </c>
      <c r="E653" s="2">
        <v>16</v>
      </c>
      <c r="F653" s="2">
        <v>2.9</v>
      </c>
      <c r="G653" s="2">
        <v>2.9</v>
      </c>
      <c r="H653" s="2">
        <v>1016.8</v>
      </c>
      <c r="I653" s="2">
        <v>11930</v>
      </c>
      <c r="J653" s="2">
        <v>0</v>
      </c>
      <c r="K653" s="2">
        <v>0</v>
      </c>
      <c r="L653" s="2">
        <v>1.3</v>
      </c>
      <c r="M653" s="2">
        <v>1.3</v>
      </c>
      <c r="N653">
        <v>32</v>
      </c>
      <c r="O653">
        <v>357.8</v>
      </c>
      <c r="P653">
        <v>18.7</v>
      </c>
      <c r="Q653">
        <v>19.100000000000001</v>
      </c>
      <c r="R653" s="5">
        <v>0.44722222222222202</v>
      </c>
      <c r="S653"/>
      <c r="T653" s="13">
        <f t="shared" si="21"/>
        <v>19.100000000000001</v>
      </c>
      <c r="U653" s="13">
        <f t="shared" si="22"/>
        <v>0.10000000000000142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>
        <v>16</v>
      </c>
      <c r="C654" s="2">
        <v>86</v>
      </c>
      <c r="D654" s="2">
        <v>13.7</v>
      </c>
      <c r="E654" s="2">
        <v>16</v>
      </c>
      <c r="F654" s="2">
        <v>1.8</v>
      </c>
      <c r="G654" s="2">
        <v>4</v>
      </c>
      <c r="H654" s="2">
        <v>1016.9</v>
      </c>
      <c r="I654" s="2">
        <v>11880</v>
      </c>
      <c r="J654" s="2">
        <v>0</v>
      </c>
      <c r="K654" s="2">
        <v>0</v>
      </c>
      <c r="L654" s="2">
        <v>1.3</v>
      </c>
      <c r="M654" s="2">
        <v>1.3</v>
      </c>
      <c r="N654">
        <v>32</v>
      </c>
      <c r="O654">
        <v>357.8</v>
      </c>
      <c r="P654">
        <v>18.7</v>
      </c>
      <c r="Q654">
        <v>19.100000000000001</v>
      </c>
      <c r="R654" s="5">
        <v>0.44791666666666702</v>
      </c>
      <c r="S654"/>
      <c r="T654" s="13">
        <f t="shared" si="21"/>
        <v>19.100000000000001</v>
      </c>
      <c r="U654" s="13">
        <f t="shared" si="22"/>
        <v>0.10000000000000142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>
        <v>16</v>
      </c>
      <c r="C655" s="2">
        <v>86</v>
      </c>
      <c r="D655" s="2">
        <v>13.7</v>
      </c>
      <c r="E655" s="2">
        <v>16</v>
      </c>
      <c r="F655" s="2">
        <v>4.7</v>
      </c>
      <c r="G655" s="2">
        <v>4.7</v>
      </c>
      <c r="H655" s="2">
        <v>1017</v>
      </c>
      <c r="I655" s="2">
        <v>10830</v>
      </c>
      <c r="J655" s="2">
        <v>0</v>
      </c>
      <c r="K655" s="2">
        <v>0</v>
      </c>
      <c r="L655" s="2">
        <v>1.3</v>
      </c>
      <c r="M655" s="2">
        <v>1.3</v>
      </c>
      <c r="N655">
        <v>32</v>
      </c>
      <c r="O655">
        <v>357.8</v>
      </c>
      <c r="P655">
        <v>18.7</v>
      </c>
      <c r="Q655">
        <v>19.100000000000001</v>
      </c>
      <c r="R655" s="5">
        <v>0.44861111111111102</v>
      </c>
      <c r="S655"/>
      <c r="T655" s="13">
        <f t="shared" ref="T655:T718" si="25">MAX(P655,Q655)</f>
        <v>19.100000000000001</v>
      </c>
      <c r="U655" s="13">
        <f t="shared" si="22"/>
        <v>0.10000000000000142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>
        <v>16</v>
      </c>
      <c r="C656" s="2">
        <v>86</v>
      </c>
      <c r="D656" s="2">
        <v>13.7</v>
      </c>
      <c r="E656" s="2">
        <v>16</v>
      </c>
      <c r="F656" s="2">
        <v>2.2000000000000002</v>
      </c>
      <c r="G656" s="2">
        <v>2.5</v>
      </c>
      <c r="H656" s="2">
        <v>1017</v>
      </c>
      <c r="I656" s="2">
        <v>11240</v>
      </c>
      <c r="J656" s="2">
        <v>0</v>
      </c>
      <c r="K656" s="2">
        <v>0</v>
      </c>
      <c r="L656" s="2">
        <v>1.3</v>
      </c>
      <c r="M656" s="2">
        <v>1.3</v>
      </c>
      <c r="N656">
        <v>32</v>
      </c>
      <c r="O656">
        <v>357.8</v>
      </c>
      <c r="P656">
        <v>18.7</v>
      </c>
      <c r="Q656">
        <v>19.100000000000001</v>
      </c>
      <c r="R656" s="5">
        <v>0.44930555555555601</v>
      </c>
      <c r="S656"/>
      <c r="T656" s="13">
        <f t="shared" si="25"/>
        <v>19.100000000000001</v>
      </c>
      <c r="U656" s="13">
        <f t="shared" ref="U656:U719" si="26">(T656-B656)-3</f>
        <v>0.10000000000000142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>
        <v>16</v>
      </c>
      <c r="C657" s="2">
        <v>86</v>
      </c>
      <c r="D657" s="2">
        <v>13.7</v>
      </c>
      <c r="E657" s="2">
        <v>16</v>
      </c>
      <c r="F657" s="2">
        <v>3.2</v>
      </c>
      <c r="G657" s="2">
        <v>5.4</v>
      </c>
      <c r="H657" s="2">
        <v>1017</v>
      </c>
      <c r="I657" s="2">
        <v>11170</v>
      </c>
      <c r="J657" s="2">
        <v>0</v>
      </c>
      <c r="K657" s="2">
        <v>0</v>
      </c>
      <c r="L657" s="2">
        <v>1.3</v>
      </c>
      <c r="M657" s="2">
        <v>1.3</v>
      </c>
      <c r="N657">
        <v>32</v>
      </c>
      <c r="O657">
        <v>357.8</v>
      </c>
      <c r="P657">
        <v>18.7</v>
      </c>
      <c r="Q657">
        <v>19.100000000000001</v>
      </c>
      <c r="R657" s="5">
        <v>0.45</v>
      </c>
      <c r="S657"/>
      <c r="T657" s="13">
        <f t="shared" si="25"/>
        <v>19.100000000000001</v>
      </c>
      <c r="U657" s="13">
        <f t="shared" si="26"/>
        <v>0.10000000000000142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>
        <v>16</v>
      </c>
      <c r="C658" s="2">
        <v>86</v>
      </c>
      <c r="D658" s="2">
        <v>13.7</v>
      </c>
      <c r="E658" s="2">
        <v>16</v>
      </c>
      <c r="F658" s="2">
        <v>0</v>
      </c>
      <c r="G658" s="2">
        <v>2.5</v>
      </c>
      <c r="H658" s="2">
        <v>1016.9</v>
      </c>
      <c r="I658" s="2">
        <v>11420</v>
      </c>
      <c r="J658" s="2">
        <v>0</v>
      </c>
      <c r="K658" s="2">
        <v>0</v>
      </c>
      <c r="L658" s="2">
        <v>1.3</v>
      </c>
      <c r="M658" s="2">
        <v>1.3</v>
      </c>
      <c r="N658">
        <v>32</v>
      </c>
      <c r="O658">
        <v>357.8</v>
      </c>
      <c r="P658">
        <v>18.7</v>
      </c>
      <c r="Q658">
        <v>19.100000000000001</v>
      </c>
      <c r="R658" s="5">
        <v>0.45069444444444401</v>
      </c>
      <c r="S658"/>
      <c r="T658" s="13">
        <f t="shared" si="25"/>
        <v>19.100000000000001</v>
      </c>
      <c r="U658" s="13">
        <f t="shared" si="26"/>
        <v>0.10000000000000142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>
        <v>16</v>
      </c>
      <c r="C659" s="2">
        <v>86</v>
      </c>
      <c r="D659" s="2">
        <v>13.7</v>
      </c>
      <c r="E659" s="2">
        <v>16</v>
      </c>
      <c r="F659" s="2">
        <v>3.2</v>
      </c>
      <c r="G659" s="2">
        <v>5.4</v>
      </c>
      <c r="H659" s="2">
        <v>1017</v>
      </c>
      <c r="I659" s="2">
        <v>13170</v>
      </c>
      <c r="J659" s="2">
        <v>0</v>
      </c>
      <c r="K659" s="2">
        <v>0</v>
      </c>
      <c r="L659" s="2">
        <v>1.3</v>
      </c>
      <c r="M659" s="2">
        <v>1.3</v>
      </c>
      <c r="N659">
        <v>32</v>
      </c>
      <c r="O659">
        <v>357.8</v>
      </c>
      <c r="P659">
        <v>18.7</v>
      </c>
      <c r="Q659">
        <v>19.100000000000001</v>
      </c>
      <c r="R659" s="5">
        <v>0.45138888888888901</v>
      </c>
      <c r="T659" s="13">
        <f t="shared" si="25"/>
        <v>19.100000000000001</v>
      </c>
      <c r="U659" s="13">
        <f t="shared" si="26"/>
        <v>0.10000000000000142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>
        <v>16</v>
      </c>
      <c r="C660" s="2">
        <v>86</v>
      </c>
      <c r="D660" s="2">
        <v>13.7</v>
      </c>
      <c r="E660" s="2">
        <v>16</v>
      </c>
      <c r="F660" s="2">
        <v>3.2</v>
      </c>
      <c r="G660" s="2">
        <v>4</v>
      </c>
      <c r="H660" s="2">
        <v>1017.1</v>
      </c>
      <c r="I660" s="2">
        <v>16060</v>
      </c>
      <c r="J660" s="2">
        <v>1</v>
      </c>
      <c r="K660" s="2">
        <v>0</v>
      </c>
      <c r="L660" s="2">
        <v>1.3</v>
      </c>
      <c r="M660" s="2">
        <v>1.3</v>
      </c>
      <c r="N660">
        <v>32</v>
      </c>
      <c r="O660">
        <v>357.8</v>
      </c>
      <c r="P660">
        <v>18.7</v>
      </c>
      <c r="Q660">
        <v>19.100000000000001</v>
      </c>
      <c r="R660" s="5">
        <v>0.452083333333333</v>
      </c>
      <c r="T660" s="13">
        <f t="shared" si="25"/>
        <v>19.100000000000001</v>
      </c>
      <c r="U660" s="13">
        <f t="shared" si="26"/>
        <v>0.10000000000000142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>
        <v>16</v>
      </c>
      <c r="C661" s="2">
        <v>86</v>
      </c>
      <c r="D661" s="2">
        <v>13.7</v>
      </c>
      <c r="E661" s="2">
        <v>16</v>
      </c>
      <c r="F661" s="2">
        <v>3.6</v>
      </c>
      <c r="G661" s="2">
        <v>5.4</v>
      </c>
      <c r="H661" s="2">
        <v>1016.9</v>
      </c>
      <c r="I661" s="2">
        <v>17310</v>
      </c>
      <c r="J661" s="2">
        <v>1</v>
      </c>
      <c r="K661" s="2">
        <v>0</v>
      </c>
      <c r="L661" s="2">
        <v>1.3</v>
      </c>
      <c r="M661" s="2">
        <v>1.3</v>
      </c>
      <c r="N661">
        <v>32</v>
      </c>
      <c r="O661">
        <v>357.8</v>
      </c>
      <c r="P661">
        <v>18.7</v>
      </c>
      <c r="Q661">
        <v>19</v>
      </c>
      <c r="R661" s="5">
        <v>0.452777777777778</v>
      </c>
      <c r="T661" s="13">
        <f t="shared" si="25"/>
        <v>19</v>
      </c>
      <c r="U661" s="13">
        <f t="shared" si="26"/>
        <v>0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>
        <v>16</v>
      </c>
      <c r="C662" s="2">
        <v>86</v>
      </c>
      <c r="D662" s="2">
        <v>13.7</v>
      </c>
      <c r="E662" s="2">
        <v>16</v>
      </c>
      <c r="F662" s="2">
        <v>5</v>
      </c>
      <c r="G662" s="2">
        <v>7.6</v>
      </c>
      <c r="H662" s="2">
        <v>1017</v>
      </c>
      <c r="I662" s="2">
        <v>17750</v>
      </c>
      <c r="J662" s="2">
        <v>1</v>
      </c>
      <c r="K662" s="2">
        <v>0</v>
      </c>
      <c r="L662" s="2">
        <v>1.3</v>
      </c>
      <c r="M662" s="2">
        <v>1.3</v>
      </c>
      <c r="N662">
        <v>32</v>
      </c>
      <c r="O662">
        <v>357.8</v>
      </c>
      <c r="P662">
        <v>18.8</v>
      </c>
      <c r="Q662">
        <v>19</v>
      </c>
      <c r="R662" s="5">
        <v>0.453472222222222</v>
      </c>
      <c r="T662" s="13">
        <f t="shared" si="25"/>
        <v>19</v>
      </c>
      <c r="U662" s="13">
        <f t="shared" si="26"/>
        <v>0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>
        <v>16</v>
      </c>
      <c r="C663" s="2">
        <v>86</v>
      </c>
      <c r="D663" s="2">
        <v>13.7</v>
      </c>
      <c r="E663" s="2">
        <v>16</v>
      </c>
      <c r="F663" s="2">
        <v>5.4</v>
      </c>
      <c r="G663" s="2">
        <v>6.1</v>
      </c>
      <c r="H663" s="2">
        <v>1017.1</v>
      </c>
      <c r="I663" s="2">
        <v>20210</v>
      </c>
      <c r="J663" s="2">
        <v>1</v>
      </c>
      <c r="K663" s="2">
        <v>0</v>
      </c>
      <c r="L663" s="2">
        <v>1.3</v>
      </c>
      <c r="M663" s="2">
        <v>1.3</v>
      </c>
      <c r="N663">
        <v>32</v>
      </c>
      <c r="O663">
        <v>357.8</v>
      </c>
      <c r="P663">
        <v>18.899999999999999</v>
      </c>
      <c r="Q663">
        <v>19.100000000000001</v>
      </c>
      <c r="R663" s="5">
        <v>0.454166666666667</v>
      </c>
      <c r="T663" s="13">
        <f t="shared" si="25"/>
        <v>19.100000000000001</v>
      </c>
      <c r="U663" s="13">
        <f t="shared" si="26"/>
        <v>0.10000000000000142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>
        <v>16</v>
      </c>
      <c r="C664" s="2">
        <v>86</v>
      </c>
      <c r="D664" s="2">
        <v>13.7</v>
      </c>
      <c r="E664" s="2">
        <v>16</v>
      </c>
      <c r="F664" s="2">
        <v>0</v>
      </c>
      <c r="G664" s="2">
        <v>2.2000000000000002</v>
      </c>
      <c r="H664" s="2">
        <v>1017.2</v>
      </c>
      <c r="I664" s="2">
        <v>23850</v>
      </c>
      <c r="J664" s="2">
        <v>1</v>
      </c>
      <c r="K664" s="2">
        <v>0</v>
      </c>
      <c r="L664" s="2">
        <v>1.3</v>
      </c>
      <c r="M664" s="2">
        <v>1.3</v>
      </c>
      <c r="N664">
        <v>32</v>
      </c>
      <c r="O664">
        <v>357.8</v>
      </c>
      <c r="P664">
        <v>19</v>
      </c>
      <c r="Q664">
        <v>19.100000000000001</v>
      </c>
      <c r="R664" s="5">
        <v>0.45486111111111099</v>
      </c>
      <c r="T664" s="13">
        <f t="shared" si="25"/>
        <v>19.100000000000001</v>
      </c>
      <c r="U664" s="13">
        <f t="shared" si="26"/>
        <v>0.10000000000000142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>
        <v>16</v>
      </c>
      <c r="C665" s="2">
        <v>86</v>
      </c>
      <c r="D665" s="2">
        <v>13.7</v>
      </c>
      <c r="E665" s="2">
        <v>16</v>
      </c>
      <c r="F665" s="2">
        <v>0</v>
      </c>
      <c r="G665" s="2">
        <v>2.9</v>
      </c>
      <c r="H665" s="2">
        <v>1017.1</v>
      </c>
      <c r="I665" s="2">
        <v>25040</v>
      </c>
      <c r="J665" s="2">
        <v>1</v>
      </c>
      <c r="K665" s="2">
        <v>0</v>
      </c>
      <c r="L665" s="2">
        <v>1.3</v>
      </c>
      <c r="M665" s="2">
        <v>1.3</v>
      </c>
      <c r="N665">
        <v>32</v>
      </c>
      <c r="O665">
        <v>357.8</v>
      </c>
      <c r="P665">
        <v>19.100000000000001</v>
      </c>
      <c r="Q665">
        <v>19.2</v>
      </c>
      <c r="R665" s="5">
        <v>0.45555555555555599</v>
      </c>
      <c r="T665" s="13">
        <f t="shared" si="25"/>
        <v>19.2</v>
      </c>
      <c r="U665" s="13">
        <f t="shared" si="26"/>
        <v>0.19999999999999929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>
        <v>16.100000000000001</v>
      </c>
      <c r="C666" s="2">
        <v>86</v>
      </c>
      <c r="D666" s="2">
        <v>13.8</v>
      </c>
      <c r="E666" s="2">
        <v>16.100000000000001</v>
      </c>
      <c r="F666" s="2">
        <v>1.8</v>
      </c>
      <c r="G666" s="2">
        <v>2.9</v>
      </c>
      <c r="H666" s="2">
        <v>1017.2</v>
      </c>
      <c r="I666" s="2">
        <v>24030</v>
      </c>
      <c r="J666" s="2">
        <v>1</v>
      </c>
      <c r="K666" s="2">
        <v>0</v>
      </c>
      <c r="L666" s="2">
        <v>1.3</v>
      </c>
      <c r="M666" s="2">
        <v>1.3</v>
      </c>
      <c r="N666">
        <v>32</v>
      </c>
      <c r="O666">
        <v>357.8</v>
      </c>
      <c r="P666">
        <v>19.3</v>
      </c>
      <c r="Q666">
        <v>19.3</v>
      </c>
      <c r="R666" s="5">
        <v>0.45624999999999999</v>
      </c>
      <c r="T666" s="13">
        <f t="shared" si="25"/>
        <v>19.3</v>
      </c>
      <c r="U666" s="13">
        <f t="shared" si="26"/>
        <v>0.19999999999999929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>
        <v>16.100000000000001</v>
      </c>
      <c r="C667" s="2">
        <v>86</v>
      </c>
      <c r="D667" s="2">
        <v>13.8</v>
      </c>
      <c r="E667" s="2">
        <v>16.100000000000001</v>
      </c>
      <c r="F667" s="2">
        <v>5.8</v>
      </c>
      <c r="G667" s="2">
        <v>6.1</v>
      </c>
      <c r="H667" s="2">
        <v>1017.2</v>
      </c>
      <c r="I667" s="2">
        <v>22200</v>
      </c>
      <c r="J667" s="2">
        <v>1</v>
      </c>
      <c r="K667" s="2">
        <v>0</v>
      </c>
      <c r="L667" s="2">
        <v>1.3</v>
      </c>
      <c r="M667" s="2">
        <v>1.3</v>
      </c>
      <c r="N667">
        <v>32</v>
      </c>
      <c r="O667">
        <v>357.8</v>
      </c>
      <c r="P667">
        <v>19.3</v>
      </c>
      <c r="Q667">
        <v>19.5</v>
      </c>
      <c r="R667" s="5">
        <v>0.45694444444444399</v>
      </c>
      <c r="T667" s="13">
        <f t="shared" si="25"/>
        <v>19.5</v>
      </c>
      <c r="U667" s="13">
        <f t="shared" si="26"/>
        <v>0.39999999999999858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>
        <v>16.100000000000001</v>
      </c>
      <c r="C668" s="2">
        <v>86</v>
      </c>
      <c r="D668" s="2">
        <v>13.8</v>
      </c>
      <c r="E668" s="2">
        <v>16.100000000000001</v>
      </c>
      <c r="F668" s="2">
        <v>3.2</v>
      </c>
      <c r="G668" s="2">
        <v>4</v>
      </c>
      <c r="H668" s="2">
        <v>1017.1</v>
      </c>
      <c r="I668" s="2">
        <v>18930</v>
      </c>
      <c r="J668" s="2">
        <v>1</v>
      </c>
      <c r="K668" s="2">
        <v>0</v>
      </c>
      <c r="L668" s="2">
        <v>1.3</v>
      </c>
      <c r="M668" s="2">
        <v>1.3</v>
      </c>
      <c r="N668">
        <v>32</v>
      </c>
      <c r="O668">
        <v>357.8</v>
      </c>
      <c r="P668">
        <v>19.5</v>
      </c>
      <c r="Q668">
        <v>19.600000000000001</v>
      </c>
      <c r="R668" s="5">
        <v>0.45763888888888898</v>
      </c>
      <c r="T668" s="13">
        <f t="shared" si="25"/>
        <v>19.600000000000001</v>
      </c>
      <c r="U668" s="13">
        <f t="shared" si="26"/>
        <v>0.5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>
        <v>16.100000000000001</v>
      </c>
      <c r="C669" s="2">
        <v>86</v>
      </c>
      <c r="D669" s="2">
        <v>13.8</v>
      </c>
      <c r="E669" s="2">
        <v>16.100000000000001</v>
      </c>
      <c r="F669" s="2">
        <v>5.4</v>
      </c>
      <c r="G669" s="2">
        <v>5.4</v>
      </c>
      <c r="H669" s="2">
        <v>1017.4</v>
      </c>
      <c r="I669" s="2">
        <v>16380</v>
      </c>
      <c r="J669" s="2">
        <v>1</v>
      </c>
      <c r="K669" s="2">
        <v>0</v>
      </c>
      <c r="L669" s="2">
        <v>1.3</v>
      </c>
      <c r="M669" s="2">
        <v>1.3</v>
      </c>
      <c r="N669">
        <v>32</v>
      </c>
      <c r="O669">
        <v>357.8</v>
      </c>
      <c r="P669">
        <v>19.7</v>
      </c>
      <c r="Q669">
        <v>19.8</v>
      </c>
      <c r="R669" s="5">
        <v>0.45833333333333298</v>
      </c>
      <c r="T669" s="13">
        <f t="shared" si="25"/>
        <v>19.8</v>
      </c>
      <c r="U669" s="13">
        <f t="shared" si="26"/>
        <v>0.69999999999999929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>
        <v>16.100000000000001</v>
      </c>
      <c r="C670" s="2">
        <v>86</v>
      </c>
      <c r="D670" s="2">
        <v>13.8</v>
      </c>
      <c r="E670" s="2">
        <v>16.100000000000001</v>
      </c>
      <c r="F670" s="2">
        <v>3.6</v>
      </c>
      <c r="G670" s="2">
        <v>6.5</v>
      </c>
      <c r="H670" s="2">
        <v>1017.2</v>
      </c>
      <c r="I670" s="2">
        <v>15300</v>
      </c>
      <c r="J670" s="2">
        <v>1</v>
      </c>
      <c r="K670" s="2">
        <v>0</v>
      </c>
      <c r="L670" s="2">
        <v>1.3</v>
      </c>
      <c r="M670" s="2">
        <v>1.3</v>
      </c>
      <c r="N670">
        <v>32</v>
      </c>
      <c r="O670">
        <v>357.8</v>
      </c>
      <c r="P670">
        <v>19.8</v>
      </c>
      <c r="Q670">
        <v>20.100000000000001</v>
      </c>
      <c r="R670" s="5">
        <v>0.45902777777777798</v>
      </c>
      <c r="T670" s="13">
        <f t="shared" si="25"/>
        <v>20.100000000000001</v>
      </c>
      <c r="U670" s="13">
        <f t="shared" si="26"/>
        <v>1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>
        <v>16.100000000000001</v>
      </c>
      <c r="C671" s="2">
        <v>86</v>
      </c>
      <c r="D671" s="2">
        <v>13.8</v>
      </c>
      <c r="E671" s="2">
        <v>16.100000000000001</v>
      </c>
      <c r="F671" s="2">
        <v>0</v>
      </c>
      <c r="G671" s="2">
        <v>2.5</v>
      </c>
      <c r="H671" s="2">
        <v>1017</v>
      </c>
      <c r="I671" s="2">
        <v>14580</v>
      </c>
      <c r="J671" s="2">
        <v>1</v>
      </c>
      <c r="K671" s="2">
        <v>0</v>
      </c>
      <c r="L671" s="2">
        <v>1.3</v>
      </c>
      <c r="M671" s="2">
        <v>1.3</v>
      </c>
      <c r="N671">
        <v>32</v>
      </c>
      <c r="O671">
        <v>357.8</v>
      </c>
      <c r="P671">
        <v>20</v>
      </c>
      <c r="Q671">
        <v>20.2</v>
      </c>
      <c r="R671" s="5">
        <v>0.45972222222222198</v>
      </c>
      <c r="T671" s="13">
        <f t="shared" si="25"/>
        <v>20.2</v>
      </c>
      <c r="U671" s="13">
        <f t="shared" si="26"/>
        <v>1.0999999999999979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>
        <v>16.100000000000001</v>
      </c>
      <c r="C672" s="2">
        <v>86</v>
      </c>
      <c r="D672" s="2">
        <v>13.8</v>
      </c>
      <c r="E672" s="2">
        <v>16.100000000000001</v>
      </c>
      <c r="F672" s="2">
        <v>3.2</v>
      </c>
      <c r="G672" s="2">
        <v>3.6</v>
      </c>
      <c r="H672" s="2">
        <v>1017.1</v>
      </c>
      <c r="I672" s="2">
        <v>13420</v>
      </c>
      <c r="J672" s="2">
        <v>0</v>
      </c>
      <c r="K672" s="2">
        <v>0</v>
      </c>
      <c r="L672" s="2">
        <v>1.3</v>
      </c>
      <c r="M672" s="2">
        <v>1.3</v>
      </c>
      <c r="N672">
        <v>32</v>
      </c>
      <c r="O672">
        <v>357.8</v>
      </c>
      <c r="P672">
        <v>20.100000000000001</v>
      </c>
      <c r="Q672">
        <v>20.3</v>
      </c>
      <c r="R672" s="5">
        <v>0.46041666666666697</v>
      </c>
      <c r="T672" s="13">
        <f t="shared" si="25"/>
        <v>20.3</v>
      </c>
      <c r="U672" s="13">
        <f t="shared" si="26"/>
        <v>1.1999999999999993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>
        <v>16.100000000000001</v>
      </c>
      <c r="C673" s="2">
        <v>86</v>
      </c>
      <c r="D673" s="2">
        <v>13.8</v>
      </c>
      <c r="E673" s="2">
        <v>16.100000000000001</v>
      </c>
      <c r="F673" s="2">
        <v>1.8</v>
      </c>
      <c r="G673" s="2">
        <v>4.3</v>
      </c>
      <c r="H673" s="2">
        <v>1017</v>
      </c>
      <c r="I673" s="2">
        <v>13980</v>
      </c>
      <c r="J673" s="2">
        <v>1</v>
      </c>
      <c r="K673" s="2">
        <v>0</v>
      </c>
      <c r="L673" s="2">
        <v>1.3</v>
      </c>
      <c r="M673" s="2">
        <v>1.3</v>
      </c>
      <c r="N673">
        <v>32</v>
      </c>
      <c r="O673">
        <v>357.8</v>
      </c>
      <c r="P673">
        <v>20.2</v>
      </c>
      <c r="Q673">
        <v>20.399999999999999</v>
      </c>
      <c r="R673" s="5">
        <v>0.46111111111111103</v>
      </c>
      <c r="T673" s="13">
        <f t="shared" si="25"/>
        <v>20.399999999999999</v>
      </c>
      <c r="U673" s="13">
        <f t="shared" si="26"/>
        <v>1.2999999999999972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>
        <v>16.100000000000001</v>
      </c>
      <c r="C674" s="2">
        <v>86</v>
      </c>
      <c r="D674" s="2">
        <v>13.8</v>
      </c>
      <c r="E674" s="2">
        <v>16.100000000000001</v>
      </c>
      <c r="F674" s="2">
        <v>0</v>
      </c>
      <c r="G674" s="2">
        <v>5</v>
      </c>
      <c r="H674" s="2">
        <v>1017.1</v>
      </c>
      <c r="I674" s="2">
        <v>14640</v>
      </c>
      <c r="J674" s="2">
        <v>1</v>
      </c>
      <c r="K674" s="2">
        <v>0</v>
      </c>
      <c r="L674" s="2">
        <v>1.3</v>
      </c>
      <c r="M674" s="2">
        <v>1.3</v>
      </c>
      <c r="N674">
        <v>32</v>
      </c>
      <c r="O674">
        <v>357.8</v>
      </c>
      <c r="P674">
        <v>20.2</v>
      </c>
      <c r="Q674">
        <v>20.399999999999999</v>
      </c>
      <c r="R674" s="5">
        <v>0.46180555555555602</v>
      </c>
      <c r="T674" s="13">
        <f t="shared" si="25"/>
        <v>20.399999999999999</v>
      </c>
      <c r="U674" s="13">
        <f t="shared" si="26"/>
        <v>1.2999999999999972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>
        <v>16.100000000000001</v>
      </c>
      <c r="C675" s="2">
        <v>86</v>
      </c>
      <c r="D675" s="2">
        <v>13.8</v>
      </c>
      <c r="E675" s="2">
        <v>16.100000000000001</v>
      </c>
      <c r="F675" s="2">
        <v>3.6</v>
      </c>
      <c r="G675" s="2">
        <v>4</v>
      </c>
      <c r="H675" s="2">
        <v>1017.2</v>
      </c>
      <c r="I675" s="2">
        <v>13730</v>
      </c>
      <c r="J675" s="2">
        <v>1</v>
      </c>
      <c r="K675" s="2">
        <v>0</v>
      </c>
      <c r="L675" s="2">
        <v>1.3</v>
      </c>
      <c r="M675" s="2">
        <v>1.3</v>
      </c>
      <c r="N675">
        <v>32</v>
      </c>
      <c r="O675">
        <v>357.8</v>
      </c>
      <c r="P675">
        <v>20.2</v>
      </c>
      <c r="Q675">
        <v>20.399999999999999</v>
      </c>
      <c r="R675" s="5">
        <v>0.46250000000000002</v>
      </c>
      <c r="T675" s="13">
        <f t="shared" si="25"/>
        <v>20.399999999999999</v>
      </c>
      <c r="U675" s="13">
        <f t="shared" si="26"/>
        <v>1.2999999999999972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>
        <v>16.100000000000001</v>
      </c>
      <c r="C676" s="2">
        <v>86</v>
      </c>
      <c r="D676" s="2">
        <v>13.8</v>
      </c>
      <c r="E676" s="2">
        <v>16.100000000000001</v>
      </c>
      <c r="F676" s="2">
        <v>2.9</v>
      </c>
      <c r="G676" s="2">
        <v>5</v>
      </c>
      <c r="H676" s="2">
        <v>1017.1</v>
      </c>
      <c r="I676" s="2">
        <v>12710</v>
      </c>
      <c r="J676" s="2">
        <v>0</v>
      </c>
      <c r="K676" s="2">
        <v>0</v>
      </c>
      <c r="L676" s="2">
        <v>1.3</v>
      </c>
      <c r="M676" s="2">
        <v>1.3</v>
      </c>
      <c r="N676">
        <v>32</v>
      </c>
      <c r="O676">
        <v>357.8</v>
      </c>
      <c r="P676">
        <v>20.2</v>
      </c>
      <c r="Q676">
        <v>20.399999999999999</v>
      </c>
      <c r="R676" s="5">
        <v>0.46319444444444402</v>
      </c>
      <c r="T676" s="13">
        <f t="shared" si="25"/>
        <v>20.399999999999999</v>
      </c>
      <c r="U676" s="13">
        <f t="shared" si="26"/>
        <v>1.2999999999999972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>
        <v>16.100000000000001</v>
      </c>
      <c r="C677" s="2">
        <v>86</v>
      </c>
      <c r="D677" s="2">
        <v>13.8</v>
      </c>
      <c r="E677" s="2">
        <v>16.100000000000001</v>
      </c>
      <c r="F677" s="2">
        <v>4.7</v>
      </c>
      <c r="G677" s="2">
        <v>4.7</v>
      </c>
      <c r="H677" s="2">
        <v>1017.2</v>
      </c>
      <c r="I677" s="2">
        <v>12310</v>
      </c>
      <c r="J677" s="2">
        <v>0</v>
      </c>
      <c r="K677" s="2">
        <v>0</v>
      </c>
      <c r="L677" s="2">
        <v>1.3</v>
      </c>
      <c r="M677" s="2">
        <v>1.3</v>
      </c>
      <c r="N677">
        <v>32</v>
      </c>
      <c r="O677">
        <v>357.8</v>
      </c>
      <c r="P677">
        <v>20.2</v>
      </c>
      <c r="Q677">
        <v>20.399999999999999</v>
      </c>
      <c r="R677" s="5">
        <v>0.46388888888888902</v>
      </c>
      <c r="T677" s="13">
        <f t="shared" si="25"/>
        <v>20.399999999999999</v>
      </c>
      <c r="U677" s="13">
        <f t="shared" si="26"/>
        <v>1.2999999999999972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>
        <v>16.100000000000001</v>
      </c>
      <c r="C678" s="2">
        <v>86</v>
      </c>
      <c r="D678" s="2">
        <v>13.8</v>
      </c>
      <c r="E678" s="2">
        <v>16.100000000000001</v>
      </c>
      <c r="F678" s="2">
        <v>3.2</v>
      </c>
      <c r="G678" s="2">
        <v>3.6</v>
      </c>
      <c r="H678" s="2">
        <v>1017</v>
      </c>
      <c r="I678" s="2">
        <v>13240</v>
      </c>
      <c r="J678" s="2">
        <v>0</v>
      </c>
      <c r="K678" s="2">
        <v>0</v>
      </c>
      <c r="L678" s="2">
        <v>1.3</v>
      </c>
      <c r="M678" s="2">
        <v>1.3</v>
      </c>
      <c r="N678">
        <v>32</v>
      </c>
      <c r="O678">
        <v>357.8</v>
      </c>
      <c r="P678">
        <v>20.100000000000001</v>
      </c>
      <c r="Q678">
        <v>20.3</v>
      </c>
      <c r="R678" s="5">
        <v>0.46458333333333302</v>
      </c>
      <c r="T678" s="13">
        <f t="shared" si="25"/>
        <v>20.3</v>
      </c>
      <c r="U678" s="13">
        <f t="shared" si="26"/>
        <v>1.1999999999999993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>
        <v>16.100000000000001</v>
      </c>
      <c r="C679" s="2">
        <v>86</v>
      </c>
      <c r="D679" s="2">
        <v>13.8</v>
      </c>
      <c r="E679" s="2">
        <v>16.100000000000001</v>
      </c>
      <c r="F679" s="2">
        <v>2.5</v>
      </c>
      <c r="G679" s="2">
        <v>3.2</v>
      </c>
      <c r="H679" s="2">
        <v>1017.1</v>
      </c>
      <c r="I679" s="2">
        <v>14220</v>
      </c>
      <c r="J679" s="2">
        <v>1</v>
      </c>
      <c r="K679" s="2">
        <v>0</v>
      </c>
      <c r="L679" s="2">
        <v>1.3</v>
      </c>
      <c r="M679" s="2">
        <v>1.3</v>
      </c>
      <c r="N679">
        <v>32</v>
      </c>
      <c r="O679">
        <v>357.8</v>
      </c>
      <c r="P679">
        <v>20</v>
      </c>
      <c r="Q679">
        <v>20.2</v>
      </c>
      <c r="R679" s="5">
        <v>0.46527777777777801</v>
      </c>
      <c r="T679" s="13">
        <f t="shared" si="25"/>
        <v>20.2</v>
      </c>
      <c r="U679" s="13">
        <f t="shared" si="26"/>
        <v>1.0999999999999979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>
        <v>16.100000000000001</v>
      </c>
      <c r="C680" s="2">
        <v>86</v>
      </c>
      <c r="D680" s="2">
        <v>13.8</v>
      </c>
      <c r="E680" s="2">
        <v>16.100000000000001</v>
      </c>
      <c r="F680" s="2">
        <v>4.7</v>
      </c>
      <c r="G680" s="2">
        <v>6.1</v>
      </c>
      <c r="H680" s="2">
        <v>1017.1</v>
      </c>
      <c r="I680" s="2">
        <v>14780</v>
      </c>
      <c r="J680" s="2">
        <v>1</v>
      </c>
      <c r="K680" s="2">
        <v>0</v>
      </c>
      <c r="L680" s="2">
        <v>1.3</v>
      </c>
      <c r="M680" s="2">
        <v>1.3</v>
      </c>
      <c r="N680">
        <v>32</v>
      </c>
      <c r="O680">
        <v>357.8</v>
      </c>
      <c r="P680">
        <v>20</v>
      </c>
      <c r="Q680">
        <v>20.2</v>
      </c>
      <c r="R680" s="5">
        <v>0.46597222222222201</v>
      </c>
      <c r="T680" s="13">
        <f t="shared" si="25"/>
        <v>20.2</v>
      </c>
      <c r="U680" s="13">
        <f t="shared" si="26"/>
        <v>1.0999999999999979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>
        <v>16.100000000000001</v>
      </c>
      <c r="C681" s="2">
        <v>86</v>
      </c>
      <c r="D681" s="2">
        <v>13.8</v>
      </c>
      <c r="E681" s="2">
        <v>16.100000000000001</v>
      </c>
      <c r="F681" s="2">
        <v>5.8</v>
      </c>
      <c r="G681" s="2">
        <v>6.5</v>
      </c>
      <c r="H681" s="2">
        <v>1017.2</v>
      </c>
      <c r="I681" s="2">
        <v>15740</v>
      </c>
      <c r="J681" s="2">
        <v>1</v>
      </c>
      <c r="K681" s="2">
        <v>0</v>
      </c>
      <c r="L681" s="2">
        <v>1.3</v>
      </c>
      <c r="M681" s="2">
        <v>1.3</v>
      </c>
      <c r="N681">
        <v>32</v>
      </c>
      <c r="O681">
        <v>357.8</v>
      </c>
      <c r="P681">
        <v>20</v>
      </c>
      <c r="Q681">
        <v>20.2</v>
      </c>
      <c r="R681" s="5">
        <v>0.46666666666666701</v>
      </c>
      <c r="T681" s="13">
        <f t="shared" si="25"/>
        <v>20.2</v>
      </c>
      <c r="U681" s="13">
        <f t="shared" si="26"/>
        <v>1.0999999999999979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>
        <v>16.100000000000001</v>
      </c>
      <c r="C682" s="2">
        <v>86</v>
      </c>
      <c r="D682" s="2">
        <v>13.8</v>
      </c>
      <c r="E682" s="2">
        <v>16.100000000000001</v>
      </c>
      <c r="F682" s="2">
        <v>3.2</v>
      </c>
      <c r="G682" s="2">
        <v>3.2</v>
      </c>
      <c r="H682" s="2">
        <v>1017.1</v>
      </c>
      <c r="I682" s="2">
        <v>16570</v>
      </c>
      <c r="J682" s="2">
        <v>1</v>
      </c>
      <c r="K682" s="2">
        <v>0</v>
      </c>
      <c r="L682" s="2">
        <v>1.3</v>
      </c>
      <c r="M682" s="2">
        <v>1.3</v>
      </c>
      <c r="N682">
        <v>32</v>
      </c>
      <c r="O682">
        <v>357.8</v>
      </c>
      <c r="P682">
        <v>19.899999999999999</v>
      </c>
      <c r="Q682">
        <v>20.100000000000001</v>
      </c>
      <c r="R682" s="5">
        <v>0.46736111111111101</v>
      </c>
      <c r="T682" s="13">
        <f t="shared" si="25"/>
        <v>20.100000000000001</v>
      </c>
      <c r="U682" s="13">
        <f t="shared" si="26"/>
        <v>1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>
        <v>16.100000000000001</v>
      </c>
      <c r="C683" s="2">
        <v>86</v>
      </c>
      <c r="D683" s="2">
        <v>13.8</v>
      </c>
      <c r="E683" s="2">
        <v>16.100000000000001</v>
      </c>
      <c r="F683" s="2">
        <v>1.8</v>
      </c>
      <c r="G683" s="2">
        <v>4.7</v>
      </c>
      <c r="H683" s="2">
        <v>1017</v>
      </c>
      <c r="I683" s="2">
        <v>17900</v>
      </c>
      <c r="J683" s="2">
        <v>1</v>
      </c>
      <c r="K683" s="2">
        <v>0</v>
      </c>
      <c r="L683" s="2">
        <v>1.3</v>
      </c>
      <c r="M683" s="2">
        <v>1.3</v>
      </c>
      <c r="N683">
        <v>32</v>
      </c>
      <c r="O683">
        <v>357.8</v>
      </c>
      <c r="P683">
        <v>19.899999999999999</v>
      </c>
      <c r="Q683">
        <v>20.100000000000001</v>
      </c>
      <c r="R683" s="5">
        <v>0.468055555555556</v>
      </c>
      <c r="T683" s="13">
        <f t="shared" si="25"/>
        <v>20.100000000000001</v>
      </c>
      <c r="U683" s="13">
        <f t="shared" si="26"/>
        <v>1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>
        <v>16.100000000000001</v>
      </c>
      <c r="C684" s="2">
        <v>86</v>
      </c>
      <c r="D684" s="2">
        <v>13.8</v>
      </c>
      <c r="E684" s="2">
        <v>16.100000000000001</v>
      </c>
      <c r="F684" s="2">
        <v>3.2</v>
      </c>
      <c r="G684" s="2">
        <v>4</v>
      </c>
      <c r="H684" s="2">
        <v>1017.1</v>
      </c>
      <c r="I684" s="2">
        <v>19840</v>
      </c>
      <c r="J684" s="2">
        <v>1</v>
      </c>
      <c r="K684" s="2">
        <v>0</v>
      </c>
      <c r="L684" s="2">
        <v>1.3</v>
      </c>
      <c r="M684" s="2">
        <v>1.3</v>
      </c>
      <c r="N684">
        <v>32</v>
      </c>
      <c r="O684">
        <v>357.8</v>
      </c>
      <c r="P684">
        <v>19.899999999999999</v>
      </c>
      <c r="Q684">
        <v>20.100000000000001</v>
      </c>
      <c r="R684" s="5">
        <v>0.46875</v>
      </c>
      <c r="T684" s="13">
        <f t="shared" si="25"/>
        <v>20.100000000000001</v>
      </c>
      <c r="U684" s="13">
        <f t="shared" si="26"/>
        <v>1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>
        <v>16.100000000000001</v>
      </c>
      <c r="C685" s="2">
        <v>86</v>
      </c>
      <c r="D685" s="2">
        <v>13.8</v>
      </c>
      <c r="E685" s="2">
        <v>16.100000000000001</v>
      </c>
      <c r="F685" s="2">
        <v>4.3</v>
      </c>
      <c r="G685" s="2">
        <v>6.1</v>
      </c>
      <c r="H685" s="2">
        <v>1017.3</v>
      </c>
      <c r="I685" s="2">
        <v>20650</v>
      </c>
      <c r="J685" s="2">
        <v>1</v>
      </c>
      <c r="K685" s="2">
        <v>0</v>
      </c>
      <c r="L685" s="2">
        <v>1.3</v>
      </c>
      <c r="M685" s="2">
        <v>1.3</v>
      </c>
      <c r="N685">
        <v>32</v>
      </c>
      <c r="O685">
        <v>357.8</v>
      </c>
      <c r="P685">
        <v>19.899999999999999</v>
      </c>
      <c r="Q685">
        <v>20.100000000000001</v>
      </c>
      <c r="R685" s="5">
        <v>0.469444444444444</v>
      </c>
      <c r="T685" s="13">
        <f t="shared" si="25"/>
        <v>20.100000000000001</v>
      </c>
      <c r="U685" s="13">
        <f t="shared" si="26"/>
        <v>1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>
        <v>16.100000000000001</v>
      </c>
      <c r="C686" s="2">
        <v>86</v>
      </c>
      <c r="D686" s="2">
        <v>13.8</v>
      </c>
      <c r="E686" s="2">
        <v>16.100000000000001</v>
      </c>
      <c r="F686" s="2">
        <v>4.7</v>
      </c>
      <c r="G686" s="2">
        <v>4.7</v>
      </c>
      <c r="H686" s="2">
        <v>1017.2</v>
      </c>
      <c r="I686" s="2">
        <v>16750</v>
      </c>
      <c r="J686" s="2">
        <v>1</v>
      </c>
      <c r="K686" s="2">
        <v>0</v>
      </c>
      <c r="L686" s="2">
        <v>1.3</v>
      </c>
      <c r="M686" s="2">
        <v>1.3</v>
      </c>
      <c r="N686">
        <v>32</v>
      </c>
      <c r="O686">
        <v>357.8</v>
      </c>
      <c r="P686">
        <v>19.899999999999999</v>
      </c>
      <c r="Q686">
        <v>20.2</v>
      </c>
      <c r="R686" s="5">
        <v>0.47013888888888899</v>
      </c>
      <c r="T686" s="13">
        <f t="shared" si="25"/>
        <v>20.2</v>
      </c>
      <c r="U686" s="13">
        <f t="shared" si="26"/>
        <v>1.0999999999999979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>
        <v>16.100000000000001</v>
      </c>
      <c r="C687" s="2">
        <v>86</v>
      </c>
      <c r="D687" s="2">
        <v>13.8</v>
      </c>
      <c r="E687" s="2">
        <v>16.100000000000001</v>
      </c>
      <c r="F687" s="2">
        <v>2.9</v>
      </c>
      <c r="G687" s="2">
        <v>2.9</v>
      </c>
      <c r="H687" s="2">
        <v>1017.2</v>
      </c>
      <c r="I687" s="2">
        <v>17170</v>
      </c>
      <c r="J687" s="2">
        <v>1</v>
      </c>
      <c r="K687" s="2">
        <v>0</v>
      </c>
      <c r="L687" s="2">
        <v>1.3</v>
      </c>
      <c r="M687" s="2">
        <v>1.3</v>
      </c>
      <c r="N687">
        <v>32</v>
      </c>
      <c r="O687">
        <v>357.8</v>
      </c>
      <c r="P687">
        <v>20</v>
      </c>
      <c r="Q687">
        <v>20.2</v>
      </c>
      <c r="R687" s="5">
        <v>0.47083333333333299</v>
      </c>
      <c r="T687" s="13">
        <f t="shared" si="25"/>
        <v>20.2</v>
      </c>
      <c r="U687" s="13">
        <f t="shared" si="26"/>
        <v>1.0999999999999979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>
        <v>16.100000000000001</v>
      </c>
      <c r="C688" s="2">
        <v>86</v>
      </c>
      <c r="D688" s="2">
        <v>13.8</v>
      </c>
      <c r="E688" s="2">
        <v>16.100000000000001</v>
      </c>
      <c r="F688" s="2">
        <v>4</v>
      </c>
      <c r="G688" s="2">
        <v>4.7</v>
      </c>
      <c r="H688" s="2">
        <v>1017</v>
      </c>
      <c r="I688" s="2">
        <v>16590</v>
      </c>
      <c r="J688" s="2">
        <v>1</v>
      </c>
      <c r="K688" s="2">
        <v>0</v>
      </c>
      <c r="L688" s="2">
        <v>1.3</v>
      </c>
      <c r="M688" s="2">
        <v>1.3</v>
      </c>
      <c r="N688">
        <v>32</v>
      </c>
      <c r="O688">
        <v>357.8</v>
      </c>
      <c r="P688">
        <v>20.100000000000001</v>
      </c>
      <c r="Q688">
        <v>20.3</v>
      </c>
      <c r="R688" s="5">
        <v>0.47152777777777799</v>
      </c>
      <c r="T688" s="13">
        <f t="shared" si="25"/>
        <v>20.3</v>
      </c>
      <c r="U688" s="13">
        <f t="shared" si="26"/>
        <v>1.1999999999999993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>
        <v>16.2</v>
      </c>
      <c r="C689" s="2">
        <v>86</v>
      </c>
      <c r="D689" s="2">
        <v>13.9</v>
      </c>
      <c r="E689" s="2">
        <v>16.2</v>
      </c>
      <c r="F689" s="2">
        <v>3.6</v>
      </c>
      <c r="G689" s="2">
        <v>5.4</v>
      </c>
      <c r="H689" s="2">
        <v>1017.2</v>
      </c>
      <c r="I689" s="2">
        <v>15630</v>
      </c>
      <c r="J689" s="2">
        <v>1</v>
      </c>
      <c r="K689" s="2">
        <v>0</v>
      </c>
      <c r="L689" s="2">
        <v>1.3</v>
      </c>
      <c r="M689" s="2">
        <v>1.3</v>
      </c>
      <c r="N689">
        <v>32</v>
      </c>
      <c r="O689">
        <v>357.8</v>
      </c>
      <c r="P689">
        <v>20.100000000000001</v>
      </c>
      <c r="Q689">
        <v>20.399999999999999</v>
      </c>
      <c r="R689" s="5">
        <v>0.47222222222222199</v>
      </c>
      <c r="T689" s="13">
        <f t="shared" si="25"/>
        <v>20.399999999999999</v>
      </c>
      <c r="U689" s="13">
        <f t="shared" si="26"/>
        <v>1.1999999999999993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>
        <v>16.100000000000001</v>
      </c>
      <c r="C690" s="2">
        <v>86</v>
      </c>
      <c r="D690" s="2">
        <v>13.8</v>
      </c>
      <c r="E690" s="2">
        <v>16.100000000000001</v>
      </c>
      <c r="F690" s="2">
        <v>1.8</v>
      </c>
      <c r="G690" s="2">
        <v>5</v>
      </c>
      <c r="H690" s="2">
        <v>1017.1</v>
      </c>
      <c r="I690" s="2">
        <v>15110</v>
      </c>
      <c r="J690" s="2">
        <v>1</v>
      </c>
      <c r="K690" s="2">
        <v>0</v>
      </c>
      <c r="L690" s="2">
        <v>1.3</v>
      </c>
      <c r="M690" s="2">
        <v>1.3</v>
      </c>
      <c r="N690">
        <v>32</v>
      </c>
      <c r="O690">
        <v>357.8</v>
      </c>
      <c r="P690">
        <v>20.2</v>
      </c>
      <c r="Q690">
        <v>20.399999999999999</v>
      </c>
      <c r="R690" s="5">
        <v>0.47291666666666698</v>
      </c>
      <c r="T690" s="13">
        <f t="shared" si="25"/>
        <v>20.399999999999999</v>
      </c>
      <c r="U690" s="13">
        <f t="shared" si="26"/>
        <v>1.2999999999999972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>
        <v>16.100000000000001</v>
      </c>
      <c r="C691" s="2">
        <v>86</v>
      </c>
      <c r="D691" s="2">
        <v>13.8</v>
      </c>
      <c r="E691" s="2">
        <v>16.100000000000001</v>
      </c>
      <c r="F691" s="2">
        <v>3.6</v>
      </c>
      <c r="G691" s="2">
        <v>5</v>
      </c>
      <c r="H691" s="2">
        <v>1017</v>
      </c>
      <c r="I691" s="2">
        <v>16180</v>
      </c>
      <c r="J691" s="2">
        <v>1</v>
      </c>
      <c r="K691" s="2">
        <v>0</v>
      </c>
      <c r="L691" s="2">
        <v>1.3</v>
      </c>
      <c r="M691" s="2">
        <v>1.3</v>
      </c>
      <c r="N691">
        <v>32</v>
      </c>
      <c r="O691">
        <v>357.8</v>
      </c>
      <c r="P691">
        <v>20.2</v>
      </c>
      <c r="Q691">
        <v>20.399999999999999</v>
      </c>
      <c r="R691" s="5">
        <v>0.47361111111111098</v>
      </c>
      <c r="T691" s="13">
        <f t="shared" si="25"/>
        <v>20.399999999999999</v>
      </c>
      <c r="U691" s="13">
        <f t="shared" si="26"/>
        <v>1.2999999999999972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>
        <v>16.100000000000001</v>
      </c>
      <c r="C692" s="2">
        <v>86</v>
      </c>
      <c r="D692" s="2">
        <v>13.8</v>
      </c>
      <c r="E692" s="2">
        <v>16.100000000000001</v>
      </c>
      <c r="F692" s="2">
        <v>3.6</v>
      </c>
      <c r="G692" s="2">
        <v>10.1</v>
      </c>
      <c r="H692" s="2">
        <v>1017.2</v>
      </c>
      <c r="I692" s="2">
        <v>17270</v>
      </c>
      <c r="J692" s="2">
        <v>1</v>
      </c>
      <c r="K692" s="2">
        <v>0</v>
      </c>
      <c r="L692" s="2">
        <v>1.3</v>
      </c>
      <c r="M692" s="2">
        <v>1.3</v>
      </c>
      <c r="N692">
        <v>32</v>
      </c>
      <c r="O692">
        <v>357.8</v>
      </c>
      <c r="P692">
        <v>20.2</v>
      </c>
      <c r="Q692">
        <v>20.5</v>
      </c>
      <c r="R692" s="5">
        <v>0.47430555555555598</v>
      </c>
      <c r="T692" s="13">
        <f t="shared" si="25"/>
        <v>20.5</v>
      </c>
      <c r="U692" s="13">
        <f t="shared" si="26"/>
        <v>1.3999999999999986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16.100000000000001</v>
      </c>
      <c r="C693" s="2">
        <v>86</v>
      </c>
      <c r="D693" s="2">
        <v>13.8</v>
      </c>
      <c r="E693" s="2">
        <v>16.100000000000001</v>
      </c>
      <c r="F693" s="2">
        <v>2.9</v>
      </c>
      <c r="G693" s="2">
        <v>5</v>
      </c>
      <c r="H693" s="2">
        <v>1017.1</v>
      </c>
      <c r="I693" s="2">
        <v>18290</v>
      </c>
      <c r="J693" s="2">
        <v>1</v>
      </c>
      <c r="K693" s="2">
        <v>0</v>
      </c>
      <c r="L693" s="2">
        <v>1.3</v>
      </c>
      <c r="M693" s="2">
        <v>1.3</v>
      </c>
      <c r="N693">
        <v>32</v>
      </c>
      <c r="O693">
        <v>357.8</v>
      </c>
      <c r="P693">
        <v>20.2</v>
      </c>
      <c r="Q693">
        <v>20.5</v>
      </c>
      <c r="R693" s="5">
        <v>0.47499999999999998</v>
      </c>
      <c r="T693" s="13">
        <f t="shared" si="25"/>
        <v>20.5</v>
      </c>
      <c r="U693" s="13">
        <f t="shared" si="26"/>
        <v>1.3999999999999986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>
        <v>16.100000000000001</v>
      </c>
      <c r="C694" s="2">
        <v>86</v>
      </c>
      <c r="D694" s="2">
        <v>13.8</v>
      </c>
      <c r="E694" s="2">
        <v>16.100000000000001</v>
      </c>
      <c r="F694" s="2">
        <v>0</v>
      </c>
      <c r="G694" s="2">
        <v>2.5</v>
      </c>
      <c r="H694" s="2">
        <v>1017.1</v>
      </c>
      <c r="I694" s="2">
        <v>22010</v>
      </c>
      <c r="J694" s="2">
        <v>1</v>
      </c>
      <c r="K694" s="2">
        <v>0</v>
      </c>
      <c r="L694" s="2">
        <v>1.3</v>
      </c>
      <c r="M694" s="2">
        <v>1.3</v>
      </c>
      <c r="N694">
        <v>32</v>
      </c>
      <c r="O694">
        <v>357.8</v>
      </c>
      <c r="P694">
        <v>20.2</v>
      </c>
      <c r="Q694">
        <v>20.5</v>
      </c>
      <c r="R694" s="5">
        <v>0.47569444444444398</v>
      </c>
      <c r="T694" s="13">
        <f t="shared" si="25"/>
        <v>20.5</v>
      </c>
      <c r="U694" s="13">
        <f t="shared" si="26"/>
        <v>1.3999999999999986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>
        <v>16.100000000000001</v>
      </c>
      <c r="C695" s="2">
        <v>86</v>
      </c>
      <c r="D695" s="2">
        <v>13.8</v>
      </c>
      <c r="E695" s="2">
        <v>16.100000000000001</v>
      </c>
      <c r="F695" s="2">
        <v>3.6</v>
      </c>
      <c r="G695" s="2">
        <v>4</v>
      </c>
      <c r="H695" s="2">
        <v>1017.1</v>
      </c>
      <c r="I695" s="2">
        <v>27960</v>
      </c>
      <c r="J695" s="2">
        <v>2</v>
      </c>
      <c r="K695" s="2">
        <v>0</v>
      </c>
      <c r="L695" s="2">
        <v>1.3</v>
      </c>
      <c r="M695" s="2">
        <v>1.3</v>
      </c>
      <c r="N695">
        <v>32</v>
      </c>
      <c r="O695">
        <v>357.8</v>
      </c>
      <c r="P695">
        <v>20.2</v>
      </c>
      <c r="Q695">
        <v>20.5</v>
      </c>
      <c r="R695" s="5">
        <v>0.47638888888888897</v>
      </c>
      <c r="T695" s="13">
        <f t="shared" si="25"/>
        <v>20.5</v>
      </c>
      <c r="U695" s="13">
        <f t="shared" si="26"/>
        <v>1.3999999999999986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>
        <v>16.100000000000001</v>
      </c>
      <c r="C696" s="2">
        <v>86</v>
      </c>
      <c r="D696" s="2">
        <v>13.8</v>
      </c>
      <c r="E696" s="2">
        <v>16.100000000000001</v>
      </c>
      <c r="F696" s="2">
        <v>5.8</v>
      </c>
      <c r="G696" s="2">
        <v>5.8</v>
      </c>
      <c r="H696" s="2">
        <v>1017.3</v>
      </c>
      <c r="I696" s="2">
        <v>26020</v>
      </c>
      <c r="J696" s="2">
        <v>1</v>
      </c>
      <c r="K696" s="2">
        <v>0</v>
      </c>
      <c r="L696" s="2">
        <v>1.3</v>
      </c>
      <c r="M696" s="2">
        <v>1.3</v>
      </c>
      <c r="N696">
        <v>32</v>
      </c>
      <c r="O696">
        <v>357.8</v>
      </c>
      <c r="P696">
        <v>20.3</v>
      </c>
      <c r="Q696">
        <v>20.5</v>
      </c>
      <c r="R696" s="5">
        <v>0.47708333333333303</v>
      </c>
      <c r="T696" s="13">
        <f t="shared" si="25"/>
        <v>20.5</v>
      </c>
      <c r="U696" s="13">
        <f t="shared" si="26"/>
        <v>1.3999999999999986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>
        <v>16.2</v>
      </c>
      <c r="C697" s="2">
        <v>86</v>
      </c>
      <c r="D697" s="2">
        <v>13.9</v>
      </c>
      <c r="E697" s="2">
        <v>16.2</v>
      </c>
      <c r="F697" s="2">
        <v>3.6</v>
      </c>
      <c r="G697" s="2">
        <v>4</v>
      </c>
      <c r="H697" s="2">
        <v>1017.3</v>
      </c>
      <c r="I697" s="2">
        <v>21570</v>
      </c>
      <c r="J697" s="2">
        <v>1</v>
      </c>
      <c r="K697" s="2">
        <v>0</v>
      </c>
      <c r="L697" s="2">
        <v>1.3</v>
      </c>
      <c r="M697" s="2">
        <v>1.3</v>
      </c>
      <c r="N697">
        <v>32</v>
      </c>
      <c r="O697">
        <v>357.8</v>
      </c>
      <c r="P697">
        <v>20.399999999999999</v>
      </c>
      <c r="Q697">
        <v>20.6</v>
      </c>
      <c r="R697" s="5">
        <v>0.47777777777777802</v>
      </c>
      <c r="T697" s="13">
        <f t="shared" si="25"/>
        <v>20.6</v>
      </c>
      <c r="U697" s="13">
        <f t="shared" si="26"/>
        <v>1.4000000000000021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>
        <v>16.2</v>
      </c>
      <c r="C698" s="2">
        <v>86</v>
      </c>
      <c r="D698" s="2">
        <v>13.9</v>
      </c>
      <c r="E698" s="2">
        <v>16.2</v>
      </c>
      <c r="F698" s="2">
        <v>0</v>
      </c>
      <c r="G698" s="2">
        <v>2.9</v>
      </c>
      <c r="H698" s="2">
        <v>1017.1</v>
      </c>
      <c r="I698" s="2">
        <v>22160</v>
      </c>
      <c r="J698" s="2">
        <v>1</v>
      </c>
      <c r="K698" s="2">
        <v>0</v>
      </c>
      <c r="L698" s="2">
        <v>1.3</v>
      </c>
      <c r="M698" s="2">
        <v>1.3</v>
      </c>
      <c r="N698">
        <v>32</v>
      </c>
      <c r="O698">
        <v>357.8</v>
      </c>
      <c r="P698">
        <v>20.6</v>
      </c>
      <c r="Q698">
        <v>20.7</v>
      </c>
      <c r="R698" s="5">
        <v>0.47847222222222202</v>
      </c>
      <c r="T698" s="13">
        <f t="shared" si="25"/>
        <v>20.7</v>
      </c>
      <c r="U698" s="13">
        <f t="shared" si="26"/>
        <v>1.5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>
        <v>16.2</v>
      </c>
      <c r="C699" s="2">
        <v>86</v>
      </c>
      <c r="D699" s="2">
        <v>13.9</v>
      </c>
      <c r="E699" s="2">
        <v>16.2</v>
      </c>
      <c r="F699" s="2">
        <v>2.5</v>
      </c>
      <c r="G699" s="2">
        <v>3.2</v>
      </c>
      <c r="H699" s="2">
        <v>1017.2</v>
      </c>
      <c r="I699" s="2">
        <v>26850</v>
      </c>
      <c r="J699" s="2">
        <v>1</v>
      </c>
      <c r="K699" s="2">
        <v>0</v>
      </c>
      <c r="L699" s="2">
        <v>1.3</v>
      </c>
      <c r="M699" s="2">
        <v>1.3</v>
      </c>
      <c r="N699">
        <v>32</v>
      </c>
      <c r="O699">
        <v>357.8</v>
      </c>
      <c r="P699">
        <v>20.7</v>
      </c>
      <c r="Q699">
        <v>20.8</v>
      </c>
      <c r="R699" s="5">
        <v>0.47916666666666702</v>
      </c>
      <c r="T699" s="13">
        <f t="shared" si="25"/>
        <v>20.8</v>
      </c>
      <c r="U699" s="13">
        <f t="shared" si="26"/>
        <v>1.6000000000000014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>
        <v>16.2</v>
      </c>
      <c r="C700" s="2">
        <v>86</v>
      </c>
      <c r="D700" s="2">
        <v>13.9</v>
      </c>
      <c r="E700" s="2">
        <v>16.2</v>
      </c>
      <c r="F700" s="2">
        <v>0</v>
      </c>
      <c r="G700" s="2">
        <v>8.3000000000000007</v>
      </c>
      <c r="H700" s="2">
        <v>1017.1</v>
      </c>
      <c r="I700" s="2">
        <v>24110</v>
      </c>
      <c r="J700" s="2">
        <v>1</v>
      </c>
      <c r="K700" s="2">
        <v>0</v>
      </c>
      <c r="L700" s="2">
        <v>1.3</v>
      </c>
      <c r="M700" s="2">
        <v>1.3</v>
      </c>
      <c r="N700">
        <v>32</v>
      </c>
      <c r="O700">
        <v>357.8</v>
      </c>
      <c r="P700">
        <v>20.9</v>
      </c>
      <c r="Q700">
        <v>21</v>
      </c>
      <c r="R700" s="5">
        <v>0.47986111111111102</v>
      </c>
      <c r="T700" s="13">
        <f t="shared" si="25"/>
        <v>21</v>
      </c>
      <c r="U700" s="13">
        <f t="shared" si="26"/>
        <v>1.8000000000000007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>
        <v>16.2</v>
      </c>
      <c r="C701" s="2">
        <v>86</v>
      </c>
      <c r="D701" s="2">
        <v>13.9</v>
      </c>
      <c r="E701" s="2">
        <v>16.2</v>
      </c>
      <c r="F701" s="2">
        <v>2.9</v>
      </c>
      <c r="G701" s="2">
        <v>2.9</v>
      </c>
      <c r="H701" s="2">
        <v>1017.2</v>
      </c>
      <c r="I701" s="2">
        <v>24670</v>
      </c>
      <c r="J701" s="2">
        <v>1</v>
      </c>
      <c r="K701" s="2">
        <v>0</v>
      </c>
      <c r="L701" s="2">
        <v>1.3</v>
      </c>
      <c r="M701" s="2">
        <v>1.3</v>
      </c>
      <c r="N701">
        <v>32</v>
      </c>
      <c r="O701">
        <v>357.8</v>
      </c>
      <c r="P701">
        <v>21.2</v>
      </c>
      <c r="Q701">
        <v>21.1</v>
      </c>
      <c r="R701" s="5">
        <v>0.48055555555555601</v>
      </c>
      <c r="T701" s="13">
        <f t="shared" si="25"/>
        <v>21.2</v>
      </c>
      <c r="U701" s="13">
        <f t="shared" si="26"/>
        <v>2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>
        <v>16.2</v>
      </c>
      <c r="C702" s="2">
        <v>86</v>
      </c>
      <c r="D702" s="2">
        <v>13.9</v>
      </c>
      <c r="E702" s="2">
        <v>16.2</v>
      </c>
      <c r="F702" s="2">
        <v>4.3</v>
      </c>
      <c r="G702" s="2">
        <v>4.7</v>
      </c>
      <c r="H702" s="2">
        <v>1017.2</v>
      </c>
      <c r="I702" s="2">
        <v>30150</v>
      </c>
      <c r="J702" s="2">
        <v>2</v>
      </c>
      <c r="K702" s="2">
        <v>0</v>
      </c>
      <c r="L702" s="2">
        <v>1.3</v>
      </c>
      <c r="M702" s="2">
        <v>1.3</v>
      </c>
      <c r="N702">
        <v>32</v>
      </c>
      <c r="O702">
        <v>357.8</v>
      </c>
      <c r="P702">
        <v>21.4</v>
      </c>
      <c r="Q702">
        <v>21.3</v>
      </c>
      <c r="R702" s="5">
        <v>0.48125000000000001</v>
      </c>
      <c r="T702" s="13">
        <f t="shared" si="25"/>
        <v>21.4</v>
      </c>
      <c r="U702" s="13">
        <f t="shared" si="26"/>
        <v>2.1999999999999993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>
        <v>16.3</v>
      </c>
      <c r="C703" s="2">
        <v>86</v>
      </c>
      <c r="D703" s="2">
        <v>14</v>
      </c>
      <c r="E703" s="2">
        <v>16.3</v>
      </c>
      <c r="F703" s="2">
        <v>4.3</v>
      </c>
      <c r="G703" s="2">
        <v>5</v>
      </c>
      <c r="H703" s="2">
        <v>1017.4</v>
      </c>
      <c r="I703" s="2">
        <v>32090</v>
      </c>
      <c r="J703" s="2">
        <v>2</v>
      </c>
      <c r="K703" s="2">
        <v>0</v>
      </c>
      <c r="L703" s="2">
        <v>1.3</v>
      </c>
      <c r="M703" s="2">
        <v>1.3</v>
      </c>
      <c r="N703">
        <v>32</v>
      </c>
      <c r="O703">
        <v>357.8</v>
      </c>
      <c r="P703">
        <v>21.6</v>
      </c>
      <c r="Q703">
        <v>21.5</v>
      </c>
      <c r="R703" s="5">
        <v>0.48194444444444401</v>
      </c>
      <c r="T703" s="13">
        <f t="shared" si="25"/>
        <v>21.6</v>
      </c>
      <c r="U703" s="13">
        <f t="shared" si="26"/>
        <v>2.3000000000000007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>
        <v>16.3</v>
      </c>
      <c r="C704" s="2">
        <v>86</v>
      </c>
      <c r="D704" s="2">
        <v>14</v>
      </c>
      <c r="E704" s="2">
        <v>16.3</v>
      </c>
      <c r="F704" s="2">
        <v>2.9</v>
      </c>
      <c r="G704" s="2">
        <v>4.3</v>
      </c>
      <c r="H704" s="2">
        <v>1017.1</v>
      </c>
      <c r="I704" s="2">
        <v>27240</v>
      </c>
      <c r="J704" s="2">
        <v>1</v>
      </c>
      <c r="K704" s="2">
        <v>0</v>
      </c>
      <c r="L704" s="2">
        <v>1.3</v>
      </c>
      <c r="M704" s="2">
        <v>1.3</v>
      </c>
      <c r="N704">
        <v>32</v>
      </c>
      <c r="O704">
        <v>357.8</v>
      </c>
      <c r="P704">
        <v>21.8</v>
      </c>
      <c r="Q704">
        <v>21.7</v>
      </c>
      <c r="R704" s="5">
        <v>0.48263888888888901</v>
      </c>
      <c r="T704" s="13">
        <f t="shared" si="25"/>
        <v>21.8</v>
      </c>
      <c r="U704" s="13">
        <f t="shared" si="26"/>
        <v>2.5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>
        <v>16.3</v>
      </c>
      <c r="C705" s="2">
        <v>86</v>
      </c>
      <c r="D705" s="2">
        <v>14</v>
      </c>
      <c r="E705" s="2">
        <v>16.3</v>
      </c>
      <c r="F705" s="2">
        <v>0</v>
      </c>
      <c r="G705" s="2">
        <v>7.2</v>
      </c>
      <c r="H705" s="2">
        <v>1017.1</v>
      </c>
      <c r="I705" s="2">
        <v>32380</v>
      </c>
      <c r="J705" s="2">
        <v>2</v>
      </c>
      <c r="K705" s="2">
        <v>0</v>
      </c>
      <c r="L705" s="2">
        <v>1.3</v>
      </c>
      <c r="M705" s="2">
        <v>1.3</v>
      </c>
      <c r="N705">
        <v>32</v>
      </c>
      <c r="O705">
        <v>357.8</v>
      </c>
      <c r="P705">
        <v>22</v>
      </c>
      <c r="Q705">
        <v>21.9</v>
      </c>
      <c r="R705" s="5">
        <v>0.483333333333333</v>
      </c>
      <c r="T705" s="13">
        <f t="shared" si="25"/>
        <v>22</v>
      </c>
      <c r="U705" s="13">
        <f t="shared" si="26"/>
        <v>2.6999999999999993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>
        <v>16.3</v>
      </c>
      <c r="C706" s="2">
        <v>86</v>
      </c>
      <c r="D706" s="2">
        <v>14</v>
      </c>
      <c r="E706" s="2">
        <v>16.3</v>
      </c>
      <c r="F706" s="2">
        <v>4.7</v>
      </c>
      <c r="G706" s="2">
        <v>4.7</v>
      </c>
      <c r="H706" s="2">
        <v>1017.2</v>
      </c>
      <c r="I706" s="2">
        <v>40850</v>
      </c>
      <c r="J706" s="2">
        <v>2</v>
      </c>
      <c r="K706" s="2">
        <v>0</v>
      </c>
      <c r="L706" s="2">
        <v>1.3</v>
      </c>
      <c r="M706" s="2">
        <v>1.3</v>
      </c>
      <c r="N706">
        <v>32</v>
      </c>
      <c r="O706">
        <v>357.8</v>
      </c>
      <c r="P706">
        <v>22.3</v>
      </c>
      <c r="Q706">
        <v>22.1</v>
      </c>
      <c r="R706" s="5">
        <v>0.484027777777778</v>
      </c>
      <c r="T706" s="13">
        <f t="shared" si="25"/>
        <v>22.3</v>
      </c>
      <c r="U706" s="13">
        <f t="shared" si="26"/>
        <v>3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>
        <v>16.399999999999999</v>
      </c>
      <c r="C707" s="2">
        <v>86</v>
      </c>
      <c r="D707" s="2">
        <v>14.1</v>
      </c>
      <c r="E707" s="2">
        <v>16.399999999999999</v>
      </c>
      <c r="F707" s="2">
        <v>1.8</v>
      </c>
      <c r="G707" s="2">
        <v>5.8</v>
      </c>
      <c r="H707" s="2">
        <v>1017.3</v>
      </c>
      <c r="I707" s="2">
        <v>40930</v>
      </c>
      <c r="J707" s="2">
        <v>3</v>
      </c>
      <c r="K707" s="2">
        <v>0</v>
      </c>
      <c r="L707" s="2">
        <v>1.3</v>
      </c>
      <c r="M707" s="2">
        <v>1.3</v>
      </c>
      <c r="N707">
        <v>32</v>
      </c>
      <c r="O707">
        <v>357.8</v>
      </c>
      <c r="P707">
        <v>22.6</v>
      </c>
      <c r="Q707">
        <v>22.4</v>
      </c>
      <c r="R707" s="5">
        <v>0.484722222222222</v>
      </c>
      <c r="T707" s="13">
        <f t="shared" si="25"/>
        <v>22.6</v>
      </c>
      <c r="U707" s="13">
        <f t="shared" si="26"/>
        <v>3.2000000000000028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>
        <v>16.399999999999999</v>
      </c>
      <c r="C708" s="2">
        <v>86</v>
      </c>
      <c r="D708" s="2">
        <v>14.1</v>
      </c>
      <c r="E708" s="2">
        <v>16.399999999999999</v>
      </c>
      <c r="F708" s="2">
        <v>5</v>
      </c>
      <c r="G708" s="2">
        <v>5</v>
      </c>
      <c r="H708" s="2">
        <v>1017</v>
      </c>
      <c r="I708" s="2">
        <v>25240</v>
      </c>
      <c r="J708" s="2">
        <v>1</v>
      </c>
      <c r="K708" s="2">
        <v>0</v>
      </c>
      <c r="L708" s="2">
        <v>1.3</v>
      </c>
      <c r="M708" s="2">
        <v>1.3</v>
      </c>
      <c r="N708">
        <v>32</v>
      </c>
      <c r="O708">
        <v>357.8</v>
      </c>
      <c r="P708">
        <v>23</v>
      </c>
      <c r="Q708">
        <v>22.8</v>
      </c>
      <c r="R708" s="5">
        <v>0.485416666666667</v>
      </c>
      <c r="T708" s="13">
        <f t="shared" si="25"/>
        <v>23</v>
      </c>
      <c r="U708" s="13">
        <f t="shared" si="26"/>
        <v>3.6000000000000014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>
        <v>16.399999999999999</v>
      </c>
      <c r="C709" s="2">
        <v>86</v>
      </c>
      <c r="D709" s="2">
        <v>14.1</v>
      </c>
      <c r="E709" s="2">
        <v>16.399999999999999</v>
      </c>
      <c r="F709" s="2">
        <v>4.7</v>
      </c>
      <c r="G709" s="2">
        <v>5</v>
      </c>
      <c r="H709" s="2">
        <v>1017.2</v>
      </c>
      <c r="I709" s="2">
        <v>24770</v>
      </c>
      <c r="J709" s="2">
        <v>1</v>
      </c>
      <c r="K709" s="2">
        <v>0</v>
      </c>
      <c r="L709" s="2">
        <v>1.3</v>
      </c>
      <c r="M709" s="2">
        <v>1.3</v>
      </c>
      <c r="N709">
        <v>32</v>
      </c>
      <c r="O709">
        <v>357.8</v>
      </c>
      <c r="P709">
        <v>23.4</v>
      </c>
      <c r="Q709">
        <v>23.2</v>
      </c>
      <c r="R709" s="5">
        <v>0.48611111111111099</v>
      </c>
      <c r="T709" s="13">
        <f t="shared" si="25"/>
        <v>23.4</v>
      </c>
      <c r="U709" s="13">
        <f t="shared" si="26"/>
        <v>4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>
        <v>16.399999999999999</v>
      </c>
      <c r="C710" s="2">
        <v>86</v>
      </c>
      <c r="D710" s="2">
        <v>14.1</v>
      </c>
      <c r="E710" s="2">
        <v>16.399999999999999</v>
      </c>
      <c r="F710" s="2">
        <v>4.7</v>
      </c>
      <c r="G710" s="2">
        <v>5</v>
      </c>
      <c r="H710" s="2">
        <v>1017.2</v>
      </c>
      <c r="I710" s="2">
        <v>40910</v>
      </c>
      <c r="J710" s="2">
        <v>3</v>
      </c>
      <c r="K710" s="2">
        <v>0</v>
      </c>
      <c r="L710" s="2">
        <v>1.3</v>
      </c>
      <c r="M710" s="2">
        <v>1.3</v>
      </c>
      <c r="N710">
        <v>32</v>
      </c>
      <c r="O710">
        <v>357.8</v>
      </c>
      <c r="P710">
        <v>23.6</v>
      </c>
      <c r="Q710">
        <v>23.5</v>
      </c>
      <c r="R710" s="5">
        <v>0.48680555555555599</v>
      </c>
      <c r="T710" s="13">
        <f t="shared" si="25"/>
        <v>23.6</v>
      </c>
      <c r="U710" s="13">
        <f t="shared" si="26"/>
        <v>4.2000000000000028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>
        <v>16.399999999999999</v>
      </c>
      <c r="C711" s="2">
        <v>86</v>
      </c>
      <c r="D711" s="2">
        <v>14.1</v>
      </c>
      <c r="E711" s="2">
        <v>16.399999999999999</v>
      </c>
      <c r="F711" s="2">
        <v>5</v>
      </c>
      <c r="G711" s="2">
        <v>5.8</v>
      </c>
      <c r="H711" s="2">
        <v>1017.2</v>
      </c>
      <c r="I711" s="2">
        <v>24440</v>
      </c>
      <c r="J711" s="2">
        <v>1</v>
      </c>
      <c r="K711" s="2">
        <v>0</v>
      </c>
      <c r="L711" s="2">
        <v>1.3</v>
      </c>
      <c r="M711" s="2">
        <v>1.3</v>
      </c>
      <c r="N711">
        <v>32</v>
      </c>
      <c r="O711">
        <v>357.8</v>
      </c>
      <c r="P711">
        <v>23.8</v>
      </c>
      <c r="Q711">
        <v>23.7</v>
      </c>
      <c r="R711" s="5">
        <v>0.48749999999999999</v>
      </c>
      <c r="T711" s="13">
        <f t="shared" si="25"/>
        <v>23.8</v>
      </c>
      <c r="U711" s="13">
        <f t="shared" si="26"/>
        <v>4.4000000000000021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>
        <v>16.399999999999999</v>
      </c>
      <c r="C712" s="2">
        <v>86</v>
      </c>
      <c r="D712" s="2">
        <v>14.1</v>
      </c>
      <c r="E712" s="2">
        <v>16.399999999999999</v>
      </c>
      <c r="F712" s="2">
        <v>2.5</v>
      </c>
      <c r="G712" s="2">
        <v>4</v>
      </c>
      <c r="H712" s="2">
        <v>1017.2</v>
      </c>
      <c r="I712" s="2">
        <v>25500</v>
      </c>
      <c r="J712" s="2">
        <v>1</v>
      </c>
      <c r="K712" s="2">
        <v>0</v>
      </c>
      <c r="L712" s="2">
        <v>1.3</v>
      </c>
      <c r="M712" s="2">
        <v>1.3</v>
      </c>
      <c r="N712">
        <v>32</v>
      </c>
      <c r="O712">
        <v>357.8</v>
      </c>
      <c r="P712">
        <v>23.9</v>
      </c>
      <c r="Q712">
        <v>23.9</v>
      </c>
      <c r="R712" s="5">
        <v>0.48819444444444399</v>
      </c>
      <c r="T712" s="13">
        <f t="shared" si="25"/>
        <v>23.9</v>
      </c>
      <c r="U712" s="13">
        <f t="shared" si="26"/>
        <v>4.5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>
        <v>16.399999999999999</v>
      </c>
      <c r="C713" s="2">
        <v>86</v>
      </c>
      <c r="D713" s="2">
        <v>14.1</v>
      </c>
      <c r="E713" s="2">
        <v>16.399999999999999</v>
      </c>
      <c r="F713" s="2">
        <v>2.2000000000000002</v>
      </c>
      <c r="G713" s="2">
        <v>3.2</v>
      </c>
      <c r="H713" s="2">
        <v>1017.1</v>
      </c>
      <c r="I713" s="2">
        <v>25230</v>
      </c>
      <c r="J713" s="2">
        <v>1</v>
      </c>
      <c r="K713" s="2">
        <v>0</v>
      </c>
      <c r="L713" s="2">
        <v>1.3</v>
      </c>
      <c r="M713" s="2">
        <v>1.3</v>
      </c>
      <c r="N713">
        <v>32</v>
      </c>
      <c r="O713">
        <v>357.8</v>
      </c>
      <c r="P713">
        <v>24</v>
      </c>
      <c r="Q713">
        <v>24</v>
      </c>
      <c r="R713" s="5">
        <v>0.48888888888888898</v>
      </c>
      <c r="T713" s="13">
        <f t="shared" si="25"/>
        <v>24</v>
      </c>
      <c r="U713" s="13">
        <f t="shared" si="26"/>
        <v>4.6000000000000014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>
        <v>16.399999999999999</v>
      </c>
      <c r="C714" s="2">
        <v>86</v>
      </c>
      <c r="D714" s="2">
        <v>14.1</v>
      </c>
      <c r="E714" s="2">
        <v>16.399999999999999</v>
      </c>
      <c r="F714" s="2">
        <v>6.8</v>
      </c>
      <c r="G714" s="2">
        <v>6.8</v>
      </c>
      <c r="H714" s="2">
        <v>1017.1</v>
      </c>
      <c r="I714" s="2">
        <v>27250</v>
      </c>
      <c r="J714" s="2">
        <v>1</v>
      </c>
      <c r="K714" s="2">
        <v>0</v>
      </c>
      <c r="L714" s="2">
        <v>1.3</v>
      </c>
      <c r="M714" s="2">
        <v>1.3</v>
      </c>
      <c r="N714">
        <v>32</v>
      </c>
      <c r="O714">
        <v>357.8</v>
      </c>
      <c r="P714">
        <v>24</v>
      </c>
      <c r="Q714">
        <v>24</v>
      </c>
      <c r="R714" s="5">
        <v>0.48958333333333298</v>
      </c>
      <c r="T714" s="13">
        <f t="shared" si="25"/>
        <v>24</v>
      </c>
      <c r="U714" s="13">
        <f t="shared" si="26"/>
        <v>4.6000000000000014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>
        <v>16.399999999999999</v>
      </c>
      <c r="C715" s="2">
        <v>86</v>
      </c>
      <c r="D715" s="2">
        <v>14.1</v>
      </c>
      <c r="E715" s="2">
        <v>16.399999999999999</v>
      </c>
      <c r="F715" s="2">
        <v>7.6</v>
      </c>
      <c r="G715" s="2">
        <v>7.6</v>
      </c>
      <c r="H715" s="2">
        <v>1017</v>
      </c>
      <c r="I715" s="2">
        <v>35700</v>
      </c>
      <c r="J715" s="2">
        <v>2</v>
      </c>
      <c r="K715" s="2">
        <v>0</v>
      </c>
      <c r="L715" s="2">
        <v>1.3</v>
      </c>
      <c r="M715" s="2">
        <v>1.3</v>
      </c>
      <c r="N715">
        <v>32</v>
      </c>
      <c r="O715">
        <v>357.8</v>
      </c>
      <c r="P715">
        <v>24</v>
      </c>
      <c r="Q715">
        <v>24.1</v>
      </c>
      <c r="R715" s="5">
        <v>0.49027777777777798</v>
      </c>
      <c r="T715" s="13">
        <f t="shared" si="25"/>
        <v>24.1</v>
      </c>
      <c r="U715" s="13">
        <f t="shared" si="26"/>
        <v>4.7000000000000028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>
        <v>16.5</v>
      </c>
      <c r="C716" s="2">
        <v>86</v>
      </c>
      <c r="D716" s="2">
        <v>14.2</v>
      </c>
      <c r="E716" s="2">
        <v>16.5</v>
      </c>
      <c r="F716" s="2">
        <v>5</v>
      </c>
      <c r="G716" s="2">
        <v>5</v>
      </c>
      <c r="H716" s="2">
        <v>1017</v>
      </c>
      <c r="I716" s="2">
        <v>45480</v>
      </c>
      <c r="J716" s="2">
        <v>3</v>
      </c>
      <c r="K716" s="2">
        <v>0</v>
      </c>
      <c r="L716" s="2">
        <v>1.3</v>
      </c>
      <c r="M716" s="2">
        <v>1.3</v>
      </c>
      <c r="N716">
        <v>32</v>
      </c>
      <c r="O716">
        <v>357.8</v>
      </c>
      <c r="P716">
        <v>24</v>
      </c>
      <c r="Q716">
        <v>24.2</v>
      </c>
      <c r="R716" s="5">
        <v>0.49097222222222198</v>
      </c>
      <c r="T716" s="13">
        <f t="shared" si="25"/>
        <v>24.2</v>
      </c>
      <c r="U716" s="13">
        <f t="shared" si="26"/>
        <v>4.6999999999999993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>
        <v>16.600000000000001</v>
      </c>
      <c r="C717" s="2">
        <v>86</v>
      </c>
      <c r="D717" s="2">
        <v>14.3</v>
      </c>
      <c r="E717" s="2">
        <v>16.600000000000001</v>
      </c>
      <c r="F717" s="2">
        <v>4</v>
      </c>
      <c r="G717" s="2">
        <v>4.3</v>
      </c>
      <c r="H717" s="2">
        <v>1017.2</v>
      </c>
      <c r="I717" s="2">
        <v>29320</v>
      </c>
      <c r="J717" s="2">
        <v>2</v>
      </c>
      <c r="K717" s="2">
        <v>0</v>
      </c>
      <c r="L717" s="2">
        <v>1.3</v>
      </c>
      <c r="M717" s="2">
        <v>1.3</v>
      </c>
      <c r="N717">
        <v>32</v>
      </c>
      <c r="O717">
        <v>357.8</v>
      </c>
      <c r="P717">
        <v>24.2</v>
      </c>
      <c r="Q717">
        <v>24.3</v>
      </c>
      <c r="R717" s="5">
        <v>0.49166666666666697</v>
      </c>
      <c r="T717" s="13">
        <f t="shared" si="25"/>
        <v>24.3</v>
      </c>
      <c r="U717" s="13">
        <f t="shared" si="26"/>
        <v>4.6999999999999993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>
        <v>16.600000000000001</v>
      </c>
      <c r="C718" s="2">
        <v>86</v>
      </c>
      <c r="D718" s="2">
        <v>14.3</v>
      </c>
      <c r="E718" s="2">
        <v>16.600000000000001</v>
      </c>
      <c r="F718" s="2">
        <v>4</v>
      </c>
      <c r="G718" s="2">
        <v>5.4</v>
      </c>
      <c r="H718" s="2">
        <v>1017.2</v>
      </c>
      <c r="I718" s="2">
        <v>27680</v>
      </c>
      <c r="J718" s="2">
        <v>2</v>
      </c>
      <c r="K718" s="2">
        <v>0</v>
      </c>
      <c r="L718" s="2">
        <v>1.3</v>
      </c>
      <c r="M718" s="2">
        <v>1.3</v>
      </c>
      <c r="N718">
        <v>32</v>
      </c>
      <c r="O718">
        <v>357.8</v>
      </c>
      <c r="P718">
        <v>24.5</v>
      </c>
      <c r="Q718">
        <v>24.5</v>
      </c>
      <c r="R718" s="5">
        <v>0.49236111111111103</v>
      </c>
      <c r="T718" s="13">
        <f t="shared" si="25"/>
        <v>24.5</v>
      </c>
      <c r="U718" s="13">
        <f t="shared" si="26"/>
        <v>4.8999999999999986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>
        <v>16.7</v>
      </c>
      <c r="C719" s="2">
        <v>86</v>
      </c>
      <c r="D719" s="2">
        <v>14.4</v>
      </c>
      <c r="E719" s="2">
        <v>16.7</v>
      </c>
      <c r="F719" s="2">
        <v>2.5</v>
      </c>
      <c r="G719" s="2">
        <v>4.7</v>
      </c>
      <c r="H719" s="2">
        <v>1017.4</v>
      </c>
      <c r="I719" s="2">
        <v>58900</v>
      </c>
      <c r="J719" s="2">
        <v>4</v>
      </c>
      <c r="K719" s="2">
        <v>0</v>
      </c>
      <c r="L719" s="2">
        <v>1.3</v>
      </c>
      <c r="M719" s="2">
        <v>1.3</v>
      </c>
      <c r="N719">
        <v>32</v>
      </c>
      <c r="O719">
        <v>357.8</v>
      </c>
      <c r="P719">
        <v>24.8</v>
      </c>
      <c r="Q719">
        <v>24.8</v>
      </c>
      <c r="R719" s="5">
        <v>0.49305555555555602</v>
      </c>
      <c r="T719" s="13">
        <f t="shared" ref="T719:T782" si="29">MAX(P719,Q719)</f>
        <v>24.8</v>
      </c>
      <c r="U719" s="13">
        <f t="shared" si="26"/>
        <v>5.1000000000000014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>
        <v>16.600000000000001</v>
      </c>
      <c r="C720" s="2">
        <v>86</v>
      </c>
      <c r="D720" s="2">
        <v>14.3</v>
      </c>
      <c r="E720" s="2">
        <v>16.600000000000001</v>
      </c>
      <c r="F720" s="2">
        <v>2.5</v>
      </c>
      <c r="G720" s="2">
        <v>2.9</v>
      </c>
      <c r="H720" s="2">
        <v>1017.1</v>
      </c>
      <c r="I720" s="2">
        <v>31040</v>
      </c>
      <c r="J720" s="2">
        <v>2</v>
      </c>
      <c r="K720" s="2">
        <v>0</v>
      </c>
      <c r="L720" s="2">
        <v>1.3</v>
      </c>
      <c r="M720" s="2">
        <v>1.3</v>
      </c>
      <c r="N720">
        <v>32</v>
      </c>
      <c r="O720">
        <v>357.8</v>
      </c>
      <c r="P720">
        <v>25.1</v>
      </c>
      <c r="Q720">
        <v>25.1</v>
      </c>
      <c r="R720" s="5">
        <v>0.49375000000000002</v>
      </c>
      <c r="T720" s="13">
        <f t="shared" si="29"/>
        <v>25.1</v>
      </c>
      <c r="U720" s="13">
        <f t="shared" ref="U720:U783" si="30">(T720-B720)-3</f>
        <v>5.5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>
        <v>16.600000000000001</v>
      </c>
      <c r="C721" s="2">
        <v>86</v>
      </c>
      <c r="D721" s="2">
        <v>14.3</v>
      </c>
      <c r="E721" s="2">
        <v>16.600000000000001</v>
      </c>
      <c r="F721" s="2">
        <v>4.3</v>
      </c>
      <c r="G721" s="2">
        <v>5.4</v>
      </c>
      <c r="H721" s="2">
        <v>1017.1</v>
      </c>
      <c r="I721" s="2">
        <v>25790</v>
      </c>
      <c r="J721" s="2">
        <v>1</v>
      </c>
      <c r="K721" s="2">
        <v>0</v>
      </c>
      <c r="L721" s="2">
        <v>1.3</v>
      </c>
      <c r="M721" s="2">
        <v>1.3</v>
      </c>
      <c r="N721">
        <v>32</v>
      </c>
      <c r="O721">
        <v>357.8</v>
      </c>
      <c r="P721">
        <v>25.4</v>
      </c>
      <c r="Q721">
        <v>25.1</v>
      </c>
      <c r="R721" s="5">
        <v>0.49444444444444402</v>
      </c>
      <c r="T721" s="13">
        <f t="shared" si="29"/>
        <v>25.4</v>
      </c>
      <c r="U721" s="13">
        <f t="shared" si="30"/>
        <v>5.7999999999999972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>
        <v>16.7</v>
      </c>
      <c r="C722" s="2">
        <v>86</v>
      </c>
      <c r="D722" s="2">
        <v>14.4</v>
      </c>
      <c r="E722" s="2">
        <v>16.7</v>
      </c>
      <c r="F722" s="2">
        <v>2.2000000000000002</v>
      </c>
      <c r="G722" s="2">
        <v>3.6</v>
      </c>
      <c r="H722" s="2">
        <v>1017.1</v>
      </c>
      <c r="I722" s="2">
        <v>25080</v>
      </c>
      <c r="J722" s="2">
        <v>1</v>
      </c>
      <c r="K722" s="2">
        <v>0</v>
      </c>
      <c r="L722" s="2">
        <v>1.3</v>
      </c>
      <c r="M722" s="2">
        <v>1.3</v>
      </c>
      <c r="N722">
        <v>32</v>
      </c>
      <c r="O722">
        <v>357.8</v>
      </c>
      <c r="P722">
        <v>25.7</v>
      </c>
      <c r="Q722">
        <v>25.5</v>
      </c>
      <c r="R722" s="5">
        <v>0.49513888888888902</v>
      </c>
      <c r="T722" s="13">
        <f t="shared" si="29"/>
        <v>25.7</v>
      </c>
      <c r="U722" s="13">
        <f t="shared" si="30"/>
        <v>6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>
        <v>16.600000000000001</v>
      </c>
      <c r="C723" s="2">
        <v>86</v>
      </c>
      <c r="D723" s="2">
        <v>14.3</v>
      </c>
      <c r="E723" s="2">
        <v>16.600000000000001</v>
      </c>
      <c r="F723" s="2">
        <v>5.8</v>
      </c>
      <c r="G723" s="2">
        <v>5.8</v>
      </c>
      <c r="H723" s="2">
        <v>1017.2</v>
      </c>
      <c r="I723" s="2">
        <v>22800</v>
      </c>
      <c r="J723" s="2">
        <v>1</v>
      </c>
      <c r="K723" s="2">
        <v>0</v>
      </c>
      <c r="L723" s="2">
        <v>1.3</v>
      </c>
      <c r="M723" s="2">
        <v>1.3</v>
      </c>
      <c r="N723">
        <v>32</v>
      </c>
      <c r="O723">
        <v>357.8</v>
      </c>
      <c r="P723">
        <v>25.7</v>
      </c>
      <c r="Q723">
        <v>25.8</v>
      </c>
      <c r="R723" s="5">
        <v>0.49583333333333302</v>
      </c>
      <c r="T723" s="13">
        <f t="shared" si="29"/>
        <v>25.8</v>
      </c>
      <c r="U723" s="13">
        <f t="shared" si="30"/>
        <v>6.1999999999999993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>
        <v>16.5</v>
      </c>
      <c r="C724" s="2">
        <v>86</v>
      </c>
      <c r="D724" s="2">
        <v>14.2</v>
      </c>
      <c r="E724" s="2">
        <v>16.5</v>
      </c>
      <c r="F724" s="2">
        <v>3.6</v>
      </c>
      <c r="G724" s="2">
        <v>4</v>
      </c>
      <c r="H724" s="2">
        <v>1017.4</v>
      </c>
      <c r="I724" s="2">
        <v>23340</v>
      </c>
      <c r="J724" s="2">
        <v>1</v>
      </c>
      <c r="K724" s="2">
        <v>0</v>
      </c>
      <c r="L724" s="2">
        <v>1.3</v>
      </c>
      <c r="M724" s="2">
        <v>1.3</v>
      </c>
      <c r="N724">
        <v>32</v>
      </c>
      <c r="O724">
        <v>357.8</v>
      </c>
      <c r="P724">
        <v>25.7</v>
      </c>
      <c r="Q724">
        <v>26.1</v>
      </c>
      <c r="R724" s="5">
        <v>0.49652777777777801</v>
      </c>
      <c r="T724" s="13">
        <f t="shared" si="29"/>
        <v>26.1</v>
      </c>
      <c r="U724" s="13">
        <f t="shared" si="30"/>
        <v>6.6000000000000014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>
        <v>16.5</v>
      </c>
      <c r="C725" s="2">
        <v>86</v>
      </c>
      <c r="D725" s="2">
        <v>14.2</v>
      </c>
      <c r="E725" s="2">
        <v>16.5</v>
      </c>
      <c r="F725" s="2">
        <v>2.9</v>
      </c>
      <c r="G725" s="2">
        <v>4.3</v>
      </c>
      <c r="H725" s="2">
        <v>1017.1</v>
      </c>
      <c r="I725" s="2">
        <v>24890</v>
      </c>
      <c r="J725" s="2">
        <v>1</v>
      </c>
      <c r="K725" s="2">
        <v>0</v>
      </c>
      <c r="L725" s="2">
        <v>1.3</v>
      </c>
      <c r="M725" s="2">
        <v>1.3</v>
      </c>
      <c r="N725">
        <v>32</v>
      </c>
      <c r="O725">
        <v>357.8</v>
      </c>
      <c r="P725">
        <v>25.6</v>
      </c>
      <c r="Q725">
        <v>26.2</v>
      </c>
      <c r="R725" s="5">
        <v>0.49722222222222201</v>
      </c>
      <c r="T725" s="13">
        <f t="shared" si="29"/>
        <v>26.2</v>
      </c>
      <c r="U725" s="13">
        <f t="shared" si="30"/>
        <v>6.6999999999999993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>
        <v>16.399999999999999</v>
      </c>
      <c r="C726" s="2">
        <v>86</v>
      </c>
      <c r="D726" s="2">
        <v>14.1</v>
      </c>
      <c r="E726" s="2">
        <v>16.399999999999999</v>
      </c>
      <c r="F726" s="2">
        <v>4.3</v>
      </c>
      <c r="G726" s="2">
        <v>5.4</v>
      </c>
      <c r="H726" s="2">
        <v>1017.2</v>
      </c>
      <c r="I726" s="2">
        <v>29250</v>
      </c>
      <c r="J726" s="2">
        <v>2</v>
      </c>
      <c r="K726" s="2">
        <v>0</v>
      </c>
      <c r="L726" s="2">
        <v>1.3</v>
      </c>
      <c r="M726" s="2">
        <v>1.3</v>
      </c>
      <c r="N726">
        <v>32</v>
      </c>
      <c r="O726">
        <v>357.8</v>
      </c>
      <c r="P726">
        <v>25.4</v>
      </c>
      <c r="Q726">
        <v>26.2</v>
      </c>
      <c r="R726" s="5">
        <v>0.49791666666666701</v>
      </c>
      <c r="T726" s="13">
        <f t="shared" si="29"/>
        <v>26.2</v>
      </c>
      <c r="U726" s="13">
        <f t="shared" si="30"/>
        <v>6.8000000000000007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>
        <v>16.399999999999999</v>
      </c>
      <c r="C727" s="2">
        <v>86</v>
      </c>
      <c r="D727" s="2">
        <v>14.1</v>
      </c>
      <c r="E727" s="2">
        <v>16.399999999999999</v>
      </c>
      <c r="F727" s="2">
        <v>4</v>
      </c>
      <c r="G727" s="2">
        <v>6.1</v>
      </c>
      <c r="H727" s="2">
        <v>1017.2</v>
      </c>
      <c r="I727" s="2">
        <v>35100</v>
      </c>
      <c r="J727" s="2">
        <v>2</v>
      </c>
      <c r="K727" s="2">
        <v>0</v>
      </c>
      <c r="L727" s="2">
        <v>1.3</v>
      </c>
      <c r="M727" s="2">
        <v>1.3</v>
      </c>
      <c r="N727">
        <v>32</v>
      </c>
      <c r="O727">
        <v>357.8</v>
      </c>
      <c r="P727">
        <v>25.4</v>
      </c>
      <c r="Q727">
        <v>26.1</v>
      </c>
      <c r="R727" s="5">
        <v>0.49861111111111101</v>
      </c>
      <c r="T727" s="13">
        <f t="shared" si="29"/>
        <v>26.1</v>
      </c>
      <c r="U727" s="13">
        <f t="shared" si="30"/>
        <v>6.7000000000000028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>
        <v>16.5</v>
      </c>
      <c r="C728" s="2">
        <v>86</v>
      </c>
      <c r="D728" s="2">
        <v>14.2</v>
      </c>
      <c r="E728" s="2">
        <v>16.5</v>
      </c>
      <c r="F728" s="2">
        <v>3.2</v>
      </c>
      <c r="G728" s="2">
        <v>5.4</v>
      </c>
      <c r="H728" s="2">
        <v>1017.2</v>
      </c>
      <c r="I728" s="2">
        <v>47630</v>
      </c>
      <c r="J728" s="2">
        <v>3</v>
      </c>
      <c r="K728" s="2">
        <v>0</v>
      </c>
      <c r="L728" s="2">
        <v>1.3</v>
      </c>
      <c r="M728" s="2">
        <v>1.3</v>
      </c>
      <c r="N728">
        <v>32</v>
      </c>
      <c r="O728">
        <v>357.8</v>
      </c>
      <c r="P728">
        <v>25.2</v>
      </c>
      <c r="Q728">
        <v>26.1</v>
      </c>
      <c r="R728" s="5">
        <v>0.499305555555556</v>
      </c>
      <c r="T728" s="13">
        <f t="shared" si="29"/>
        <v>26.1</v>
      </c>
      <c r="U728" s="13">
        <f t="shared" si="30"/>
        <v>6.6000000000000014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>
        <v>16.5</v>
      </c>
      <c r="C729" s="2">
        <v>86</v>
      </c>
      <c r="D729" s="2">
        <v>14.2</v>
      </c>
      <c r="E729" s="2">
        <v>16.5</v>
      </c>
      <c r="F729" s="2">
        <v>6.1</v>
      </c>
      <c r="G729" s="2">
        <v>6.1</v>
      </c>
      <c r="H729" s="2">
        <v>1017.3</v>
      </c>
      <c r="I729" s="2">
        <v>30350</v>
      </c>
      <c r="J729" s="2">
        <v>2</v>
      </c>
      <c r="K729" s="2">
        <v>0</v>
      </c>
      <c r="L729" s="2">
        <v>1.3</v>
      </c>
      <c r="M729" s="2">
        <v>1.3</v>
      </c>
      <c r="N729">
        <v>32</v>
      </c>
      <c r="O729">
        <v>357.8</v>
      </c>
      <c r="P729">
        <v>25.1</v>
      </c>
      <c r="Q729">
        <v>26</v>
      </c>
      <c r="R729" s="5">
        <v>0.5</v>
      </c>
      <c r="T729" s="13">
        <f t="shared" si="29"/>
        <v>26</v>
      </c>
      <c r="U729" s="13">
        <f t="shared" si="30"/>
        <v>6.5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>
        <v>16.5</v>
      </c>
      <c r="C730" s="2">
        <v>86</v>
      </c>
      <c r="D730" s="2">
        <v>14.2</v>
      </c>
      <c r="E730" s="2">
        <v>16.5</v>
      </c>
      <c r="F730" s="2">
        <v>6.5</v>
      </c>
      <c r="G730" s="2">
        <v>7.9</v>
      </c>
      <c r="H730" s="2">
        <v>1017.4</v>
      </c>
      <c r="I730" s="2">
        <v>28460</v>
      </c>
      <c r="J730" s="2">
        <v>2</v>
      </c>
      <c r="K730" s="2">
        <v>0</v>
      </c>
      <c r="L730" s="2">
        <v>1.3</v>
      </c>
      <c r="M730" s="2">
        <v>1.3</v>
      </c>
      <c r="N730">
        <v>32</v>
      </c>
      <c r="O730">
        <v>357.8</v>
      </c>
      <c r="P730">
        <v>25.2</v>
      </c>
      <c r="Q730">
        <v>26</v>
      </c>
      <c r="R730" s="5">
        <v>0.500694444444444</v>
      </c>
      <c r="T730" s="13">
        <f t="shared" si="29"/>
        <v>26</v>
      </c>
      <c r="U730" s="13">
        <f t="shared" si="30"/>
        <v>6.5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>
        <v>16.5</v>
      </c>
      <c r="C731" s="2">
        <v>86</v>
      </c>
      <c r="D731" s="2">
        <v>14.2</v>
      </c>
      <c r="E731" s="2">
        <v>16.5</v>
      </c>
      <c r="F731" s="2">
        <v>2.9</v>
      </c>
      <c r="G731" s="2">
        <v>4</v>
      </c>
      <c r="H731" s="2">
        <v>1017.2</v>
      </c>
      <c r="I731" s="2">
        <v>33130</v>
      </c>
      <c r="J731" s="2">
        <v>2</v>
      </c>
      <c r="K731" s="2">
        <v>0</v>
      </c>
      <c r="L731" s="2">
        <v>1.3</v>
      </c>
      <c r="M731" s="2">
        <v>1.3</v>
      </c>
      <c r="N731">
        <v>32</v>
      </c>
      <c r="O731">
        <v>357.8</v>
      </c>
      <c r="P731">
        <v>25.5</v>
      </c>
      <c r="Q731">
        <v>26.1</v>
      </c>
      <c r="R731" s="5">
        <v>0.50138888888888899</v>
      </c>
      <c r="T731" s="13">
        <f t="shared" si="29"/>
        <v>26.1</v>
      </c>
      <c r="U731" s="13">
        <f t="shared" si="30"/>
        <v>6.6000000000000014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>
        <v>16.600000000000001</v>
      </c>
      <c r="C732" s="2">
        <v>86</v>
      </c>
      <c r="D732" s="2">
        <v>14.3</v>
      </c>
      <c r="E732" s="2">
        <v>16.600000000000001</v>
      </c>
      <c r="F732" s="2">
        <v>5</v>
      </c>
      <c r="G732" s="2">
        <v>6.1</v>
      </c>
      <c r="H732" s="2">
        <v>1017.1</v>
      </c>
      <c r="I732" s="2">
        <v>28580</v>
      </c>
      <c r="J732" s="2">
        <v>2</v>
      </c>
      <c r="K732" s="2">
        <v>0</v>
      </c>
      <c r="L732" s="2">
        <v>1.3</v>
      </c>
      <c r="M732" s="2">
        <v>1.3</v>
      </c>
      <c r="N732">
        <v>32</v>
      </c>
      <c r="O732">
        <v>357.8</v>
      </c>
      <c r="P732">
        <v>25.6</v>
      </c>
      <c r="Q732">
        <v>26.2</v>
      </c>
      <c r="R732" s="5">
        <v>0.50208333333333299</v>
      </c>
      <c r="T732" s="13">
        <f t="shared" si="29"/>
        <v>26.2</v>
      </c>
      <c r="U732" s="13">
        <f t="shared" si="30"/>
        <v>6.5999999999999979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>
        <v>16.600000000000001</v>
      </c>
      <c r="C733" s="2">
        <v>86</v>
      </c>
      <c r="D733" s="2">
        <v>14.3</v>
      </c>
      <c r="E733" s="2">
        <v>16.600000000000001</v>
      </c>
      <c r="F733" s="2">
        <v>5.4</v>
      </c>
      <c r="G733" s="2">
        <v>5.4</v>
      </c>
      <c r="H733" s="2">
        <v>1017.1</v>
      </c>
      <c r="I733" s="2">
        <v>42220</v>
      </c>
      <c r="J733" s="2">
        <v>3</v>
      </c>
      <c r="K733" s="2">
        <v>0</v>
      </c>
      <c r="L733" s="2">
        <v>1.3</v>
      </c>
      <c r="M733" s="2">
        <v>1.3</v>
      </c>
      <c r="N733">
        <v>32</v>
      </c>
      <c r="O733">
        <v>357.8</v>
      </c>
      <c r="P733">
        <v>25.8</v>
      </c>
      <c r="Q733">
        <v>26.3</v>
      </c>
      <c r="R733" s="5">
        <v>0.50277777777777799</v>
      </c>
      <c r="T733" s="13">
        <f t="shared" si="29"/>
        <v>26.3</v>
      </c>
      <c r="U733" s="13">
        <f t="shared" si="30"/>
        <v>6.6999999999999993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>
        <v>16.600000000000001</v>
      </c>
      <c r="C734" s="2">
        <v>86</v>
      </c>
      <c r="D734" s="2">
        <v>14.3</v>
      </c>
      <c r="E734" s="2">
        <v>16.600000000000001</v>
      </c>
      <c r="F734" s="2">
        <v>4</v>
      </c>
      <c r="G734" s="2">
        <v>6.1</v>
      </c>
      <c r="H734" s="2">
        <v>1016.9</v>
      </c>
      <c r="I734" s="2">
        <v>43370</v>
      </c>
      <c r="J734" s="2">
        <v>3</v>
      </c>
      <c r="K734" s="2">
        <v>0</v>
      </c>
      <c r="L734" s="2">
        <v>1.3</v>
      </c>
      <c r="M734" s="2">
        <v>1.3</v>
      </c>
      <c r="N734">
        <v>32</v>
      </c>
      <c r="O734">
        <v>357.8</v>
      </c>
      <c r="P734">
        <v>25.9</v>
      </c>
      <c r="Q734">
        <v>26.4</v>
      </c>
      <c r="R734" s="5">
        <v>0.50347222222222199</v>
      </c>
      <c r="T734" s="13">
        <f t="shared" si="29"/>
        <v>26.4</v>
      </c>
      <c r="U734" s="13">
        <f t="shared" si="30"/>
        <v>6.7999999999999972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>
        <v>16.7</v>
      </c>
      <c r="C735" s="2">
        <v>86</v>
      </c>
      <c r="D735" s="2">
        <v>14.4</v>
      </c>
      <c r="E735" s="2">
        <v>16.7</v>
      </c>
      <c r="F735" s="2">
        <v>3.6</v>
      </c>
      <c r="G735" s="2">
        <v>3.6</v>
      </c>
      <c r="H735" s="2">
        <v>1016.9</v>
      </c>
      <c r="I735" s="2">
        <v>31180</v>
      </c>
      <c r="J735" s="2">
        <v>2</v>
      </c>
      <c r="K735" s="2">
        <v>0</v>
      </c>
      <c r="L735" s="2">
        <v>1.3</v>
      </c>
      <c r="M735" s="2">
        <v>1.3</v>
      </c>
      <c r="N735">
        <v>32</v>
      </c>
      <c r="O735">
        <v>357.8</v>
      </c>
      <c r="P735">
        <v>26.1</v>
      </c>
      <c r="Q735">
        <v>26.5</v>
      </c>
      <c r="R735" s="5">
        <v>0.50416666666666698</v>
      </c>
      <c r="T735" s="13">
        <f t="shared" si="29"/>
        <v>26.5</v>
      </c>
      <c r="U735" s="13">
        <f t="shared" si="30"/>
        <v>6.8000000000000007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>
        <v>16.600000000000001</v>
      </c>
      <c r="C736" s="2">
        <v>86</v>
      </c>
      <c r="D736" s="2">
        <v>14.3</v>
      </c>
      <c r="E736" s="2">
        <v>16.600000000000001</v>
      </c>
      <c r="F736" s="2">
        <v>3.6</v>
      </c>
      <c r="G736" s="2">
        <v>4.3</v>
      </c>
      <c r="H736" s="2">
        <v>1017.1</v>
      </c>
      <c r="I736" s="2">
        <v>30310</v>
      </c>
      <c r="J736" s="2">
        <v>2</v>
      </c>
      <c r="K736" s="2">
        <v>0</v>
      </c>
      <c r="L736" s="2">
        <v>1.3</v>
      </c>
      <c r="M736" s="2">
        <v>1.3</v>
      </c>
      <c r="N736">
        <v>32</v>
      </c>
      <c r="O736">
        <v>357.8</v>
      </c>
      <c r="P736">
        <v>26.3</v>
      </c>
      <c r="Q736">
        <v>26.7</v>
      </c>
      <c r="R736" s="5">
        <v>0.50486111111111098</v>
      </c>
      <c r="T736" s="13">
        <f t="shared" si="29"/>
        <v>26.7</v>
      </c>
      <c r="U736" s="13">
        <f t="shared" si="30"/>
        <v>7.0999999999999979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>
        <v>16.7</v>
      </c>
      <c r="C737" s="2">
        <v>86</v>
      </c>
      <c r="D737" s="2">
        <v>14.4</v>
      </c>
      <c r="E737" s="2">
        <v>16.7</v>
      </c>
      <c r="F737" s="2">
        <v>4.3</v>
      </c>
      <c r="G737" s="2">
        <v>5.8</v>
      </c>
      <c r="H737" s="2">
        <v>1017.1</v>
      </c>
      <c r="I737" s="2">
        <v>48100</v>
      </c>
      <c r="J737" s="2">
        <v>3</v>
      </c>
      <c r="K737" s="2">
        <v>0</v>
      </c>
      <c r="L737" s="2">
        <v>1.3</v>
      </c>
      <c r="M737" s="2">
        <v>1.3</v>
      </c>
      <c r="N737">
        <v>32</v>
      </c>
      <c r="O737">
        <v>357.8</v>
      </c>
      <c r="P737">
        <v>26.7</v>
      </c>
      <c r="Q737">
        <v>27</v>
      </c>
      <c r="R737" s="5">
        <v>0.50555555555555598</v>
      </c>
      <c r="T737" s="13">
        <f t="shared" si="29"/>
        <v>27</v>
      </c>
      <c r="U737" s="13">
        <f t="shared" si="30"/>
        <v>7.3000000000000007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>
        <v>16.7</v>
      </c>
      <c r="C738" s="2">
        <v>86</v>
      </c>
      <c r="D738" s="2">
        <v>14.4</v>
      </c>
      <c r="E738" s="2">
        <v>16.7</v>
      </c>
      <c r="F738" s="2">
        <v>6.5</v>
      </c>
      <c r="G738" s="2">
        <v>7.9</v>
      </c>
      <c r="H738" s="2">
        <v>1017.2</v>
      </c>
      <c r="I738" s="2">
        <v>29410</v>
      </c>
      <c r="J738" s="2">
        <v>2</v>
      </c>
      <c r="K738" s="2">
        <v>0</v>
      </c>
      <c r="L738" s="2">
        <v>1.3</v>
      </c>
      <c r="M738" s="2">
        <v>1.3</v>
      </c>
      <c r="N738">
        <v>32</v>
      </c>
      <c r="O738">
        <v>357.8</v>
      </c>
      <c r="P738">
        <v>26.9</v>
      </c>
      <c r="Q738">
        <v>27.2</v>
      </c>
      <c r="R738" s="5">
        <v>0.50624999999999998</v>
      </c>
      <c r="T738" s="13">
        <f t="shared" si="29"/>
        <v>27.2</v>
      </c>
      <c r="U738" s="13">
        <f t="shared" si="30"/>
        <v>7.5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>
        <v>16.600000000000001</v>
      </c>
      <c r="C739" s="2">
        <v>86</v>
      </c>
      <c r="D739" s="2">
        <v>14.3</v>
      </c>
      <c r="E739" s="2">
        <v>16.600000000000001</v>
      </c>
      <c r="F739" s="2">
        <v>3.6</v>
      </c>
      <c r="G739" s="2">
        <v>5.4</v>
      </c>
      <c r="H739" s="2">
        <v>1017.1</v>
      </c>
      <c r="I739" s="2">
        <v>29080</v>
      </c>
      <c r="J739" s="2">
        <v>2</v>
      </c>
      <c r="K739" s="2">
        <v>0</v>
      </c>
      <c r="L739" s="2">
        <v>1.3</v>
      </c>
      <c r="M739" s="2">
        <v>1.3</v>
      </c>
      <c r="N739">
        <v>32</v>
      </c>
      <c r="O739">
        <v>357.8</v>
      </c>
      <c r="P739">
        <v>27.1</v>
      </c>
      <c r="Q739">
        <v>27.4</v>
      </c>
      <c r="R739" s="5">
        <v>0.50694444444444398</v>
      </c>
      <c r="T739" s="13">
        <f t="shared" si="29"/>
        <v>27.4</v>
      </c>
      <c r="U739" s="13">
        <f t="shared" si="30"/>
        <v>7.7999999999999972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>
        <v>16.7</v>
      </c>
      <c r="C740" s="2">
        <v>86</v>
      </c>
      <c r="D740" s="2">
        <v>14.4</v>
      </c>
      <c r="E740" s="2">
        <v>16.7</v>
      </c>
      <c r="F740" s="2">
        <v>5</v>
      </c>
      <c r="G740" s="2">
        <v>5</v>
      </c>
      <c r="H740" s="2">
        <v>1016.9</v>
      </c>
      <c r="I740" s="2">
        <v>49780</v>
      </c>
      <c r="J740" s="2">
        <v>3</v>
      </c>
      <c r="K740" s="2">
        <v>0</v>
      </c>
      <c r="L740" s="2">
        <v>1.3</v>
      </c>
      <c r="M740" s="2">
        <v>1.3</v>
      </c>
      <c r="N740">
        <v>32</v>
      </c>
      <c r="O740">
        <v>357.8</v>
      </c>
      <c r="P740">
        <v>27.1</v>
      </c>
      <c r="Q740">
        <v>27.4</v>
      </c>
      <c r="R740" s="5">
        <v>0.50763888888888897</v>
      </c>
      <c r="T740" s="13">
        <f t="shared" si="29"/>
        <v>27.4</v>
      </c>
      <c r="U740" s="13">
        <f t="shared" si="30"/>
        <v>7.6999999999999993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>
        <v>16.7</v>
      </c>
      <c r="C741" s="2">
        <v>86</v>
      </c>
      <c r="D741" s="2">
        <v>14.4</v>
      </c>
      <c r="E741" s="2">
        <v>16.7</v>
      </c>
      <c r="F741" s="2">
        <v>0</v>
      </c>
      <c r="G741" s="2">
        <v>5.8</v>
      </c>
      <c r="H741" s="2">
        <v>1017</v>
      </c>
      <c r="I741" s="2">
        <v>32050</v>
      </c>
      <c r="J741" s="2">
        <v>2</v>
      </c>
      <c r="K741" s="2">
        <v>0</v>
      </c>
      <c r="L741" s="2">
        <v>1.3</v>
      </c>
      <c r="M741" s="2">
        <v>1.3</v>
      </c>
      <c r="N741">
        <v>32</v>
      </c>
      <c r="O741">
        <v>357.8</v>
      </c>
      <c r="P741">
        <v>27.1</v>
      </c>
      <c r="Q741">
        <v>27.4</v>
      </c>
      <c r="R741" s="5">
        <v>0.50833333333333297</v>
      </c>
      <c r="T741" s="13">
        <f t="shared" si="29"/>
        <v>27.4</v>
      </c>
      <c r="U741" s="13">
        <f t="shared" si="30"/>
        <v>7.6999999999999993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>
        <v>16.7</v>
      </c>
      <c r="C742" s="2">
        <v>86</v>
      </c>
      <c r="D742" s="2">
        <v>14.4</v>
      </c>
      <c r="E742" s="2">
        <v>16.7</v>
      </c>
      <c r="F742" s="2">
        <v>3.2</v>
      </c>
      <c r="G742" s="2">
        <v>4.3</v>
      </c>
      <c r="H742" s="2">
        <v>1016.9</v>
      </c>
      <c r="I742" s="2">
        <v>29720</v>
      </c>
      <c r="J742" s="2">
        <v>2</v>
      </c>
      <c r="K742" s="2">
        <v>0</v>
      </c>
      <c r="L742" s="2">
        <v>1.3</v>
      </c>
      <c r="M742" s="2">
        <v>1.3</v>
      </c>
      <c r="N742">
        <v>32</v>
      </c>
      <c r="O742">
        <v>357.8</v>
      </c>
      <c r="P742">
        <v>27.1</v>
      </c>
      <c r="Q742">
        <v>27.6</v>
      </c>
      <c r="R742" s="5">
        <v>0.50902777777777797</v>
      </c>
      <c r="T742" s="13">
        <f t="shared" si="29"/>
        <v>27.6</v>
      </c>
      <c r="U742" s="13">
        <f t="shared" si="30"/>
        <v>7.9000000000000021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>
        <v>16.7</v>
      </c>
      <c r="C743" s="2">
        <v>86</v>
      </c>
      <c r="D743" s="2">
        <v>14.4</v>
      </c>
      <c r="E743" s="2">
        <v>16.7</v>
      </c>
      <c r="F743" s="2">
        <v>3.6</v>
      </c>
      <c r="G743" s="2">
        <v>3.6</v>
      </c>
      <c r="H743" s="2">
        <v>1017.2</v>
      </c>
      <c r="I743" s="2">
        <v>30360</v>
      </c>
      <c r="J743" s="2">
        <v>2</v>
      </c>
      <c r="K743" s="2">
        <v>0</v>
      </c>
      <c r="L743" s="2">
        <v>1.3</v>
      </c>
      <c r="M743" s="2">
        <v>1.3</v>
      </c>
      <c r="N743">
        <v>32</v>
      </c>
      <c r="O743">
        <v>357.8</v>
      </c>
      <c r="P743">
        <v>27.2</v>
      </c>
      <c r="Q743">
        <v>27.6</v>
      </c>
      <c r="R743" s="5">
        <v>0.50972222222222197</v>
      </c>
      <c r="T743" s="13">
        <f t="shared" si="29"/>
        <v>27.6</v>
      </c>
      <c r="U743" s="13">
        <f t="shared" si="30"/>
        <v>7.9000000000000021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>
        <v>16.7</v>
      </c>
      <c r="C744" s="2">
        <v>86</v>
      </c>
      <c r="D744" s="2">
        <v>14.4</v>
      </c>
      <c r="E744" s="2">
        <v>16.7</v>
      </c>
      <c r="F744" s="2">
        <v>3.6</v>
      </c>
      <c r="G744" s="2">
        <v>7.9</v>
      </c>
      <c r="H744" s="2">
        <v>1017</v>
      </c>
      <c r="I744" s="2">
        <v>37230</v>
      </c>
      <c r="J744" s="2">
        <v>2</v>
      </c>
      <c r="K744" s="2">
        <v>0</v>
      </c>
      <c r="L744" s="2">
        <v>1.3</v>
      </c>
      <c r="M744" s="2">
        <v>1.3</v>
      </c>
      <c r="N744">
        <v>32</v>
      </c>
      <c r="O744">
        <v>357.8</v>
      </c>
      <c r="P744">
        <v>27.3</v>
      </c>
      <c r="Q744">
        <v>27.7</v>
      </c>
      <c r="R744" s="5">
        <v>0.51041666666666696</v>
      </c>
      <c r="T744" s="13">
        <f t="shared" si="29"/>
        <v>27.7</v>
      </c>
      <c r="U744" s="13">
        <f t="shared" si="30"/>
        <v>8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>
        <v>16.7</v>
      </c>
      <c r="C745" s="2">
        <v>86</v>
      </c>
      <c r="D745" s="2">
        <v>14.4</v>
      </c>
      <c r="E745" s="2">
        <v>16.7</v>
      </c>
      <c r="F745" s="2">
        <v>0</v>
      </c>
      <c r="G745" s="2">
        <v>4.7</v>
      </c>
      <c r="H745" s="2">
        <v>1017</v>
      </c>
      <c r="I745" s="2">
        <v>33620</v>
      </c>
      <c r="J745" s="2">
        <v>2</v>
      </c>
      <c r="K745" s="2">
        <v>0</v>
      </c>
      <c r="L745" s="2">
        <v>1.3</v>
      </c>
      <c r="M745" s="2">
        <v>1.3</v>
      </c>
      <c r="N745">
        <v>32</v>
      </c>
      <c r="O745">
        <v>357.8</v>
      </c>
      <c r="P745">
        <v>27.4</v>
      </c>
      <c r="Q745">
        <v>27.8</v>
      </c>
      <c r="R745" s="5">
        <v>0.51111111111111096</v>
      </c>
      <c r="T745" s="13">
        <f t="shared" si="29"/>
        <v>27.8</v>
      </c>
      <c r="U745" s="13">
        <f t="shared" si="30"/>
        <v>8.1000000000000014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>
        <v>16.7</v>
      </c>
      <c r="C746" s="2">
        <v>86</v>
      </c>
      <c r="D746" s="2">
        <v>14.4</v>
      </c>
      <c r="E746" s="2">
        <v>16.7</v>
      </c>
      <c r="F746" s="2">
        <v>5</v>
      </c>
      <c r="G746" s="2">
        <v>5.4</v>
      </c>
      <c r="H746" s="2">
        <v>1016.9</v>
      </c>
      <c r="I746" s="2">
        <v>41490</v>
      </c>
      <c r="J746" s="2">
        <v>3</v>
      </c>
      <c r="K746" s="2">
        <v>0</v>
      </c>
      <c r="L746" s="2">
        <v>1.3</v>
      </c>
      <c r="M746" s="2">
        <v>1.3</v>
      </c>
      <c r="N746">
        <v>32</v>
      </c>
      <c r="O746">
        <v>357.8</v>
      </c>
      <c r="P746">
        <v>27.5</v>
      </c>
      <c r="Q746">
        <v>27.8</v>
      </c>
      <c r="R746" s="5">
        <v>0.51180555555555596</v>
      </c>
      <c r="T746" s="13">
        <f t="shared" si="29"/>
        <v>27.8</v>
      </c>
      <c r="U746" s="13">
        <f t="shared" si="30"/>
        <v>8.1000000000000014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>
        <v>16.8</v>
      </c>
      <c r="C747" s="2">
        <v>86</v>
      </c>
      <c r="D747" s="2">
        <v>14.5</v>
      </c>
      <c r="E747" s="2">
        <v>16.8</v>
      </c>
      <c r="F747" s="2">
        <v>6.8</v>
      </c>
      <c r="G747" s="2">
        <v>6.8</v>
      </c>
      <c r="H747" s="2">
        <v>1017</v>
      </c>
      <c r="I747" s="2">
        <v>39070</v>
      </c>
      <c r="J747" s="2">
        <v>2</v>
      </c>
      <c r="K747" s="2">
        <v>0</v>
      </c>
      <c r="L747" s="2">
        <v>1.3</v>
      </c>
      <c r="M747" s="2">
        <v>1.3</v>
      </c>
      <c r="N747">
        <v>32</v>
      </c>
      <c r="O747">
        <v>357.8</v>
      </c>
      <c r="P747">
        <v>27.6</v>
      </c>
      <c r="Q747">
        <v>27.9</v>
      </c>
      <c r="R747" s="5">
        <v>0.51249999999999996</v>
      </c>
      <c r="T747" s="13">
        <f t="shared" si="29"/>
        <v>27.9</v>
      </c>
      <c r="U747" s="13">
        <f t="shared" si="30"/>
        <v>8.0999999999999979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>
        <v>16.7</v>
      </c>
      <c r="C748" s="2">
        <v>86</v>
      </c>
      <c r="D748" s="2">
        <v>14.4</v>
      </c>
      <c r="E748" s="2">
        <v>16.7</v>
      </c>
      <c r="F748" s="2">
        <v>5.4</v>
      </c>
      <c r="G748" s="2">
        <v>5.4</v>
      </c>
      <c r="H748" s="2">
        <v>1016.9</v>
      </c>
      <c r="I748" s="2">
        <v>56960</v>
      </c>
      <c r="J748" s="2">
        <v>4</v>
      </c>
      <c r="K748" s="2">
        <v>0</v>
      </c>
      <c r="L748" s="2">
        <v>1.3</v>
      </c>
      <c r="M748" s="2">
        <v>1.3</v>
      </c>
      <c r="N748">
        <v>32</v>
      </c>
      <c r="O748">
        <v>357.8</v>
      </c>
      <c r="P748">
        <v>27.7</v>
      </c>
      <c r="Q748">
        <v>28</v>
      </c>
      <c r="R748" s="5">
        <v>0.51319444444444495</v>
      </c>
      <c r="T748" s="13">
        <f t="shared" si="29"/>
        <v>28</v>
      </c>
      <c r="U748" s="13">
        <f t="shared" si="30"/>
        <v>8.3000000000000007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>
        <v>16.8</v>
      </c>
      <c r="C749" s="2">
        <v>86</v>
      </c>
      <c r="D749" s="2">
        <v>14.5</v>
      </c>
      <c r="E749" s="2">
        <v>16.8</v>
      </c>
      <c r="F749" s="2">
        <v>6.8</v>
      </c>
      <c r="G749" s="2">
        <v>6.8</v>
      </c>
      <c r="H749" s="2">
        <v>1016.9</v>
      </c>
      <c r="I749" s="2">
        <v>55670</v>
      </c>
      <c r="J749" s="2">
        <v>4</v>
      </c>
      <c r="K749" s="2">
        <v>0</v>
      </c>
      <c r="L749" s="2">
        <v>1.3</v>
      </c>
      <c r="M749" s="2">
        <v>1.3</v>
      </c>
      <c r="N749">
        <v>32</v>
      </c>
      <c r="O749">
        <v>357.8</v>
      </c>
      <c r="P749">
        <v>27.9</v>
      </c>
      <c r="Q749">
        <v>28.2</v>
      </c>
      <c r="R749" s="5">
        <v>0.51388888888888895</v>
      </c>
      <c r="T749" s="13">
        <f t="shared" si="29"/>
        <v>28.2</v>
      </c>
      <c r="U749" s="13">
        <f t="shared" si="30"/>
        <v>8.3999999999999986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>
        <v>16.899999999999999</v>
      </c>
      <c r="C750" s="2">
        <v>86</v>
      </c>
      <c r="D750" s="2">
        <v>14.6</v>
      </c>
      <c r="E750" s="2">
        <v>16.899999999999999</v>
      </c>
      <c r="F750" s="2">
        <v>1.8</v>
      </c>
      <c r="G750" s="2">
        <v>6.8</v>
      </c>
      <c r="H750" s="2">
        <v>1016.9</v>
      </c>
      <c r="I750" s="2">
        <v>55050</v>
      </c>
      <c r="J750" s="2">
        <v>4</v>
      </c>
      <c r="K750" s="2">
        <v>0</v>
      </c>
      <c r="L750" s="2">
        <v>1.3</v>
      </c>
      <c r="M750" s="2">
        <v>1.3</v>
      </c>
      <c r="N750">
        <v>32</v>
      </c>
      <c r="O750">
        <v>357.8</v>
      </c>
      <c r="P750">
        <v>28.1</v>
      </c>
      <c r="Q750">
        <v>28.6</v>
      </c>
      <c r="R750" s="5">
        <v>0.51458333333333295</v>
      </c>
      <c r="T750" s="13">
        <f t="shared" si="29"/>
        <v>28.6</v>
      </c>
      <c r="U750" s="13">
        <f t="shared" si="30"/>
        <v>8.7000000000000028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>
        <v>17.100000000000001</v>
      </c>
      <c r="C751" s="2">
        <v>86</v>
      </c>
      <c r="D751" s="2">
        <v>14.8</v>
      </c>
      <c r="E751" s="2">
        <v>17.100000000000001</v>
      </c>
      <c r="F751" s="2">
        <v>5.8</v>
      </c>
      <c r="G751" s="2">
        <v>6.5</v>
      </c>
      <c r="H751" s="2">
        <v>1016.9</v>
      </c>
      <c r="I751" s="2">
        <v>58020</v>
      </c>
      <c r="J751" s="2">
        <v>4</v>
      </c>
      <c r="K751" s="2">
        <v>0</v>
      </c>
      <c r="L751" s="2">
        <v>1.3</v>
      </c>
      <c r="M751" s="2">
        <v>1.3</v>
      </c>
      <c r="N751">
        <v>32</v>
      </c>
      <c r="O751">
        <v>357.8</v>
      </c>
      <c r="P751">
        <v>28.6</v>
      </c>
      <c r="Q751">
        <v>29.2</v>
      </c>
      <c r="R751" s="5">
        <v>0.51527777777777795</v>
      </c>
      <c r="T751" s="13">
        <f t="shared" si="29"/>
        <v>29.2</v>
      </c>
      <c r="U751" s="13">
        <f t="shared" si="30"/>
        <v>9.0999999999999979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>
        <v>17.100000000000001</v>
      </c>
      <c r="C752" s="2">
        <v>86</v>
      </c>
      <c r="D752" s="2">
        <v>14.8</v>
      </c>
      <c r="E752" s="2">
        <v>17.100000000000001</v>
      </c>
      <c r="F752" s="2">
        <v>2.5</v>
      </c>
      <c r="G752" s="2">
        <v>2.5</v>
      </c>
      <c r="H752" s="2">
        <v>1016.8</v>
      </c>
      <c r="I752" s="2">
        <v>59110</v>
      </c>
      <c r="J752" s="2">
        <v>4</v>
      </c>
      <c r="K752" s="2">
        <v>0</v>
      </c>
      <c r="L752" s="2">
        <v>1.3</v>
      </c>
      <c r="M752" s="2">
        <v>1.3</v>
      </c>
      <c r="N752">
        <v>32</v>
      </c>
      <c r="O752">
        <v>357.8</v>
      </c>
      <c r="P752">
        <v>29.1</v>
      </c>
      <c r="Q752">
        <v>29.2</v>
      </c>
      <c r="R752" s="5">
        <v>0.51597222222222205</v>
      </c>
      <c r="T752" s="13">
        <f t="shared" si="29"/>
        <v>29.2</v>
      </c>
      <c r="U752" s="13">
        <f t="shared" si="30"/>
        <v>9.0999999999999979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>
        <v>17.2</v>
      </c>
      <c r="C753" s="2">
        <v>86</v>
      </c>
      <c r="D753" s="2">
        <v>14.9</v>
      </c>
      <c r="E753" s="2">
        <v>17.2</v>
      </c>
      <c r="F753" s="2">
        <v>5</v>
      </c>
      <c r="G753" s="2">
        <v>5.8</v>
      </c>
      <c r="H753" s="2">
        <v>1016.7</v>
      </c>
      <c r="I753" s="2">
        <v>53160</v>
      </c>
      <c r="J753" s="2">
        <v>3</v>
      </c>
      <c r="K753" s="2">
        <v>0</v>
      </c>
      <c r="L753" s="2">
        <v>1.3</v>
      </c>
      <c r="M753" s="2">
        <v>1.3</v>
      </c>
      <c r="N753">
        <v>32</v>
      </c>
      <c r="O753">
        <v>357.8</v>
      </c>
      <c r="P753">
        <v>29.7</v>
      </c>
      <c r="Q753">
        <v>29.8</v>
      </c>
      <c r="R753" s="5">
        <v>0.51666666666666705</v>
      </c>
      <c r="T753" s="13">
        <f t="shared" si="29"/>
        <v>29.8</v>
      </c>
      <c r="U753" s="13">
        <f t="shared" si="30"/>
        <v>9.6000000000000014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>
        <v>17.100000000000001</v>
      </c>
      <c r="C754" s="2">
        <v>86</v>
      </c>
      <c r="D754" s="2">
        <v>14.8</v>
      </c>
      <c r="E754" s="2">
        <v>17.100000000000001</v>
      </c>
      <c r="F754" s="2">
        <v>4.3</v>
      </c>
      <c r="G754" s="2">
        <v>4.3</v>
      </c>
      <c r="H754" s="2">
        <v>1016.9</v>
      </c>
      <c r="I754" s="2">
        <v>50240</v>
      </c>
      <c r="J754" s="2">
        <v>3</v>
      </c>
      <c r="K754" s="2">
        <v>0</v>
      </c>
      <c r="L754" s="2">
        <v>1.3</v>
      </c>
      <c r="M754" s="2">
        <v>1.3</v>
      </c>
      <c r="N754">
        <v>32</v>
      </c>
      <c r="O754">
        <v>357.8</v>
      </c>
      <c r="P754">
        <v>30.4</v>
      </c>
      <c r="Q754">
        <v>30.4</v>
      </c>
      <c r="R754" s="5">
        <v>0.51736111111111105</v>
      </c>
      <c r="T754" s="13">
        <f t="shared" si="29"/>
        <v>30.4</v>
      </c>
      <c r="U754" s="13">
        <f t="shared" si="30"/>
        <v>10.299999999999997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>
        <v>17.2</v>
      </c>
      <c r="C755" s="2">
        <v>86</v>
      </c>
      <c r="D755" s="2">
        <v>14.9</v>
      </c>
      <c r="E755" s="2">
        <v>17.2</v>
      </c>
      <c r="F755" s="2">
        <v>4.7</v>
      </c>
      <c r="G755" s="2">
        <v>4.7</v>
      </c>
      <c r="H755" s="2">
        <v>1017</v>
      </c>
      <c r="I755" s="2">
        <v>38620</v>
      </c>
      <c r="J755" s="2">
        <v>2</v>
      </c>
      <c r="K755" s="2">
        <v>0</v>
      </c>
      <c r="L755" s="2">
        <v>1.3</v>
      </c>
      <c r="M755" s="2">
        <v>1.3</v>
      </c>
      <c r="N755">
        <v>32</v>
      </c>
      <c r="O755">
        <v>357.8</v>
      </c>
      <c r="P755">
        <v>31</v>
      </c>
      <c r="Q755">
        <v>31.1</v>
      </c>
      <c r="R755" s="5">
        <v>0.51805555555555605</v>
      </c>
      <c r="T755" s="13">
        <f t="shared" si="29"/>
        <v>31.1</v>
      </c>
      <c r="U755" s="13">
        <f t="shared" si="30"/>
        <v>10.900000000000002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>
        <v>17</v>
      </c>
      <c r="C756" s="2">
        <v>86</v>
      </c>
      <c r="D756" s="2">
        <v>14.7</v>
      </c>
      <c r="E756" s="2">
        <v>17</v>
      </c>
      <c r="F756" s="2">
        <v>3.6</v>
      </c>
      <c r="G756" s="2">
        <v>5.8</v>
      </c>
      <c r="H756" s="2">
        <v>1016.9</v>
      </c>
      <c r="I756" s="2">
        <v>33050</v>
      </c>
      <c r="J756" s="2">
        <v>2</v>
      </c>
      <c r="K756" s="2">
        <v>0</v>
      </c>
      <c r="L756" s="2">
        <v>1.3</v>
      </c>
      <c r="M756" s="2">
        <v>1.3</v>
      </c>
      <c r="N756">
        <v>32</v>
      </c>
      <c r="O756">
        <v>357.8</v>
      </c>
      <c r="P756">
        <v>31.4</v>
      </c>
      <c r="Q756">
        <v>31.6</v>
      </c>
      <c r="R756" s="5">
        <v>0.51875000000000004</v>
      </c>
      <c r="T756" s="13">
        <f t="shared" si="29"/>
        <v>31.6</v>
      </c>
      <c r="U756" s="13">
        <f t="shared" si="30"/>
        <v>11.600000000000001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>
        <v>17.100000000000001</v>
      </c>
      <c r="C757" s="2">
        <v>86</v>
      </c>
      <c r="D757" s="2">
        <v>14.8</v>
      </c>
      <c r="E757" s="2">
        <v>17.100000000000001</v>
      </c>
      <c r="F757" s="2">
        <v>9</v>
      </c>
      <c r="G757" s="2">
        <v>10.8</v>
      </c>
      <c r="H757" s="2">
        <v>1016.9</v>
      </c>
      <c r="I757" s="2">
        <v>30550</v>
      </c>
      <c r="J757" s="2">
        <v>2</v>
      </c>
      <c r="K757" s="2">
        <v>0</v>
      </c>
      <c r="L757" s="2">
        <v>1.3</v>
      </c>
      <c r="M757" s="2">
        <v>1.3</v>
      </c>
      <c r="N757">
        <v>32</v>
      </c>
      <c r="O757">
        <v>357.8</v>
      </c>
      <c r="P757">
        <v>31.6</v>
      </c>
      <c r="Q757">
        <v>32</v>
      </c>
      <c r="R757" s="5">
        <v>0.51944444444444404</v>
      </c>
      <c r="T757" s="13">
        <f t="shared" si="29"/>
        <v>32</v>
      </c>
      <c r="U757" s="13">
        <f t="shared" si="30"/>
        <v>11.899999999999999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>
        <v>17</v>
      </c>
      <c r="C758" s="2">
        <v>86</v>
      </c>
      <c r="D758" s="2">
        <v>14.7</v>
      </c>
      <c r="E758" s="2">
        <v>17</v>
      </c>
      <c r="F758" s="2">
        <v>4.3</v>
      </c>
      <c r="G758" s="2">
        <v>4.7</v>
      </c>
      <c r="H758" s="2">
        <v>1016.7</v>
      </c>
      <c r="I758" s="2">
        <v>28370</v>
      </c>
      <c r="J758" s="2">
        <v>2</v>
      </c>
      <c r="K758" s="2">
        <v>0</v>
      </c>
      <c r="L758" s="2">
        <v>1.3</v>
      </c>
      <c r="M758" s="2">
        <v>1.3</v>
      </c>
      <c r="N758">
        <v>32</v>
      </c>
      <c r="O758">
        <v>357.8</v>
      </c>
      <c r="P758">
        <v>31.4</v>
      </c>
      <c r="Q758">
        <v>32.200000000000003</v>
      </c>
      <c r="R758" s="5">
        <v>0.52013888888888904</v>
      </c>
      <c r="T758" s="13">
        <f t="shared" si="29"/>
        <v>32.200000000000003</v>
      </c>
      <c r="U758" s="13">
        <f t="shared" si="30"/>
        <v>12.200000000000003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>
        <v>17</v>
      </c>
      <c r="C759" s="2">
        <v>86</v>
      </c>
      <c r="D759" s="2">
        <v>14.7</v>
      </c>
      <c r="E759" s="2">
        <v>17</v>
      </c>
      <c r="F759" s="2">
        <v>4.7</v>
      </c>
      <c r="G759" s="2">
        <v>4.7</v>
      </c>
      <c r="H759" s="2">
        <v>1017</v>
      </c>
      <c r="I759" s="2">
        <v>26640</v>
      </c>
      <c r="J759" s="2">
        <v>1</v>
      </c>
      <c r="K759" s="2">
        <v>0</v>
      </c>
      <c r="L759" s="2">
        <v>1.3</v>
      </c>
      <c r="M759" s="2">
        <v>1.3</v>
      </c>
      <c r="N759">
        <v>32</v>
      </c>
      <c r="O759">
        <v>357.8</v>
      </c>
      <c r="P759">
        <v>31.2</v>
      </c>
      <c r="Q759">
        <v>32.200000000000003</v>
      </c>
      <c r="R759" s="5">
        <v>0.52083333333333304</v>
      </c>
      <c r="T759" s="13">
        <f t="shared" si="29"/>
        <v>32.200000000000003</v>
      </c>
      <c r="U759" s="13">
        <f t="shared" si="30"/>
        <v>12.200000000000003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>
        <v>16.899999999999999</v>
      </c>
      <c r="C760" s="2">
        <v>86</v>
      </c>
      <c r="D760" s="2">
        <v>14.6</v>
      </c>
      <c r="E760" s="2">
        <v>16.899999999999999</v>
      </c>
      <c r="F760" s="2">
        <v>2.5</v>
      </c>
      <c r="G760" s="2">
        <v>3.6</v>
      </c>
      <c r="H760" s="2">
        <v>1016.7</v>
      </c>
      <c r="I760" s="2">
        <v>24840</v>
      </c>
      <c r="J760" s="2">
        <v>1</v>
      </c>
      <c r="K760" s="2">
        <v>0</v>
      </c>
      <c r="L760" s="2">
        <v>1.3</v>
      </c>
      <c r="M760" s="2">
        <v>1.3</v>
      </c>
      <c r="N760">
        <v>32</v>
      </c>
      <c r="O760">
        <v>357.8</v>
      </c>
      <c r="P760">
        <v>30.8</v>
      </c>
      <c r="Q760">
        <v>31.8</v>
      </c>
      <c r="R760" s="5">
        <v>0.52152777777777803</v>
      </c>
      <c r="T760" s="13">
        <f t="shared" si="29"/>
        <v>31.8</v>
      </c>
      <c r="U760" s="13">
        <f t="shared" si="30"/>
        <v>11.900000000000002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>
        <v>16.899999999999999</v>
      </c>
      <c r="C761" s="2">
        <v>86</v>
      </c>
      <c r="D761" s="2">
        <v>14.6</v>
      </c>
      <c r="E761" s="2">
        <v>16.899999999999999</v>
      </c>
      <c r="F761" s="2">
        <v>1.8</v>
      </c>
      <c r="G761" s="2">
        <v>4.7</v>
      </c>
      <c r="H761" s="2">
        <v>1016.8</v>
      </c>
      <c r="I761" s="2">
        <v>24260</v>
      </c>
      <c r="J761" s="2">
        <v>1</v>
      </c>
      <c r="K761" s="2">
        <v>0</v>
      </c>
      <c r="L761" s="2">
        <v>1.3</v>
      </c>
      <c r="M761" s="2">
        <v>1.3</v>
      </c>
      <c r="N761">
        <v>32</v>
      </c>
      <c r="O761">
        <v>357.8</v>
      </c>
      <c r="P761">
        <v>30.3</v>
      </c>
      <c r="Q761">
        <v>31.5</v>
      </c>
      <c r="R761" s="5">
        <v>0.52222222222222203</v>
      </c>
      <c r="T761" s="13">
        <f t="shared" si="29"/>
        <v>31.5</v>
      </c>
      <c r="U761" s="13">
        <f t="shared" si="30"/>
        <v>11.600000000000001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>
        <v>16.899999999999999</v>
      </c>
      <c r="C762" s="2">
        <v>86</v>
      </c>
      <c r="D762" s="2">
        <v>14.6</v>
      </c>
      <c r="E762" s="2">
        <v>16.899999999999999</v>
      </c>
      <c r="F762" s="2">
        <v>7.9</v>
      </c>
      <c r="G762" s="2">
        <v>8.3000000000000007</v>
      </c>
      <c r="H762" s="2">
        <v>1016.8</v>
      </c>
      <c r="I762" s="2">
        <v>22810</v>
      </c>
      <c r="J762" s="2">
        <v>1</v>
      </c>
      <c r="K762" s="2">
        <v>0</v>
      </c>
      <c r="L762" s="2">
        <v>1.3</v>
      </c>
      <c r="M762" s="2">
        <v>1.3</v>
      </c>
      <c r="N762">
        <v>32</v>
      </c>
      <c r="O762">
        <v>357.8</v>
      </c>
      <c r="P762">
        <v>29.8</v>
      </c>
      <c r="Q762">
        <v>31.1</v>
      </c>
      <c r="R762" s="5">
        <v>0.52291666666666703</v>
      </c>
      <c r="T762" s="13">
        <f t="shared" si="29"/>
        <v>31.1</v>
      </c>
      <c r="U762" s="13">
        <f t="shared" si="30"/>
        <v>11.200000000000003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>
        <v>16.8</v>
      </c>
      <c r="C763" s="2">
        <v>86</v>
      </c>
      <c r="D763" s="2">
        <v>14.5</v>
      </c>
      <c r="E763" s="2">
        <v>16.8</v>
      </c>
      <c r="F763" s="2">
        <v>4</v>
      </c>
      <c r="G763" s="2">
        <v>5</v>
      </c>
      <c r="H763" s="2">
        <v>1016.9</v>
      </c>
      <c r="I763" s="2">
        <v>22660</v>
      </c>
      <c r="J763" s="2">
        <v>1</v>
      </c>
      <c r="K763" s="2">
        <v>0</v>
      </c>
      <c r="L763" s="2">
        <v>1.3</v>
      </c>
      <c r="M763" s="2">
        <v>1.3</v>
      </c>
      <c r="N763">
        <v>32</v>
      </c>
      <c r="O763">
        <v>357.8</v>
      </c>
      <c r="P763">
        <v>29.3</v>
      </c>
      <c r="Q763">
        <v>30.6</v>
      </c>
      <c r="R763" s="5">
        <v>0.52361111111111103</v>
      </c>
      <c r="T763" s="13">
        <f t="shared" si="29"/>
        <v>30.6</v>
      </c>
      <c r="U763" s="13">
        <f t="shared" si="30"/>
        <v>10.8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>
        <v>16.8</v>
      </c>
      <c r="C764" s="2">
        <v>86</v>
      </c>
      <c r="D764" s="2">
        <v>14.5</v>
      </c>
      <c r="E764" s="2">
        <v>16.8</v>
      </c>
      <c r="F764" s="2">
        <v>5</v>
      </c>
      <c r="G764" s="2">
        <v>5.8</v>
      </c>
      <c r="H764" s="2">
        <v>1016.9</v>
      </c>
      <c r="I764" s="2">
        <v>22470</v>
      </c>
      <c r="J764" s="2">
        <v>1</v>
      </c>
      <c r="K764" s="2">
        <v>0</v>
      </c>
      <c r="L764" s="2">
        <v>1.3</v>
      </c>
      <c r="M764" s="2">
        <v>1.3</v>
      </c>
      <c r="N764">
        <v>32</v>
      </c>
      <c r="O764">
        <v>357.8</v>
      </c>
      <c r="P764">
        <v>28.9</v>
      </c>
      <c r="Q764">
        <v>30.1</v>
      </c>
      <c r="R764" s="5">
        <v>0.52430555555555602</v>
      </c>
      <c r="T764" s="13">
        <f t="shared" si="29"/>
        <v>30.1</v>
      </c>
      <c r="U764" s="13">
        <f t="shared" si="30"/>
        <v>10.3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>
        <v>16.8</v>
      </c>
      <c r="C765" s="2">
        <v>86</v>
      </c>
      <c r="D765" s="2">
        <v>14.5</v>
      </c>
      <c r="E765" s="2">
        <v>16.8</v>
      </c>
      <c r="F765" s="2">
        <v>2.5</v>
      </c>
      <c r="G765" s="2">
        <v>5.4</v>
      </c>
      <c r="H765" s="2">
        <v>1016.9</v>
      </c>
      <c r="I765" s="2">
        <v>22680</v>
      </c>
      <c r="J765" s="2">
        <v>1</v>
      </c>
      <c r="K765" s="2">
        <v>0</v>
      </c>
      <c r="L765" s="2">
        <v>1.3</v>
      </c>
      <c r="M765" s="2">
        <v>1.3</v>
      </c>
      <c r="N765">
        <v>32</v>
      </c>
      <c r="O765">
        <v>357.8</v>
      </c>
      <c r="P765">
        <v>28.4</v>
      </c>
      <c r="Q765">
        <v>29.7</v>
      </c>
      <c r="R765" s="5">
        <v>0.52500000000000002</v>
      </c>
      <c r="T765" s="13">
        <f t="shared" si="29"/>
        <v>29.7</v>
      </c>
      <c r="U765" s="13">
        <f t="shared" si="30"/>
        <v>9.8999999999999986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>
        <v>16.8</v>
      </c>
      <c r="C766" s="2">
        <v>86</v>
      </c>
      <c r="D766" s="2">
        <v>14.5</v>
      </c>
      <c r="E766" s="2">
        <v>16.8</v>
      </c>
      <c r="F766" s="2">
        <v>3.6</v>
      </c>
      <c r="G766" s="2">
        <v>4.3</v>
      </c>
      <c r="H766" s="2">
        <v>1016.7</v>
      </c>
      <c r="I766" s="2">
        <v>24430</v>
      </c>
      <c r="J766" s="2">
        <v>1</v>
      </c>
      <c r="K766" s="2">
        <v>0</v>
      </c>
      <c r="L766" s="2">
        <v>1.3</v>
      </c>
      <c r="M766" s="2">
        <v>1.3</v>
      </c>
      <c r="N766">
        <v>32</v>
      </c>
      <c r="O766">
        <v>357.8</v>
      </c>
      <c r="P766">
        <v>28</v>
      </c>
      <c r="Q766">
        <v>29.2</v>
      </c>
      <c r="R766" s="5">
        <v>0.52569444444444402</v>
      </c>
      <c r="T766" s="13">
        <f t="shared" si="29"/>
        <v>29.2</v>
      </c>
      <c r="U766" s="13">
        <f t="shared" si="30"/>
        <v>9.3999999999999986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>
        <v>16.8</v>
      </c>
      <c r="C767" s="2">
        <v>86</v>
      </c>
      <c r="D767" s="2">
        <v>14.5</v>
      </c>
      <c r="E767" s="2">
        <v>16.8</v>
      </c>
      <c r="F767" s="2">
        <v>1.8</v>
      </c>
      <c r="G767" s="2">
        <v>4.7</v>
      </c>
      <c r="H767" s="2">
        <v>1016.6</v>
      </c>
      <c r="I767" s="2">
        <v>25450</v>
      </c>
      <c r="J767" s="2">
        <v>1</v>
      </c>
      <c r="K767" s="2">
        <v>0</v>
      </c>
      <c r="L767" s="2">
        <v>1.3</v>
      </c>
      <c r="M767" s="2">
        <v>1.3</v>
      </c>
      <c r="N767">
        <v>32</v>
      </c>
      <c r="O767">
        <v>357.8</v>
      </c>
      <c r="P767">
        <v>27.6</v>
      </c>
      <c r="Q767">
        <v>28.7</v>
      </c>
      <c r="R767" s="5">
        <v>0.52638888888888902</v>
      </c>
      <c r="T767" s="13">
        <f t="shared" si="29"/>
        <v>28.7</v>
      </c>
      <c r="U767" s="13">
        <f t="shared" si="30"/>
        <v>8.8999999999999986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>
        <v>16.8</v>
      </c>
      <c r="C768" s="2">
        <v>85</v>
      </c>
      <c r="D768" s="2">
        <v>14.3</v>
      </c>
      <c r="E768" s="2">
        <v>16.8</v>
      </c>
      <c r="F768" s="2">
        <v>6.1</v>
      </c>
      <c r="G768" s="2">
        <v>6.1</v>
      </c>
      <c r="H768" s="2">
        <v>1016.9</v>
      </c>
      <c r="I768" s="2">
        <v>25230</v>
      </c>
      <c r="J768" s="2">
        <v>1</v>
      </c>
      <c r="K768" s="2">
        <v>0</v>
      </c>
      <c r="L768" s="2">
        <v>1.3</v>
      </c>
      <c r="M768" s="2">
        <v>1.3</v>
      </c>
      <c r="N768">
        <v>32</v>
      </c>
      <c r="O768">
        <v>357.8</v>
      </c>
      <c r="P768">
        <v>27.6</v>
      </c>
      <c r="Q768">
        <v>28.3</v>
      </c>
      <c r="R768" s="5">
        <v>0.52708333333333302</v>
      </c>
      <c r="T768" s="13">
        <f t="shared" si="29"/>
        <v>28.3</v>
      </c>
      <c r="U768" s="13">
        <f t="shared" si="30"/>
        <v>8.5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>
        <v>16.8</v>
      </c>
      <c r="C769" s="2">
        <v>86</v>
      </c>
      <c r="D769" s="2">
        <v>14.5</v>
      </c>
      <c r="E769" s="2">
        <v>16.8</v>
      </c>
      <c r="F769" s="2">
        <v>3.6</v>
      </c>
      <c r="G769" s="2">
        <v>4.7</v>
      </c>
      <c r="H769" s="2">
        <v>1017</v>
      </c>
      <c r="I769" s="2">
        <v>25640</v>
      </c>
      <c r="J769" s="2">
        <v>1</v>
      </c>
      <c r="K769" s="2">
        <v>0</v>
      </c>
      <c r="L769" s="2">
        <v>1.3</v>
      </c>
      <c r="M769" s="2">
        <v>1.3</v>
      </c>
      <c r="N769">
        <v>32</v>
      </c>
      <c r="O769">
        <v>357.8</v>
      </c>
      <c r="P769">
        <v>26.9</v>
      </c>
      <c r="Q769">
        <v>27.8</v>
      </c>
      <c r="R769" s="5">
        <v>0.52777777777777801</v>
      </c>
      <c r="T769" s="13">
        <f t="shared" si="29"/>
        <v>27.8</v>
      </c>
      <c r="U769" s="13">
        <f t="shared" si="30"/>
        <v>8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>
        <v>16.8</v>
      </c>
      <c r="C770" s="2">
        <v>86</v>
      </c>
      <c r="D770" s="2">
        <v>14.5</v>
      </c>
      <c r="E770" s="2">
        <v>16.8</v>
      </c>
      <c r="F770" s="2">
        <v>2.5</v>
      </c>
      <c r="G770" s="2">
        <v>4.3</v>
      </c>
      <c r="H770" s="2">
        <v>1016.8</v>
      </c>
      <c r="I770" s="2">
        <v>25820</v>
      </c>
      <c r="J770" s="2">
        <v>1</v>
      </c>
      <c r="K770" s="2">
        <v>0</v>
      </c>
      <c r="L770" s="2">
        <v>1.3</v>
      </c>
      <c r="M770" s="2">
        <v>1.3</v>
      </c>
      <c r="N770">
        <v>32</v>
      </c>
      <c r="O770">
        <v>357.8</v>
      </c>
      <c r="P770">
        <v>26.6</v>
      </c>
      <c r="Q770">
        <v>27.5</v>
      </c>
      <c r="R770" s="5">
        <v>0.52847222222222201</v>
      </c>
      <c r="T770" s="13">
        <f t="shared" si="29"/>
        <v>27.5</v>
      </c>
      <c r="U770" s="13">
        <f t="shared" si="30"/>
        <v>7.6999999999999993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>
        <v>16.8</v>
      </c>
      <c r="C771" s="2">
        <v>85</v>
      </c>
      <c r="D771" s="2">
        <v>14.3</v>
      </c>
      <c r="E771" s="2">
        <v>16.8</v>
      </c>
      <c r="F771" s="2">
        <v>3.6</v>
      </c>
      <c r="G771" s="2">
        <v>5.4</v>
      </c>
      <c r="H771" s="2">
        <v>1017</v>
      </c>
      <c r="I771" s="2">
        <v>24900</v>
      </c>
      <c r="J771" s="2">
        <v>1</v>
      </c>
      <c r="K771" s="2">
        <v>0</v>
      </c>
      <c r="L771" s="2">
        <v>1.3</v>
      </c>
      <c r="M771" s="2">
        <v>1.3</v>
      </c>
      <c r="N771">
        <v>32</v>
      </c>
      <c r="O771">
        <v>357.8</v>
      </c>
      <c r="P771">
        <v>26.4</v>
      </c>
      <c r="Q771">
        <v>27.1</v>
      </c>
      <c r="R771" s="5">
        <v>0.52916666666666701</v>
      </c>
      <c r="T771" s="13">
        <f t="shared" si="29"/>
        <v>27.1</v>
      </c>
      <c r="U771" s="13">
        <f t="shared" si="30"/>
        <v>7.3000000000000007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16.8</v>
      </c>
      <c r="C772" s="2">
        <v>86</v>
      </c>
      <c r="D772" s="2">
        <v>14.5</v>
      </c>
      <c r="E772" s="2">
        <v>16.8</v>
      </c>
      <c r="F772" s="2">
        <v>4.7</v>
      </c>
      <c r="G772" s="2">
        <v>5.4</v>
      </c>
      <c r="H772" s="2">
        <v>1017</v>
      </c>
      <c r="I772" s="2">
        <v>22630</v>
      </c>
      <c r="J772" s="2">
        <v>1</v>
      </c>
      <c r="K772" s="2">
        <v>0</v>
      </c>
      <c r="L772" s="2">
        <v>1.3</v>
      </c>
      <c r="M772" s="2">
        <v>1.3</v>
      </c>
      <c r="N772">
        <v>32</v>
      </c>
      <c r="O772">
        <v>357.8</v>
      </c>
      <c r="P772">
        <v>26.1</v>
      </c>
      <c r="Q772">
        <v>26.8</v>
      </c>
      <c r="R772" s="5">
        <v>0.52986111111111101</v>
      </c>
      <c r="T772" s="13">
        <f t="shared" si="29"/>
        <v>26.8</v>
      </c>
      <c r="U772" s="13">
        <f t="shared" si="30"/>
        <v>7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>
        <v>16.7</v>
      </c>
      <c r="C773" s="2">
        <v>85</v>
      </c>
      <c r="D773" s="2">
        <v>14.2</v>
      </c>
      <c r="E773" s="2">
        <v>16.7</v>
      </c>
      <c r="F773" s="2">
        <v>1.8</v>
      </c>
      <c r="G773" s="2">
        <v>3.6</v>
      </c>
      <c r="H773" s="2">
        <v>1016.9</v>
      </c>
      <c r="I773" s="2">
        <v>22000</v>
      </c>
      <c r="J773" s="2">
        <v>1</v>
      </c>
      <c r="K773" s="2">
        <v>0</v>
      </c>
      <c r="L773" s="2">
        <v>1.3</v>
      </c>
      <c r="M773" s="2">
        <v>1.3</v>
      </c>
      <c r="N773">
        <v>32</v>
      </c>
      <c r="O773">
        <v>357.8</v>
      </c>
      <c r="P773">
        <v>25.9</v>
      </c>
      <c r="Q773">
        <v>26.6</v>
      </c>
      <c r="R773" s="5">
        <v>0.530555555555556</v>
      </c>
      <c r="T773" s="13">
        <f t="shared" si="29"/>
        <v>26.6</v>
      </c>
      <c r="U773" s="13">
        <f t="shared" si="30"/>
        <v>6.9000000000000021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>
        <v>16.7</v>
      </c>
      <c r="C774" s="2">
        <v>85</v>
      </c>
      <c r="D774" s="2">
        <v>14.2</v>
      </c>
      <c r="E774" s="2">
        <v>16.7</v>
      </c>
      <c r="F774" s="2">
        <v>5.4</v>
      </c>
      <c r="G774" s="2">
        <v>6.1</v>
      </c>
      <c r="H774" s="2">
        <v>1016.9</v>
      </c>
      <c r="I774" s="2">
        <v>22410</v>
      </c>
      <c r="J774" s="2">
        <v>1</v>
      </c>
      <c r="K774" s="2">
        <v>0</v>
      </c>
      <c r="L774" s="2">
        <v>1.3</v>
      </c>
      <c r="M774" s="2">
        <v>1.3</v>
      </c>
      <c r="N774">
        <v>32</v>
      </c>
      <c r="O774">
        <v>357.8</v>
      </c>
      <c r="P774">
        <v>25.7</v>
      </c>
      <c r="Q774">
        <v>26.3</v>
      </c>
      <c r="R774" s="5">
        <v>0.53125</v>
      </c>
      <c r="T774" s="13">
        <f t="shared" si="29"/>
        <v>26.3</v>
      </c>
      <c r="U774" s="13">
        <f t="shared" si="30"/>
        <v>6.6000000000000014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>
        <v>16.7</v>
      </c>
      <c r="C775" s="2">
        <v>85</v>
      </c>
      <c r="D775" s="2">
        <v>14.2</v>
      </c>
      <c r="E775" s="2">
        <v>16.7</v>
      </c>
      <c r="F775" s="2">
        <v>2.5</v>
      </c>
      <c r="G775" s="2">
        <v>5</v>
      </c>
      <c r="H775" s="2">
        <v>1016.8</v>
      </c>
      <c r="I775" s="2">
        <v>23970</v>
      </c>
      <c r="J775" s="2">
        <v>1</v>
      </c>
      <c r="K775" s="2">
        <v>0</v>
      </c>
      <c r="L775" s="2">
        <v>1.3</v>
      </c>
      <c r="M775" s="2">
        <v>1.3</v>
      </c>
      <c r="N775">
        <v>32</v>
      </c>
      <c r="O775">
        <v>357.8</v>
      </c>
      <c r="P775">
        <v>25.4</v>
      </c>
      <c r="Q775">
        <v>26.1</v>
      </c>
      <c r="R775" s="5">
        <v>0.531944444444444</v>
      </c>
      <c r="T775" s="13">
        <f t="shared" si="29"/>
        <v>26.1</v>
      </c>
      <c r="U775" s="13">
        <f t="shared" si="30"/>
        <v>6.4000000000000021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>
        <v>16.7</v>
      </c>
      <c r="C776" s="2">
        <v>85</v>
      </c>
      <c r="D776" s="2">
        <v>14.2</v>
      </c>
      <c r="E776" s="2">
        <v>16.7</v>
      </c>
      <c r="F776" s="2">
        <v>4.3</v>
      </c>
      <c r="G776" s="2">
        <v>5.4</v>
      </c>
      <c r="H776" s="2">
        <v>1016.8</v>
      </c>
      <c r="I776" s="2">
        <v>25760</v>
      </c>
      <c r="J776" s="2">
        <v>1</v>
      </c>
      <c r="K776" s="2">
        <v>0</v>
      </c>
      <c r="L776" s="2">
        <v>1.3</v>
      </c>
      <c r="M776" s="2">
        <v>1.3</v>
      </c>
      <c r="N776">
        <v>32</v>
      </c>
      <c r="O776">
        <v>357.8</v>
      </c>
      <c r="P776">
        <v>25.2</v>
      </c>
      <c r="Q776">
        <v>25.9</v>
      </c>
      <c r="R776" s="5">
        <v>0.53263888888888899</v>
      </c>
      <c r="T776" s="13">
        <f t="shared" si="29"/>
        <v>25.9</v>
      </c>
      <c r="U776" s="13">
        <f t="shared" si="30"/>
        <v>6.1999999999999993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>
        <v>16.7</v>
      </c>
      <c r="C777" s="2">
        <v>85</v>
      </c>
      <c r="D777" s="2">
        <v>14.2</v>
      </c>
      <c r="E777" s="2">
        <v>16.7</v>
      </c>
      <c r="F777" s="2">
        <v>4</v>
      </c>
      <c r="G777" s="2">
        <v>10.1</v>
      </c>
      <c r="H777" s="2">
        <v>1016.7</v>
      </c>
      <c r="I777" s="2">
        <v>27370</v>
      </c>
      <c r="J777" s="2">
        <v>2</v>
      </c>
      <c r="K777" s="2">
        <v>0</v>
      </c>
      <c r="L777" s="2">
        <v>1.3</v>
      </c>
      <c r="M777" s="2">
        <v>1.3</v>
      </c>
      <c r="N777">
        <v>32</v>
      </c>
      <c r="O777">
        <v>357.8</v>
      </c>
      <c r="P777">
        <v>25.2</v>
      </c>
      <c r="Q777">
        <v>25.9</v>
      </c>
      <c r="R777" s="5">
        <v>0.53333333333333299</v>
      </c>
      <c r="T777" s="13">
        <f t="shared" si="29"/>
        <v>25.9</v>
      </c>
      <c r="U777" s="13">
        <f t="shared" si="30"/>
        <v>6.1999999999999993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>
        <v>16.600000000000001</v>
      </c>
      <c r="C778" s="2">
        <v>85</v>
      </c>
      <c r="D778" s="2">
        <v>14.1</v>
      </c>
      <c r="E778" s="2">
        <v>16.600000000000001</v>
      </c>
      <c r="F778" s="2">
        <v>4.7</v>
      </c>
      <c r="G778" s="2">
        <v>9.4</v>
      </c>
      <c r="H778" s="2">
        <v>1016.8</v>
      </c>
      <c r="I778" s="2">
        <v>29950</v>
      </c>
      <c r="J778" s="2">
        <v>2</v>
      </c>
      <c r="K778" s="2">
        <v>0</v>
      </c>
      <c r="L778" s="2">
        <v>1.3</v>
      </c>
      <c r="M778" s="2">
        <v>1.3</v>
      </c>
      <c r="N778">
        <v>32</v>
      </c>
      <c r="O778">
        <v>357.8</v>
      </c>
      <c r="P778">
        <v>24.7</v>
      </c>
      <c r="Q778">
        <v>25.5</v>
      </c>
      <c r="R778" s="5">
        <v>0.53402777777777799</v>
      </c>
      <c r="T778" s="13">
        <f t="shared" si="29"/>
        <v>25.5</v>
      </c>
      <c r="U778" s="13">
        <f t="shared" si="30"/>
        <v>5.8999999999999986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>
        <v>16.600000000000001</v>
      </c>
      <c r="C779" s="2">
        <v>85</v>
      </c>
      <c r="D779" s="2">
        <v>14.1</v>
      </c>
      <c r="E779" s="2">
        <v>16.600000000000001</v>
      </c>
      <c r="F779" s="2">
        <v>6.8</v>
      </c>
      <c r="G779" s="2">
        <v>6.8</v>
      </c>
      <c r="H779" s="2">
        <v>1016.7</v>
      </c>
      <c r="I779" s="2">
        <v>31840</v>
      </c>
      <c r="J779" s="2">
        <v>2</v>
      </c>
      <c r="K779" s="2">
        <v>0</v>
      </c>
      <c r="L779" s="2">
        <v>1.3</v>
      </c>
      <c r="M779" s="2">
        <v>1.3</v>
      </c>
      <c r="N779">
        <v>32</v>
      </c>
      <c r="O779">
        <v>357.8</v>
      </c>
      <c r="P779">
        <v>24.6</v>
      </c>
      <c r="Q779">
        <v>25.4</v>
      </c>
      <c r="R779" s="5">
        <v>0.53472222222222199</v>
      </c>
      <c r="T779" s="13">
        <f t="shared" si="29"/>
        <v>25.4</v>
      </c>
      <c r="U779" s="13">
        <f t="shared" si="30"/>
        <v>5.7999999999999972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>
        <v>16.7</v>
      </c>
      <c r="C780" s="2">
        <v>85</v>
      </c>
      <c r="D780" s="2">
        <v>14.2</v>
      </c>
      <c r="E780" s="2">
        <v>16.7</v>
      </c>
      <c r="F780" s="2">
        <v>2.2000000000000002</v>
      </c>
      <c r="G780" s="2">
        <v>4.7</v>
      </c>
      <c r="H780" s="2">
        <v>1016.7</v>
      </c>
      <c r="I780" s="2">
        <v>30210</v>
      </c>
      <c r="J780" s="2">
        <v>2</v>
      </c>
      <c r="K780" s="2">
        <v>0</v>
      </c>
      <c r="L780" s="2">
        <v>1.3</v>
      </c>
      <c r="M780" s="2">
        <v>1.3</v>
      </c>
      <c r="N780">
        <v>32</v>
      </c>
      <c r="O780">
        <v>357.8</v>
      </c>
      <c r="P780">
        <v>24.4</v>
      </c>
      <c r="Q780">
        <v>25.2</v>
      </c>
      <c r="R780" s="5">
        <v>0.53541666666666698</v>
      </c>
      <c r="T780" s="13">
        <f t="shared" si="29"/>
        <v>25.2</v>
      </c>
      <c r="U780" s="13">
        <f t="shared" si="30"/>
        <v>5.5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>
        <v>16.7</v>
      </c>
      <c r="C781" s="2">
        <v>85</v>
      </c>
      <c r="D781" s="2">
        <v>14.2</v>
      </c>
      <c r="E781" s="2">
        <v>16.7</v>
      </c>
      <c r="F781" s="2">
        <v>7.6</v>
      </c>
      <c r="G781" s="2">
        <v>7.9</v>
      </c>
      <c r="H781" s="2">
        <v>1016.9</v>
      </c>
      <c r="I781" s="2">
        <v>28150</v>
      </c>
      <c r="J781" s="2">
        <v>2</v>
      </c>
      <c r="K781" s="2">
        <v>0</v>
      </c>
      <c r="L781" s="2">
        <v>1.3</v>
      </c>
      <c r="M781" s="2">
        <v>1.3</v>
      </c>
      <c r="N781">
        <v>32</v>
      </c>
      <c r="O781">
        <v>357.8</v>
      </c>
      <c r="P781">
        <v>24.4</v>
      </c>
      <c r="Q781">
        <v>25.1</v>
      </c>
      <c r="R781" s="5">
        <v>0.53611111111111098</v>
      </c>
      <c r="T781" s="13">
        <f t="shared" si="29"/>
        <v>25.1</v>
      </c>
      <c r="U781" s="13">
        <f t="shared" si="30"/>
        <v>5.4000000000000021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>
        <v>16.600000000000001</v>
      </c>
      <c r="C782" s="2">
        <v>85</v>
      </c>
      <c r="D782" s="2">
        <v>14.1</v>
      </c>
      <c r="E782" s="2">
        <v>16.600000000000001</v>
      </c>
      <c r="F782" s="2">
        <v>1.8</v>
      </c>
      <c r="G782" s="2">
        <v>2.9</v>
      </c>
      <c r="H782" s="2">
        <v>1016.7</v>
      </c>
      <c r="I782" s="2">
        <v>27470</v>
      </c>
      <c r="J782" s="2">
        <v>2</v>
      </c>
      <c r="K782" s="2">
        <v>0</v>
      </c>
      <c r="L782" s="2">
        <v>1.3</v>
      </c>
      <c r="M782" s="2">
        <v>1.3</v>
      </c>
      <c r="N782">
        <v>32</v>
      </c>
      <c r="O782">
        <v>357.8</v>
      </c>
      <c r="P782">
        <v>24.4</v>
      </c>
      <c r="Q782">
        <v>25.1</v>
      </c>
      <c r="R782" s="5">
        <v>0.53680555555555598</v>
      </c>
      <c r="T782" s="13">
        <f t="shared" si="29"/>
        <v>25.1</v>
      </c>
      <c r="U782" s="13">
        <f t="shared" si="30"/>
        <v>5.5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>
        <v>16.7</v>
      </c>
      <c r="C783" s="2">
        <v>85</v>
      </c>
      <c r="D783" s="2">
        <v>14.2</v>
      </c>
      <c r="E783" s="2">
        <v>16.7</v>
      </c>
      <c r="F783" s="2">
        <v>2.2000000000000002</v>
      </c>
      <c r="G783" s="2">
        <v>5</v>
      </c>
      <c r="H783" s="2">
        <v>1016.7</v>
      </c>
      <c r="I783" s="2">
        <v>27960</v>
      </c>
      <c r="J783" s="2">
        <v>2</v>
      </c>
      <c r="K783" s="2">
        <v>0</v>
      </c>
      <c r="L783" s="2">
        <v>1.3</v>
      </c>
      <c r="M783" s="2">
        <v>1.3</v>
      </c>
      <c r="N783">
        <v>32</v>
      </c>
      <c r="O783">
        <v>357.8</v>
      </c>
      <c r="P783">
        <v>24.4</v>
      </c>
      <c r="Q783">
        <v>25.1</v>
      </c>
      <c r="R783" s="5">
        <v>0.53749999999999998</v>
      </c>
      <c r="T783" s="13">
        <f t="shared" ref="T783:T846" si="33">MAX(P783,Q783)</f>
        <v>25.1</v>
      </c>
      <c r="U783" s="13">
        <f t="shared" si="30"/>
        <v>5.4000000000000021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>
        <v>16.7</v>
      </c>
      <c r="C784" s="2">
        <v>85</v>
      </c>
      <c r="D784" s="2">
        <v>14.2</v>
      </c>
      <c r="E784" s="2">
        <v>16.7</v>
      </c>
      <c r="F784" s="2">
        <v>1.8</v>
      </c>
      <c r="G784" s="2">
        <v>6.1</v>
      </c>
      <c r="H784" s="2">
        <v>1016.8</v>
      </c>
      <c r="I784" s="2">
        <v>29940</v>
      </c>
      <c r="J784" s="2">
        <v>2</v>
      </c>
      <c r="K784" s="2">
        <v>0</v>
      </c>
      <c r="L784" s="2">
        <v>1.3</v>
      </c>
      <c r="M784" s="2">
        <v>1.3</v>
      </c>
      <c r="N784">
        <v>32</v>
      </c>
      <c r="O784">
        <v>357.8</v>
      </c>
      <c r="P784">
        <v>24.3</v>
      </c>
      <c r="Q784">
        <v>25.1</v>
      </c>
      <c r="R784" s="5">
        <v>0.53819444444444398</v>
      </c>
      <c r="T784" s="13">
        <f t="shared" si="33"/>
        <v>25.1</v>
      </c>
      <c r="U784" s="13">
        <f t="shared" ref="U784:U847" si="34">(T784-B784)-3</f>
        <v>5.4000000000000021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>
        <v>16.7</v>
      </c>
      <c r="C785" s="2">
        <v>85</v>
      </c>
      <c r="D785" s="2">
        <v>14.2</v>
      </c>
      <c r="E785" s="2">
        <v>16.7</v>
      </c>
      <c r="F785" s="2">
        <v>2.9</v>
      </c>
      <c r="G785" s="2">
        <v>6.1</v>
      </c>
      <c r="H785" s="2">
        <v>1016.7</v>
      </c>
      <c r="I785" s="2">
        <v>28630</v>
      </c>
      <c r="J785" s="2">
        <v>2</v>
      </c>
      <c r="K785" s="2">
        <v>0</v>
      </c>
      <c r="L785" s="2">
        <v>1.3</v>
      </c>
      <c r="M785" s="2">
        <v>1.3</v>
      </c>
      <c r="N785">
        <v>32</v>
      </c>
      <c r="O785">
        <v>357.8</v>
      </c>
      <c r="P785">
        <v>24.4</v>
      </c>
      <c r="Q785">
        <v>25</v>
      </c>
      <c r="R785" s="5">
        <v>0.53888888888888897</v>
      </c>
      <c r="T785" s="13">
        <f t="shared" si="33"/>
        <v>25</v>
      </c>
      <c r="U785" s="13">
        <f t="shared" si="34"/>
        <v>5.3000000000000007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>
        <v>16.7</v>
      </c>
      <c r="C786" s="2">
        <v>85</v>
      </c>
      <c r="D786" s="2">
        <v>14.2</v>
      </c>
      <c r="E786" s="2">
        <v>16.7</v>
      </c>
      <c r="F786" s="2">
        <v>3.6</v>
      </c>
      <c r="G786" s="2">
        <v>5.8</v>
      </c>
      <c r="H786" s="2">
        <v>1016.9</v>
      </c>
      <c r="I786" s="2">
        <v>26640</v>
      </c>
      <c r="J786" s="2">
        <v>1</v>
      </c>
      <c r="K786" s="2">
        <v>0</v>
      </c>
      <c r="L786" s="2">
        <v>1.3</v>
      </c>
      <c r="M786" s="2">
        <v>1.3</v>
      </c>
      <c r="N786">
        <v>32</v>
      </c>
      <c r="O786">
        <v>357.8</v>
      </c>
      <c r="P786">
        <v>24.3</v>
      </c>
      <c r="Q786">
        <v>25</v>
      </c>
      <c r="R786" s="5">
        <v>0.53958333333333297</v>
      </c>
      <c r="T786" s="13">
        <f t="shared" si="33"/>
        <v>25</v>
      </c>
      <c r="U786" s="13">
        <f t="shared" si="34"/>
        <v>5.3000000000000007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>
        <v>16.7</v>
      </c>
      <c r="C787" s="2">
        <v>85</v>
      </c>
      <c r="D787" s="2">
        <v>14.2</v>
      </c>
      <c r="E787" s="2">
        <v>16.7</v>
      </c>
      <c r="F787" s="2">
        <v>4.7</v>
      </c>
      <c r="G787" s="2">
        <v>6.8</v>
      </c>
      <c r="H787" s="2">
        <v>1016.7</v>
      </c>
      <c r="I787" s="2">
        <v>27550</v>
      </c>
      <c r="J787" s="2">
        <v>2</v>
      </c>
      <c r="K787" s="2">
        <v>0</v>
      </c>
      <c r="L787" s="2">
        <v>1.3</v>
      </c>
      <c r="M787" s="2">
        <v>1.3</v>
      </c>
      <c r="N787">
        <v>32</v>
      </c>
      <c r="O787">
        <v>357.8</v>
      </c>
      <c r="P787">
        <v>24.3</v>
      </c>
      <c r="Q787">
        <v>24.9</v>
      </c>
      <c r="R787" s="5">
        <v>0.54027777777777797</v>
      </c>
      <c r="T787" s="13">
        <f t="shared" si="33"/>
        <v>24.9</v>
      </c>
      <c r="U787" s="13">
        <f t="shared" si="34"/>
        <v>5.1999999999999993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>
        <v>16.8</v>
      </c>
      <c r="C788" s="2">
        <v>85</v>
      </c>
      <c r="D788" s="2">
        <v>14.3</v>
      </c>
      <c r="E788" s="2">
        <v>16.8</v>
      </c>
      <c r="F788" s="2">
        <v>4.3</v>
      </c>
      <c r="G788" s="2">
        <v>7.2</v>
      </c>
      <c r="H788" s="2">
        <v>1016.8</v>
      </c>
      <c r="I788" s="2">
        <v>28150</v>
      </c>
      <c r="J788" s="2">
        <v>2</v>
      </c>
      <c r="K788" s="2">
        <v>0</v>
      </c>
      <c r="L788" s="2">
        <v>1.3</v>
      </c>
      <c r="M788" s="2">
        <v>1.3</v>
      </c>
      <c r="N788">
        <v>32</v>
      </c>
      <c r="O788">
        <v>357.8</v>
      </c>
      <c r="P788">
        <v>24.3</v>
      </c>
      <c r="Q788">
        <v>24.9</v>
      </c>
      <c r="R788" s="5">
        <v>0.54097222222222197</v>
      </c>
      <c r="T788" s="13">
        <f t="shared" si="33"/>
        <v>24.9</v>
      </c>
      <c r="U788" s="13">
        <f t="shared" si="34"/>
        <v>5.0999999999999979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>
        <v>16.7</v>
      </c>
      <c r="C789" s="2">
        <v>85</v>
      </c>
      <c r="D789" s="2">
        <v>14.2</v>
      </c>
      <c r="E789" s="2">
        <v>16.7</v>
      </c>
      <c r="F789" s="2">
        <v>4.7</v>
      </c>
      <c r="G789" s="2">
        <v>4.7</v>
      </c>
      <c r="H789" s="2">
        <v>1016.9</v>
      </c>
      <c r="I789" s="2">
        <v>28970</v>
      </c>
      <c r="J789" s="2">
        <v>2</v>
      </c>
      <c r="K789" s="2">
        <v>0</v>
      </c>
      <c r="L789" s="2">
        <v>1.3</v>
      </c>
      <c r="M789" s="2">
        <v>1.3</v>
      </c>
      <c r="N789">
        <v>32</v>
      </c>
      <c r="O789">
        <v>357.8</v>
      </c>
      <c r="P789">
        <v>24.3</v>
      </c>
      <c r="Q789">
        <v>24.9</v>
      </c>
      <c r="R789" s="5">
        <v>0.54166666666666696</v>
      </c>
      <c r="T789" s="13">
        <f t="shared" si="33"/>
        <v>24.9</v>
      </c>
      <c r="U789" s="13">
        <f t="shared" si="34"/>
        <v>5.1999999999999993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>
        <v>16.8</v>
      </c>
      <c r="C790" s="2">
        <v>85</v>
      </c>
      <c r="D790" s="2">
        <v>14.3</v>
      </c>
      <c r="E790" s="2">
        <v>16.8</v>
      </c>
      <c r="F790" s="2">
        <v>7.6</v>
      </c>
      <c r="G790" s="2">
        <v>7.9</v>
      </c>
      <c r="H790" s="2">
        <v>1016.8</v>
      </c>
      <c r="I790" s="2">
        <v>29980</v>
      </c>
      <c r="J790" s="2">
        <v>2</v>
      </c>
      <c r="K790" s="2">
        <v>0</v>
      </c>
      <c r="L790" s="2">
        <v>1.3</v>
      </c>
      <c r="M790" s="2">
        <v>1.3</v>
      </c>
      <c r="N790">
        <v>32</v>
      </c>
      <c r="O790">
        <v>357.8</v>
      </c>
      <c r="P790">
        <v>24.3</v>
      </c>
      <c r="Q790">
        <v>24.8</v>
      </c>
      <c r="R790" s="5">
        <v>0.54236111111111096</v>
      </c>
      <c r="T790" s="13">
        <f t="shared" si="33"/>
        <v>24.8</v>
      </c>
      <c r="U790" s="13">
        <f t="shared" si="34"/>
        <v>5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>
        <v>16.7</v>
      </c>
      <c r="C791" s="2">
        <v>85</v>
      </c>
      <c r="D791" s="2">
        <v>14.2</v>
      </c>
      <c r="E791" s="2">
        <v>16.7</v>
      </c>
      <c r="F791" s="2">
        <v>6.5</v>
      </c>
      <c r="G791" s="2">
        <v>6.5</v>
      </c>
      <c r="H791" s="2">
        <v>1016.8</v>
      </c>
      <c r="I791" s="2">
        <v>33730</v>
      </c>
      <c r="J791" s="2">
        <v>2</v>
      </c>
      <c r="K791" s="2">
        <v>0</v>
      </c>
      <c r="L791" s="2">
        <v>1.3</v>
      </c>
      <c r="M791" s="2">
        <v>1.3</v>
      </c>
      <c r="N791">
        <v>32</v>
      </c>
      <c r="O791">
        <v>357.8</v>
      </c>
      <c r="P791">
        <v>24.3</v>
      </c>
      <c r="Q791">
        <v>24.8</v>
      </c>
      <c r="R791" s="5">
        <v>0.54305555555555596</v>
      </c>
      <c r="T791" s="13">
        <f t="shared" si="33"/>
        <v>24.8</v>
      </c>
      <c r="U791" s="13">
        <f t="shared" si="34"/>
        <v>5.1000000000000014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>
        <v>16.8</v>
      </c>
      <c r="C792" s="2">
        <v>85</v>
      </c>
      <c r="D792" s="2">
        <v>14.3</v>
      </c>
      <c r="E792" s="2">
        <v>16.8</v>
      </c>
      <c r="F792" s="2">
        <v>3.2</v>
      </c>
      <c r="G792" s="2">
        <v>5</v>
      </c>
      <c r="H792" s="2">
        <v>1017</v>
      </c>
      <c r="I792" s="2">
        <v>37610</v>
      </c>
      <c r="J792" s="2">
        <v>2</v>
      </c>
      <c r="K792" s="2">
        <v>0</v>
      </c>
      <c r="L792" s="2">
        <v>1.3</v>
      </c>
      <c r="M792" s="2">
        <v>1.3</v>
      </c>
      <c r="N792">
        <v>32</v>
      </c>
      <c r="O792">
        <v>357.8</v>
      </c>
      <c r="P792">
        <v>24.3</v>
      </c>
      <c r="Q792">
        <v>24.8</v>
      </c>
      <c r="R792" s="5">
        <v>0.54374999999999996</v>
      </c>
      <c r="T792" s="13">
        <f t="shared" si="33"/>
        <v>24.8</v>
      </c>
      <c r="U792" s="13">
        <f t="shared" si="34"/>
        <v>5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>
        <v>16.899999999999999</v>
      </c>
      <c r="C793" s="2">
        <v>85</v>
      </c>
      <c r="D793" s="2">
        <v>14.4</v>
      </c>
      <c r="E793" s="2">
        <v>16.899999999999999</v>
      </c>
      <c r="F793" s="2">
        <v>1.8</v>
      </c>
      <c r="G793" s="2">
        <v>3.6</v>
      </c>
      <c r="H793" s="2">
        <v>1016.9</v>
      </c>
      <c r="I793" s="2">
        <v>33300</v>
      </c>
      <c r="J793" s="2">
        <v>2</v>
      </c>
      <c r="K793" s="2">
        <v>0</v>
      </c>
      <c r="L793" s="2">
        <v>1.3</v>
      </c>
      <c r="M793" s="2">
        <v>1.3</v>
      </c>
      <c r="N793">
        <v>32</v>
      </c>
      <c r="O793">
        <v>357.8</v>
      </c>
      <c r="P793">
        <v>24.3</v>
      </c>
      <c r="Q793">
        <v>24.8</v>
      </c>
      <c r="R793" s="5">
        <v>0.54444444444444495</v>
      </c>
      <c r="T793" s="13">
        <f t="shared" si="33"/>
        <v>24.8</v>
      </c>
      <c r="U793" s="13">
        <f t="shared" si="34"/>
        <v>4.9000000000000021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>
        <v>16.899999999999999</v>
      </c>
      <c r="C794" s="2">
        <v>84</v>
      </c>
      <c r="D794" s="2">
        <v>14.2</v>
      </c>
      <c r="E794" s="2">
        <v>16.899999999999999</v>
      </c>
      <c r="F794" s="2">
        <v>0</v>
      </c>
      <c r="G794" s="2">
        <v>4</v>
      </c>
      <c r="H794" s="2">
        <v>1016.7</v>
      </c>
      <c r="I794" s="2">
        <v>32880</v>
      </c>
      <c r="J794" s="2">
        <v>2</v>
      </c>
      <c r="K794" s="2">
        <v>0</v>
      </c>
      <c r="L794" s="2">
        <v>1.3</v>
      </c>
      <c r="M794" s="2">
        <v>1.3</v>
      </c>
      <c r="N794">
        <v>32</v>
      </c>
      <c r="O794">
        <v>357.8</v>
      </c>
      <c r="P794">
        <v>24.4</v>
      </c>
      <c r="Q794">
        <v>24.9</v>
      </c>
      <c r="R794" s="5">
        <v>0.54513888888888895</v>
      </c>
      <c r="T794" s="13">
        <f t="shared" si="33"/>
        <v>24.9</v>
      </c>
      <c r="U794" s="13">
        <f t="shared" si="34"/>
        <v>5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>
        <v>16.8</v>
      </c>
      <c r="C795" s="2">
        <v>84</v>
      </c>
      <c r="D795" s="2">
        <v>14.1</v>
      </c>
      <c r="E795" s="2">
        <v>16.8</v>
      </c>
      <c r="F795" s="2">
        <v>2.5</v>
      </c>
      <c r="G795" s="2">
        <v>3.2</v>
      </c>
      <c r="H795" s="2">
        <v>1016.9</v>
      </c>
      <c r="I795" s="2">
        <v>31070</v>
      </c>
      <c r="J795" s="2">
        <v>2</v>
      </c>
      <c r="K795" s="2">
        <v>0</v>
      </c>
      <c r="L795" s="2">
        <v>1.3</v>
      </c>
      <c r="M795" s="2">
        <v>1.3</v>
      </c>
      <c r="N795">
        <v>32</v>
      </c>
      <c r="O795">
        <v>357.8</v>
      </c>
      <c r="P795">
        <v>24.6</v>
      </c>
      <c r="Q795">
        <v>25</v>
      </c>
      <c r="R795" s="5">
        <v>0.54583333333333295</v>
      </c>
      <c r="T795" s="13">
        <f t="shared" si="33"/>
        <v>25</v>
      </c>
      <c r="U795" s="13">
        <f t="shared" si="34"/>
        <v>5.1999999999999993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>
        <v>16.899999999999999</v>
      </c>
      <c r="C796" s="2">
        <v>84</v>
      </c>
      <c r="D796" s="2">
        <v>14.2</v>
      </c>
      <c r="E796" s="2">
        <v>16.899999999999999</v>
      </c>
      <c r="F796" s="2">
        <v>2.2000000000000002</v>
      </c>
      <c r="G796" s="2">
        <v>7.9</v>
      </c>
      <c r="H796" s="2">
        <v>1016.8</v>
      </c>
      <c r="I796" s="2">
        <v>32610</v>
      </c>
      <c r="J796" s="2">
        <v>2</v>
      </c>
      <c r="K796" s="2">
        <v>0</v>
      </c>
      <c r="L796" s="2">
        <v>1.3</v>
      </c>
      <c r="M796" s="2">
        <v>1.3</v>
      </c>
      <c r="N796">
        <v>32</v>
      </c>
      <c r="O796">
        <v>357.8</v>
      </c>
      <c r="P796">
        <v>24.8</v>
      </c>
      <c r="Q796">
        <v>25.1</v>
      </c>
      <c r="R796" s="5">
        <v>0.54652777777777795</v>
      </c>
      <c r="T796" s="13">
        <f t="shared" si="33"/>
        <v>25.1</v>
      </c>
      <c r="U796" s="13">
        <f t="shared" si="34"/>
        <v>5.2000000000000028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>
        <v>16.899999999999999</v>
      </c>
      <c r="C797" s="2">
        <v>84</v>
      </c>
      <c r="D797" s="2">
        <v>14.2</v>
      </c>
      <c r="E797" s="2">
        <v>16.899999999999999</v>
      </c>
      <c r="F797" s="2">
        <v>3.2</v>
      </c>
      <c r="G797" s="2">
        <v>3.6</v>
      </c>
      <c r="H797" s="2">
        <v>1016.8</v>
      </c>
      <c r="I797" s="2">
        <v>33020</v>
      </c>
      <c r="J797" s="2">
        <v>2</v>
      </c>
      <c r="K797" s="2">
        <v>0</v>
      </c>
      <c r="L797" s="2">
        <v>1.3</v>
      </c>
      <c r="M797" s="2">
        <v>1.3</v>
      </c>
      <c r="N797">
        <v>32</v>
      </c>
      <c r="O797">
        <v>357.8</v>
      </c>
      <c r="P797">
        <v>25</v>
      </c>
      <c r="Q797">
        <v>25.2</v>
      </c>
      <c r="R797" s="5">
        <v>0.54722222222222205</v>
      </c>
      <c r="T797" s="13">
        <f t="shared" si="33"/>
        <v>25.2</v>
      </c>
      <c r="U797" s="13">
        <f t="shared" si="34"/>
        <v>5.3000000000000007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>
        <v>16.899999999999999</v>
      </c>
      <c r="C798" s="2">
        <v>84</v>
      </c>
      <c r="D798" s="2">
        <v>14.2</v>
      </c>
      <c r="E798" s="2">
        <v>16.899999999999999</v>
      </c>
      <c r="F798" s="2">
        <v>3.6</v>
      </c>
      <c r="G798" s="2">
        <v>7.9</v>
      </c>
      <c r="H798" s="2">
        <v>1016.8</v>
      </c>
      <c r="I798" s="2">
        <v>32520</v>
      </c>
      <c r="J798" s="2">
        <v>2</v>
      </c>
      <c r="K798" s="2">
        <v>0</v>
      </c>
      <c r="L798" s="2">
        <v>1.3</v>
      </c>
      <c r="M798" s="2">
        <v>1.3</v>
      </c>
      <c r="N798">
        <v>32</v>
      </c>
      <c r="O798">
        <v>357.8</v>
      </c>
      <c r="P798">
        <v>25.1</v>
      </c>
      <c r="Q798">
        <v>25.2</v>
      </c>
      <c r="R798" s="5">
        <v>0.54791666666666705</v>
      </c>
      <c r="T798" s="13">
        <f t="shared" si="33"/>
        <v>25.2</v>
      </c>
      <c r="U798" s="13">
        <f t="shared" si="34"/>
        <v>5.3000000000000007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>
        <v>16.899999999999999</v>
      </c>
      <c r="C799" s="2">
        <v>84</v>
      </c>
      <c r="D799" s="2">
        <v>14.2</v>
      </c>
      <c r="E799" s="2">
        <v>16.899999999999999</v>
      </c>
      <c r="F799" s="2">
        <v>12.2</v>
      </c>
      <c r="G799" s="2">
        <v>16.2</v>
      </c>
      <c r="H799" s="2">
        <v>1016.7</v>
      </c>
      <c r="I799" s="2">
        <v>32270</v>
      </c>
      <c r="J799" s="2">
        <v>2</v>
      </c>
      <c r="K799" s="2">
        <v>0</v>
      </c>
      <c r="L799" s="2">
        <v>1.3</v>
      </c>
      <c r="M799" s="2">
        <v>1.3</v>
      </c>
      <c r="N799">
        <v>32</v>
      </c>
      <c r="O799">
        <v>357.8</v>
      </c>
      <c r="P799">
        <v>25.2</v>
      </c>
      <c r="Q799">
        <v>25.3</v>
      </c>
      <c r="R799" s="5">
        <v>0.54861111111111105</v>
      </c>
      <c r="T799" s="13">
        <f t="shared" si="33"/>
        <v>25.3</v>
      </c>
      <c r="U799" s="13">
        <f t="shared" si="34"/>
        <v>5.4000000000000021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>
        <v>16.8</v>
      </c>
      <c r="C800" s="2">
        <v>84</v>
      </c>
      <c r="D800" s="2">
        <v>14.1</v>
      </c>
      <c r="E800" s="2">
        <v>16.8</v>
      </c>
      <c r="F800" s="2">
        <v>4.3</v>
      </c>
      <c r="G800" s="2">
        <v>6.5</v>
      </c>
      <c r="H800" s="2">
        <v>1016.6</v>
      </c>
      <c r="I800" s="2">
        <v>33030</v>
      </c>
      <c r="J800" s="2">
        <v>2</v>
      </c>
      <c r="K800" s="2">
        <v>0</v>
      </c>
      <c r="L800" s="2">
        <v>1.3</v>
      </c>
      <c r="M800" s="2">
        <v>1.3</v>
      </c>
      <c r="N800">
        <v>32</v>
      </c>
      <c r="O800">
        <v>357.8</v>
      </c>
      <c r="P800">
        <v>25.3</v>
      </c>
      <c r="Q800">
        <v>25.4</v>
      </c>
      <c r="R800" s="5">
        <v>0.54930555555555605</v>
      </c>
      <c r="T800" s="13">
        <f t="shared" si="33"/>
        <v>25.4</v>
      </c>
      <c r="U800" s="13">
        <f t="shared" si="34"/>
        <v>5.5999999999999979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>
        <v>16.899999999999999</v>
      </c>
      <c r="C801" s="2">
        <v>84</v>
      </c>
      <c r="D801" s="2">
        <v>14.2</v>
      </c>
      <c r="E801" s="2">
        <v>16.899999999999999</v>
      </c>
      <c r="F801" s="2">
        <v>3.2</v>
      </c>
      <c r="G801" s="2">
        <v>4.3</v>
      </c>
      <c r="H801" s="2">
        <v>1016.8</v>
      </c>
      <c r="I801" s="2">
        <v>34760</v>
      </c>
      <c r="J801" s="2">
        <v>2</v>
      </c>
      <c r="K801" s="2">
        <v>0</v>
      </c>
      <c r="L801" s="2">
        <v>1.3</v>
      </c>
      <c r="M801" s="2">
        <v>1.3</v>
      </c>
      <c r="N801">
        <v>32</v>
      </c>
      <c r="O801">
        <v>357.8</v>
      </c>
      <c r="P801">
        <v>25.3</v>
      </c>
      <c r="Q801">
        <v>25.4</v>
      </c>
      <c r="R801" s="5">
        <v>0.55000000000000004</v>
      </c>
      <c r="T801" s="13">
        <f t="shared" si="33"/>
        <v>25.4</v>
      </c>
      <c r="U801" s="13">
        <f t="shared" si="34"/>
        <v>5.5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>
        <v>16.899999999999999</v>
      </c>
      <c r="C802" s="2">
        <v>83</v>
      </c>
      <c r="D802" s="2">
        <v>14</v>
      </c>
      <c r="E802" s="2">
        <v>16.899999999999999</v>
      </c>
      <c r="F802" s="2">
        <v>5</v>
      </c>
      <c r="G802" s="2">
        <v>6.8</v>
      </c>
      <c r="H802" s="2">
        <v>1016.8</v>
      </c>
      <c r="I802" s="2">
        <v>33880</v>
      </c>
      <c r="J802" s="2">
        <v>2</v>
      </c>
      <c r="K802" s="2">
        <v>0</v>
      </c>
      <c r="L802" s="2">
        <v>1.3</v>
      </c>
      <c r="M802" s="2">
        <v>1.3</v>
      </c>
      <c r="N802">
        <v>32</v>
      </c>
      <c r="O802">
        <v>357.8</v>
      </c>
      <c r="P802">
        <v>25.3</v>
      </c>
      <c r="Q802">
        <v>25.4</v>
      </c>
      <c r="R802" s="5">
        <v>0.55069444444444404</v>
      </c>
      <c r="T802" s="13">
        <f t="shared" si="33"/>
        <v>25.4</v>
      </c>
      <c r="U802" s="13">
        <f t="shared" si="34"/>
        <v>5.5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>
        <v>16.899999999999999</v>
      </c>
      <c r="C803" s="2">
        <v>83</v>
      </c>
      <c r="D803" s="2">
        <v>14</v>
      </c>
      <c r="E803" s="2">
        <v>16.899999999999999</v>
      </c>
      <c r="F803" s="2">
        <v>6.5</v>
      </c>
      <c r="G803" s="2">
        <v>7.2</v>
      </c>
      <c r="H803" s="2">
        <v>1016.9</v>
      </c>
      <c r="I803" s="2">
        <v>33790</v>
      </c>
      <c r="J803" s="2">
        <v>2</v>
      </c>
      <c r="K803" s="2">
        <v>0</v>
      </c>
      <c r="L803" s="2">
        <v>1.3</v>
      </c>
      <c r="M803" s="2">
        <v>1.3</v>
      </c>
      <c r="N803">
        <v>32</v>
      </c>
      <c r="O803">
        <v>357.8</v>
      </c>
      <c r="P803">
        <v>25.4</v>
      </c>
      <c r="Q803">
        <v>25.4</v>
      </c>
      <c r="R803" s="5">
        <v>0.55138888888888904</v>
      </c>
      <c r="T803" s="13">
        <f t="shared" si="33"/>
        <v>25.4</v>
      </c>
      <c r="U803" s="13">
        <f t="shared" si="34"/>
        <v>5.5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>
        <v>17</v>
      </c>
      <c r="C804" s="2">
        <v>83</v>
      </c>
      <c r="D804" s="2">
        <v>14.1</v>
      </c>
      <c r="E804" s="2">
        <v>17</v>
      </c>
      <c r="F804" s="2">
        <v>2.5</v>
      </c>
      <c r="G804" s="2">
        <v>5</v>
      </c>
      <c r="H804" s="2">
        <v>1016.8</v>
      </c>
      <c r="I804" s="2">
        <v>31950</v>
      </c>
      <c r="J804" s="2">
        <v>2</v>
      </c>
      <c r="K804" s="2">
        <v>0</v>
      </c>
      <c r="L804" s="2">
        <v>1.3</v>
      </c>
      <c r="M804" s="2">
        <v>1.3</v>
      </c>
      <c r="N804">
        <v>32</v>
      </c>
      <c r="O804">
        <v>357.8</v>
      </c>
      <c r="P804">
        <v>25.4</v>
      </c>
      <c r="Q804">
        <v>25.5</v>
      </c>
      <c r="R804" s="5">
        <v>0.55208333333333304</v>
      </c>
      <c r="T804" s="13">
        <f t="shared" si="33"/>
        <v>25.5</v>
      </c>
      <c r="U804" s="13">
        <f t="shared" si="34"/>
        <v>5.5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>
        <v>17</v>
      </c>
      <c r="C805" s="2">
        <v>83</v>
      </c>
      <c r="D805" s="2">
        <v>14.1</v>
      </c>
      <c r="E805" s="2">
        <v>17</v>
      </c>
      <c r="F805" s="2">
        <v>2.9</v>
      </c>
      <c r="G805" s="2">
        <v>8.3000000000000007</v>
      </c>
      <c r="H805" s="2">
        <v>1016.6</v>
      </c>
      <c r="I805" s="2">
        <v>28860</v>
      </c>
      <c r="J805" s="2">
        <v>2</v>
      </c>
      <c r="K805" s="2">
        <v>0</v>
      </c>
      <c r="L805" s="2">
        <v>1.3</v>
      </c>
      <c r="M805" s="2">
        <v>1.3</v>
      </c>
      <c r="N805">
        <v>32</v>
      </c>
      <c r="O805">
        <v>357.8</v>
      </c>
      <c r="P805">
        <v>25.4</v>
      </c>
      <c r="Q805">
        <v>25.5</v>
      </c>
      <c r="R805" s="5">
        <v>0.55277777777777803</v>
      </c>
      <c r="T805" s="13">
        <f t="shared" si="33"/>
        <v>25.5</v>
      </c>
      <c r="U805" s="13">
        <f t="shared" si="34"/>
        <v>5.5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>
        <v>16.899999999999999</v>
      </c>
      <c r="C806" s="2">
        <v>83</v>
      </c>
      <c r="D806" s="2">
        <v>14</v>
      </c>
      <c r="E806" s="2">
        <v>16.899999999999999</v>
      </c>
      <c r="F806" s="2">
        <v>2.2000000000000002</v>
      </c>
      <c r="G806" s="2">
        <v>8.6</v>
      </c>
      <c r="H806" s="2">
        <v>1016.9</v>
      </c>
      <c r="I806" s="2">
        <v>29540</v>
      </c>
      <c r="J806" s="2">
        <v>2</v>
      </c>
      <c r="K806" s="2">
        <v>0</v>
      </c>
      <c r="L806" s="2">
        <v>1.3</v>
      </c>
      <c r="M806" s="2">
        <v>1.3</v>
      </c>
      <c r="N806">
        <v>32</v>
      </c>
      <c r="O806">
        <v>357.8</v>
      </c>
      <c r="P806">
        <v>25.4</v>
      </c>
      <c r="Q806">
        <v>25.5</v>
      </c>
      <c r="R806" s="5">
        <v>0.55347222222222203</v>
      </c>
      <c r="T806" s="13">
        <f t="shared" si="33"/>
        <v>25.5</v>
      </c>
      <c r="U806" s="13">
        <f t="shared" si="34"/>
        <v>5.6000000000000014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>
        <v>17</v>
      </c>
      <c r="C807" s="2">
        <v>83</v>
      </c>
      <c r="D807" s="2">
        <v>14.1</v>
      </c>
      <c r="E807" s="2">
        <v>17</v>
      </c>
      <c r="F807" s="2">
        <v>4.7</v>
      </c>
      <c r="G807" s="2">
        <v>5</v>
      </c>
      <c r="H807" s="2">
        <v>1016.7</v>
      </c>
      <c r="I807" s="2">
        <v>30950</v>
      </c>
      <c r="J807" s="2">
        <v>2</v>
      </c>
      <c r="K807" s="2">
        <v>0</v>
      </c>
      <c r="L807" s="2">
        <v>1.3</v>
      </c>
      <c r="M807" s="2">
        <v>1.3</v>
      </c>
      <c r="N807">
        <v>32</v>
      </c>
      <c r="O807">
        <v>357.8</v>
      </c>
      <c r="P807">
        <v>25.4</v>
      </c>
      <c r="Q807">
        <v>25.5</v>
      </c>
      <c r="R807" s="5">
        <v>0.55416666666666703</v>
      </c>
      <c r="T807" s="13">
        <f t="shared" si="33"/>
        <v>25.5</v>
      </c>
      <c r="U807" s="13">
        <f t="shared" si="34"/>
        <v>5.5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>
        <v>17.100000000000001</v>
      </c>
      <c r="C808" s="2">
        <v>83</v>
      </c>
      <c r="D808" s="2">
        <v>14.2</v>
      </c>
      <c r="E808" s="2">
        <v>17.100000000000001</v>
      </c>
      <c r="F808" s="2">
        <v>3.6</v>
      </c>
      <c r="G808" s="2">
        <v>4</v>
      </c>
      <c r="H808" s="2">
        <v>1016.7</v>
      </c>
      <c r="I808" s="2">
        <v>29820</v>
      </c>
      <c r="J808" s="2">
        <v>2</v>
      </c>
      <c r="K808" s="2">
        <v>0</v>
      </c>
      <c r="L808" s="2">
        <v>1.3</v>
      </c>
      <c r="M808" s="2">
        <v>1.3</v>
      </c>
      <c r="N808">
        <v>32</v>
      </c>
      <c r="O808">
        <v>357.8</v>
      </c>
      <c r="P808">
        <v>25.3</v>
      </c>
      <c r="Q808">
        <v>25.4</v>
      </c>
      <c r="R808" s="5">
        <v>0.55486111111111103</v>
      </c>
      <c r="T808" s="13">
        <f t="shared" si="33"/>
        <v>25.4</v>
      </c>
      <c r="U808" s="13">
        <f t="shared" si="34"/>
        <v>5.2999999999999972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>
        <v>17</v>
      </c>
      <c r="C809" s="2">
        <v>83</v>
      </c>
      <c r="D809" s="2">
        <v>14.1</v>
      </c>
      <c r="E809" s="2">
        <v>17</v>
      </c>
      <c r="F809" s="2">
        <v>4.3</v>
      </c>
      <c r="G809" s="2">
        <v>6.1</v>
      </c>
      <c r="H809" s="2">
        <v>1016.8</v>
      </c>
      <c r="I809" s="2">
        <v>29040</v>
      </c>
      <c r="J809" s="2">
        <v>2</v>
      </c>
      <c r="K809" s="2">
        <v>0</v>
      </c>
      <c r="L809" s="2">
        <v>1.3</v>
      </c>
      <c r="M809" s="2">
        <v>1.3</v>
      </c>
      <c r="N809">
        <v>32</v>
      </c>
      <c r="O809">
        <v>357.8</v>
      </c>
      <c r="P809">
        <v>25.3</v>
      </c>
      <c r="Q809">
        <v>25.4</v>
      </c>
      <c r="R809" s="5">
        <v>0.55555555555555602</v>
      </c>
      <c r="T809" s="13">
        <f t="shared" si="33"/>
        <v>25.4</v>
      </c>
      <c r="U809" s="13">
        <f t="shared" si="34"/>
        <v>5.3999999999999986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>
        <v>17</v>
      </c>
      <c r="C810" s="2">
        <v>82</v>
      </c>
      <c r="D810" s="2">
        <v>13.9</v>
      </c>
      <c r="E810" s="2">
        <v>17</v>
      </c>
      <c r="F810" s="2">
        <v>5</v>
      </c>
      <c r="G810" s="2">
        <v>6.5</v>
      </c>
      <c r="H810" s="2">
        <v>1017</v>
      </c>
      <c r="I810" s="2">
        <v>24460</v>
      </c>
      <c r="J810" s="2">
        <v>1</v>
      </c>
      <c r="K810" s="2">
        <v>0</v>
      </c>
      <c r="L810" s="2">
        <v>1.3</v>
      </c>
      <c r="M810" s="2">
        <v>1.3</v>
      </c>
      <c r="N810">
        <v>32</v>
      </c>
      <c r="O810">
        <v>357.8</v>
      </c>
      <c r="P810">
        <v>25.3</v>
      </c>
      <c r="Q810">
        <v>25.4</v>
      </c>
      <c r="R810" s="5">
        <v>0.55625000000000002</v>
      </c>
      <c r="T810" s="13">
        <f t="shared" si="33"/>
        <v>25.4</v>
      </c>
      <c r="U810" s="13">
        <f t="shared" si="34"/>
        <v>5.3999999999999986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>
        <v>17</v>
      </c>
      <c r="C811" s="2">
        <v>82</v>
      </c>
      <c r="D811" s="2">
        <v>13.9</v>
      </c>
      <c r="E811" s="2">
        <v>17</v>
      </c>
      <c r="F811" s="2">
        <v>6.1</v>
      </c>
      <c r="G811" s="2">
        <v>7.6</v>
      </c>
      <c r="H811" s="2">
        <v>1016.7</v>
      </c>
      <c r="I811" s="2">
        <v>20650</v>
      </c>
      <c r="J811" s="2">
        <v>1</v>
      </c>
      <c r="K811" s="2">
        <v>0</v>
      </c>
      <c r="L811" s="2">
        <v>1.3</v>
      </c>
      <c r="M811" s="2">
        <v>1.3</v>
      </c>
      <c r="N811">
        <v>32</v>
      </c>
      <c r="O811">
        <v>357.8</v>
      </c>
      <c r="P811">
        <v>25.2</v>
      </c>
      <c r="Q811">
        <v>25.3</v>
      </c>
      <c r="R811" s="5">
        <v>0.55694444444444402</v>
      </c>
      <c r="T811" s="13">
        <f t="shared" si="33"/>
        <v>25.3</v>
      </c>
      <c r="U811" s="13">
        <f t="shared" si="34"/>
        <v>5.3000000000000007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>
        <v>16.899999999999999</v>
      </c>
      <c r="C812" s="2">
        <v>82</v>
      </c>
      <c r="D812" s="2">
        <v>13.8</v>
      </c>
      <c r="E812" s="2">
        <v>16.899999999999999</v>
      </c>
      <c r="F812" s="2">
        <v>6.1</v>
      </c>
      <c r="G812" s="2">
        <v>7.2</v>
      </c>
      <c r="H812" s="2">
        <v>1016.8</v>
      </c>
      <c r="I812" s="2">
        <v>19970</v>
      </c>
      <c r="J812" s="2">
        <v>1</v>
      </c>
      <c r="K812" s="2">
        <v>0</v>
      </c>
      <c r="L812" s="2">
        <v>1.3</v>
      </c>
      <c r="M812" s="2">
        <v>1.3</v>
      </c>
      <c r="N812">
        <v>32</v>
      </c>
      <c r="O812">
        <v>357.8</v>
      </c>
      <c r="P812">
        <v>25.1</v>
      </c>
      <c r="Q812">
        <v>25.2</v>
      </c>
      <c r="R812" s="5">
        <v>0.55763888888888902</v>
      </c>
      <c r="T812" s="13">
        <f t="shared" si="33"/>
        <v>25.2</v>
      </c>
      <c r="U812" s="13">
        <f t="shared" si="34"/>
        <v>5.3000000000000007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>
        <v>16.899999999999999</v>
      </c>
      <c r="C813" s="2">
        <v>82</v>
      </c>
      <c r="D813" s="2">
        <v>13.8</v>
      </c>
      <c r="E813" s="2">
        <v>16.899999999999999</v>
      </c>
      <c r="F813" s="2">
        <v>2.5</v>
      </c>
      <c r="G813" s="2">
        <v>5</v>
      </c>
      <c r="H813" s="2">
        <v>1016.8</v>
      </c>
      <c r="I813" s="2">
        <v>17070</v>
      </c>
      <c r="J813" s="2">
        <v>1</v>
      </c>
      <c r="K813" s="2">
        <v>0</v>
      </c>
      <c r="L813" s="2">
        <v>1.3</v>
      </c>
      <c r="M813" s="2">
        <v>1.3</v>
      </c>
      <c r="N813">
        <v>32</v>
      </c>
      <c r="O813">
        <v>357.8</v>
      </c>
      <c r="P813">
        <v>25</v>
      </c>
      <c r="Q813">
        <v>25.1</v>
      </c>
      <c r="R813" s="5">
        <v>0.55833333333333302</v>
      </c>
      <c r="T813" s="13">
        <f t="shared" si="33"/>
        <v>25.1</v>
      </c>
      <c r="U813" s="13">
        <f t="shared" si="34"/>
        <v>5.2000000000000028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>
        <v>16.8</v>
      </c>
      <c r="C814" s="2">
        <v>82</v>
      </c>
      <c r="D814" s="2">
        <v>13.7</v>
      </c>
      <c r="E814" s="2">
        <v>16.8</v>
      </c>
      <c r="F814" s="2">
        <v>6.5</v>
      </c>
      <c r="G814" s="2">
        <v>10.4</v>
      </c>
      <c r="H814" s="2">
        <v>1016.7</v>
      </c>
      <c r="I814" s="2">
        <v>15670</v>
      </c>
      <c r="J814" s="2">
        <v>1</v>
      </c>
      <c r="K814" s="2">
        <v>0</v>
      </c>
      <c r="L814" s="2">
        <v>1.3</v>
      </c>
      <c r="M814" s="2">
        <v>1.3</v>
      </c>
      <c r="N814">
        <v>32</v>
      </c>
      <c r="O814">
        <v>357.8</v>
      </c>
      <c r="P814">
        <v>24.8</v>
      </c>
      <c r="Q814">
        <v>25.1</v>
      </c>
      <c r="R814" s="5">
        <v>0.55902777777777801</v>
      </c>
      <c r="T814" s="13">
        <f t="shared" si="33"/>
        <v>25.1</v>
      </c>
      <c r="U814" s="13">
        <f t="shared" si="34"/>
        <v>5.3000000000000007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>
        <v>16.8</v>
      </c>
      <c r="C815" s="2">
        <v>82</v>
      </c>
      <c r="D815" s="2">
        <v>13.7</v>
      </c>
      <c r="E815" s="2">
        <v>16.8</v>
      </c>
      <c r="F815" s="2">
        <v>1.8</v>
      </c>
      <c r="G815" s="2">
        <v>8.6</v>
      </c>
      <c r="H815" s="2">
        <v>1016.7</v>
      </c>
      <c r="I815" s="2">
        <v>19930</v>
      </c>
      <c r="J815" s="2">
        <v>1</v>
      </c>
      <c r="K815" s="2">
        <v>0</v>
      </c>
      <c r="L815" s="2">
        <v>1.3</v>
      </c>
      <c r="M815" s="2">
        <v>1.3</v>
      </c>
      <c r="N815">
        <v>32</v>
      </c>
      <c r="O815">
        <v>357.8</v>
      </c>
      <c r="P815">
        <v>24.5</v>
      </c>
      <c r="Q815">
        <v>25</v>
      </c>
      <c r="R815" s="5">
        <v>0.55972222222222201</v>
      </c>
      <c r="T815" s="13">
        <f t="shared" si="33"/>
        <v>25</v>
      </c>
      <c r="U815" s="13">
        <f t="shared" si="34"/>
        <v>5.1999999999999993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>
        <v>16.7</v>
      </c>
      <c r="C816" s="2">
        <v>82</v>
      </c>
      <c r="D816" s="2">
        <v>13.6</v>
      </c>
      <c r="E816" s="2">
        <v>16.7</v>
      </c>
      <c r="F816" s="2">
        <v>6.1</v>
      </c>
      <c r="G816" s="2">
        <v>7.9</v>
      </c>
      <c r="H816" s="2">
        <v>1016.7</v>
      </c>
      <c r="I816" s="2">
        <v>19500</v>
      </c>
      <c r="J816" s="2">
        <v>1</v>
      </c>
      <c r="K816" s="2">
        <v>0</v>
      </c>
      <c r="L816" s="2">
        <v>1.3</v>
      </c>
      <c r="M816" s="2">
        <v>1.3</v>
      </c>
      <c r="N816">
        <v>32</v>
      </c>
      <c r="O816">
        <v>357.8</v>
      </c>
      <c r="P816">
        <v>24.3</v>
      </c>
      <c r="Q816">
        <v>24.7</v>
      </c>
      <c r="R816" s="5">
        <v>0.56041666666666701</v>
      </c>
      <c r="T816" s="13">
        <f t="shared" si="33"/>
        <v>24.7</v>
      </c>
      <c r="U816" s="13">
        <f t="shared" si="34"/>
        <v>5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>
        <v>16.7</v>
      </c>
      <c r="C817" s="2">
        <v>82</v>
      </c>
      <c r="D817" s="2">
        <v>13.6</v>
      </c>
      <c r="E817" s="2">
        <v>16.7</v>
      </c>
      <c r="F817" s="2">
        <v>3.6</v>
      </c>
      <c r="G817" s="2">
        <v>4.3</v>
      </c>
      <c r="H817" s="2">
        <v>1016.5</v>
      </c>
      <c r="I817" s="2">
        <v>19830</v>
      </c>
      <c r="J817" s="2">
        <v>1</v>
      </c>
      <c r="K817" s="2">
        <v>0</v>
      </c>
      <c r="L817" s="2">
        <v>1.3</v>
      </c>
      <c r="M817" s="2">
        <v>1.3</v>
      </c>
      <c r="N817">
        <v>32</v>
      </c>
      <c r="O817">
        <v>357.8</v>
      </c>
      <c r="P817">
        <v>24</v>
      </c>
      <c r="Q817">
        <v>24.5</v>
      </c>
      <c r="R817" s="5">
        <v>0.56111111111111101</v>
      </c>
      <c r="T817" s="13">
        <f t="shared" si="33"/>
        <v>24.5</v>
      </c>
      <c r="U817" s="13">
        <f t="shared" si="34"/>
        <v>4.8000000000000007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>
        <v>16.8</v>
      </c>
      <c r="C818" s="2">
        <v>82</v>
      </c>
      <c r="D818" s="2">
        <v>13.7</v>
      </c>
      <c r="E818" s="2">
        <v>16.8</v>
      </c>
      <c r="F818" s="2">
        <v>3.6</v>
      </c>
      <c r="G818" s="2">
        <v>3.6</v>
      </c>
      <c r="H818" s="2">
        <v>1016.8</v>
      </c>
      <c r="I818" s="2">
        <v>20540</v>
      </c>
      <c r="J818" s="2">
        <v>1</v>
      </c>
      <c r="K818" s="2">
        <v>0</v>
      </c>
      <c r="L818" s="2">
        <v>1.3</v>
      </c>
      <c r="M818" s="2">
        <v>1.3</v>
      </c>
      <c r="N818">
        <v>32</v>
      </c>
      <c r="O818">
        <v>357.8</v>
      </c>
      <c r="P818">
        <v>23.8</v>
      </c>
      <c r="Q818">
        <v>24.3</v>
      </c>
      <c r="R818" s="5">
        <v>0.561805555555556</v>
      </c>
      <c r="T818" s="13">
        <f t="shared" si="33"/>
        <v>24.3</v>
      </c>
      <c r="U818" s="13">
        <f t="shared" si="34"/>
        <v>4.5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>
        <v>16.8</v>
      </c>
      <c r="C819" s="2">
        <v>82</v>
      </c>
      <c r="D819" s="2">
        <v>13.7</v>
      </c>
      <c r="E819" s="2">
        <v>16.8</v>
      </c>
      <c r="F819" s="2">
        <v>3.2</v>
      </c>
      <c r="G819" s="2">
        <v>5</v>
      </c>
      <c r="H819" s="2">
        <v>1016.7</v>
      </c>
      <c r="I819" s="2">
        <v>21420</v>
      </c>
      <c r="J819" s="2">
        <v>1</v>
      </c>
      <c r="K819" s="2">
        <v>0</v>
      </c>
      <c r="L819" s="2">
        <v>1.3</v>
      </c>
      <c r="M819" s="2">
        <v>1.3</v>
      </c>
      <c r="N819">
        <v>32</v>
      </c>
      <c r="O819">
        <v>357.8</v>
      </c>
      <c r="P819">
        <v>23.6</v>
      </c>
      <c r="Q819">
        <v>24</v>
      </c>
      <c r="R819" s="5">
        <v>0.5625</v>
      </c>
      <c r="T819" s="13">
        <f t="shared" si="33"/>
        <v>24</v>
      </c>
      <c r="U819" s="13">
        <f t="shared" si="34"/>
        <v>4.1999999999999993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>
        <v>16.7</v>
      </c>
      <c r="C820" s="2">
        <v>82</v>
      </c>
      <c r="D820" s="2">
        <v>13.6</v>
      </c>
      <c r="E820" s="2">
        <v>16.7</v>
      </c>
      <c r="F820" s="2">
        <v>4.3</v>
      </c>
      <c r="G820" s="2">
        <v>6.5</v>
      </c>
      <c r="H820" s="2">
        <v>1016.7</v>
      </c>
      <c r="I820" s="2">
        <v>21800</v>
      </c>
      <c r="J820" s="2">
        <v>1</v>
      </c>
      <c r="K820" s="2">
        <v>0</v>
      </c>
      <c r="L820" s="2">
        <v>1.3</v>
      </c>
      <c r="M820" s="2">
        <v>1.3</v>
      </c>
      <c r="N820">
        <v>32</v>
      </c>
      <c r="O820">
        <v>357.8</v>
      </c>
      <c r="P820">
        <v>23.4</v>
      </c>
      <c r="Q820">
        <v>23.8</v>
      </c>
      <c r="R820" s="5">
        <v>0.563194444444444</v>
      </c>
      <c r="T820" s="13">
        <f t="shared" si="33"/>
        <v>23.8</v>
      </c>
      <c r="U820" s="13">
        <f t="shared" si="34"/>
        <v>4.1000000000000014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>
        <v>16.8</v>
      </c>
      <c r="C821" s="2">
        <v>82</v>
      </c>
      <c r="D821" s="2">
        <v>13.7</v>
      </c>
      <c r="E821" s="2">
        <v>16.8</v>
      </c>
      <c r="F821" s="2">
        <v>4</v>
      </c>
      <c r="G821" s="2">
        <v>4.7</v>
      </c>
      <c r="H821" s="2">
        <v>1016.8</v>
      </c>
      <c r="I821" s="2">
        <v>21710</v>
      </c>
      <c r="J821" s="2">
        <v>1</v>
      </c>
      <c r="K821" s="2">
        <v>0</v>
      </c>
      <c r="L821" s="2">
        <v>1.3</v>
      </c>
      <c r="M821" s="2">
        <v>1.3</v>
      </c>
      <c r="N821">
        <v>32</v>
      </c>
      <c r="O821">
        <v>357.8</v>
      </c>
      <c r="P821">
        <v>23.2</v>
      </c>
      <c r="Q821">
        <v>23.6</v>
      </c>
      <c r="R821" s="5">
        <v>0.56388888888888899</v>
      </c>
      <c r="T821" s="13">
        <f t="shared" si="33"/>
        <v>23.6</v>
      </c>
      <c r="U821" s="13">
        <f t="shared" si="34"/>
        <v>3.8000000000000007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>
        <v>16.7</v>
      </c>
      <c r="C822" s="2">
        <v>82</v>
      </c>
      <c r="D822" s="2">
        <v>13.6</v>
      </c>
      <c r="E822" s="2">
        <v>16.7</v>
      </c>
      <c r="F822" s="2">
        <v>2.9</v>
      </c>
      <c r="G822" s="2">
        <v>6.8</v>
      </c>
      <c r="H822" s="2">
        <v>1016.7</v>
      </c>
      <c r="I822" s="2">
        <v>20650</v>
      </c>
      <c r="J822" s="2">
        <v>1</v>
      </c>
      <c r="K822" s="2">
        <v>0</v>
      </c>
      <c r="L822" s="2">
        <v>1.3</v>
      </c>
      <c r="M822" s="2">
        <v>1.3</v>
      </c>
      <c r="N822">
        <v>32</v>
      </c>
      <c r="O822">
        <v>357.8</v>
      </c>
      <c r="P822">
        <v>23</v>
      </c>
      <c r="Q822">
        <v>23.4</v>
      </c>
      <c r="R822" s="5">
        <v>0.56458333333333299</v>
      </c>
      <c r="T822" s="13">
        <f t="shared" si="33"/>
        <v>23.4</v>
      </c>
      <c r="U822" s="13">
        <f t="shared" si="34"/>
        <v>3.6999999999999993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>
        <v>16.7</v>
      </c>
      <c r="C823" s="2">
        <v>82</v>
      </c>
      <c r="D823" s="2">
        <v>13.6</v>
      </c>
      <c r="E823" s="2">
        <v>16.7</v>
      </c>
      <c r="F823" s="2">
        <v>0</v>
      </c>
      <c r="G823" s="2">
        <v>6.5</v>
      </c>
      <c r="H823" s="2">
        <v>1016.6</v>
      </c>
      <c r="I823" s="2">
        <v>20170</v>
      </c>
      <c r="J823" s="2">
        <v>1</v>
      </c>
      <c r="K823" s="2">
        <v>0</v>
      </c>
      <c r="L823" s="2">
        <v>1.3</v>
      </c>
      <c r="M823" s="2">
        <v>1.3</v>
      </c>
      <c r="N823">
        <v>32</v>
      </c>
      <c r="O823">
        <v>357.8</v>
      </c>
      <c r="P823">
        <v>22.8</v>
      </c>
      <c r="Q823">
        <v>23.3</v>
      </c>
      <c r="R823" s="5">
        <v>0.56527777777777799</v>
      </c>
      <c r="T823" s="13">
        <f t="shared" si="33"/>
        <v>23.3</v>
      </c>
      <c r="U823" s="13">
        <f t="shared" si="34"/>
        <v>3.6000000000000014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>
        <v>16.7</v>
      </c>
      <c r="C824" s="2">
        <v>82</v>
      </c>
      <c r="D824" s="2">
        <v>13.6</v>
      </c>
      <c r="E824" s="2">
        <v>16.7</v>
      </c>
      <c r="F824" s="2">
        <v>4.7</v>
      </c>
      <c r="G824" s="2">
        <v>6.1</v>
      </c>
      <c r="H824" s="2">
        <v>1016.8</v>
      </c>
      <c r="I824" s="2">
        <v>19850</v>
      </c>
      <c r="J824" s="2">
        <v>1</v>
      </c>
      <c r="K824" s="2">
        <v>0</v>
      </c>
      <c r="L824" s="2">
        <v>1.3</v>
      </c>
      <c r="M824" s="2">
        <v>1.3</v>
      </c>
      <c r="N824">
        <v>32</v>
      </c>
      <c r="O824">
        <v>357.8</v>
      </c>
      <c r="P824">
        <v>22.5</v>
      </c>
      <c r="Q824">
        <v>23.1</v>
      </c>
      <c r="R824" s="5">
        <v>0.56597222222222199</v>
      </c>
      <c r="T824" s="13">
        <f t="shared" si="33"/>
        <v>23.1</v>
      </c>
      <c r="U824" s="13">
        <f t="shared" si="34"/>
        <v>3.4000000000000021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>
        <v>16.7</v>
      </c>
      <c r="C825" s="2">
        <v>82</v>
      </c>
      <c r="D825" s="2">
        <v>13.6</v>
      </c>
      <c r="E825" s="2">
        <v>16.7</v>
      </c>
      <c r="F825" s="2">
        <v>4.3</v>
      </c>
      <c r="G825" s="2">
        <v>4.7</v>
      </c>
      <c r="H825" s="2">
        <v>1016.6</v>
      </c>
      <c r="I825" s="2">
        <v>19290</v>
      </c>
      <c r="J825" s="2">
        <v>1</v>
      </c>
      <c r="K825" s="2">
        <v>0</v>
      </c>
      <c r="L825" s="2">
        <v>1.3</v>
      </c>
      <c r="M825" s="2">
        <v>1.3</v>
      </c>
      <c r="N825">
        <v>32</v>
      </c>
      <c r="O825">
        <v>357.8</v>
      </c>
      <c r="P825">
        <v>22.2</v>
      </c>
      <c r="Q825">
        <v>22.8</v>
      </c>
      <c r="R825" s="5">
        <v>0.56666666666666698</v>
      </c>
      <c r="T825" s="13">
        <f t="shared" si="33"/>
        <v>22.8</v>
      </c>
      <c r="U825" s="13">
        <f t="shared" si="34"/>
        <v>3.1000000000000014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>
        <v>16.7</v>
      </c>
      <c r="C826" s="2">
        <v>82</v>
      </c>
      <c r="D826" s="2">
        <v>13.6</v>
      </c>
      <c r="E826" s="2">
        <v>16.7</v>
      </c>
      <c r="F826" s="2">
        <v>2.9</v>
      </c>
      <c r="G826" s="2">
        <v>5.4</v>
      </c>
      <c r="H826" s="2">
        <v>1016.6</v>
      </c>
      <c r="I826" s="2">
        <v>17740</v>
      </c>
      <c r="J826" s="2">
        <v>1</v>
      </c>
      <c r="K826" s="2">
        <v>0</v>
      </c>
      <c r="L826" s="2">
        <v>1.3</v>
      </c>
      <c r="M826" s="2">
        <v>1.3</v>
      </c>
      <c r="N826">
        <v>32</v>
      </c>
      <c r="O826">
        <v>357.8</v>
      </c>
      <c r="P826">
        <v>21.9</v>
      </c>
      <c r="Q826">
        <v>22.6</v>
      </c>
      <c r="R826" s="5">
        <v>0.56736111111111098</v>
      </c>
      <c r="T826" s="13">
        <f t="shared" si="33"/>
        <v>22.6</v>
      </c>
      <c r="U826" s="13">
        <f t="shared" si="34"/>
        <v>2.9000000000000021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>
        <v>16.600000000000001</v>
      </c>
      <c r="C827" s="2">
        <v>82</v>
      </c>
      <c r="D827" s="2">
        <v>13.5</v>
      </c>
      <c r="E827" s="2">
        <v>16.600000000000001</v>
      </c>
      <c r="F827" s="2">
        <v>2.9</v>
      </c>
      <c r="G827" s="2">
        <v>3.2</v>
      </c>
      <c r="H827" s="2">
        <v>1016.6</v>
      </c>
      <c r="I827" s="2">
        <v>17120</v>
      </c>
      <c r="J827" s="2">
        <v>1</v>
      </c>
      <c r="K827" s="2">
        <v>0</v>
      </c>
      <c r="L827" s="2">
        <v>1.3</v>
      </c>
      <c r="M827" s="2">
        <v>1.3</v>
      </c>
      <c r="N827">
        <v>32</v>
      </c>
      <c r="O827">
        <v>357.8</v>
      </c>
      <c r="P827">
        <v>21.6</v>
      </c>
      <c r="Q827">
        <v>22.3</v>
      </c>
      <c r="R827" s="5">
        <v>0.56805555555555598</v>
      </c>
      <c r="T827" s="13">
        <f t="shared" si="33"/>
        <v>22.3</v>
      </c>
      <c r="U827" s="13">
        <f t="shared" si="34"/>
        <v>2.6999999999999993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>
        <v>16.600000000000001</v>
      </c>
      <c r="C828" s="2">
        <v>82</v>
      </c>
      <c r="D828" s="2">
        <v>13.5</v>
      </c>
      <c r="E828" s="2">
        <v>16.600000000000001</v>
      </c>
      <c r="F828" s="2">
        <v>4.7</v>
      </c>
      <c r="G828" s="2">
        <v>5</v>
      </c>
      <c r="H828" s="2">
        <v>1016.7</v>
      </c>
      <c r="I828" s="2">
        <v>17940</v>
      </c>
      <c r="J828" s="2">
        <v>1</v>
      </c>
      <c r="K828" s="2">
        <v>0</v>
      </c>
      <c r="L828" s="2">
        <v>1.3</v>
      </c>
      <c r="M828" s="2">
        <v>1.3</v>
      </c>
      <c r="N828">
        <v>32</v>
      </c>
      <c r="O828">
        <v>357.8</v>
      </c>
      <c r="P828">
        <v>21.4</v>
      </c>
      <c r="Q828">
        <v>22.1</v>
      </c>
      <c r="R828" s="5">
        <v>0.56874999999999998</v>
      </c>
      <c r="T828" s="13">
        <f t="shared" si="33"/>
        <v>22.1</v>
      </c>
      <c r="U828" s="13">
        <f t="shared" si="34"/>
        <v>2.5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>
        <v>16.600000000000001</v>
      </c>
      <c r="C829" s="2">
        <v>82</v>
      </c>
      <c r="D829" s="2">
        <v>13.5</v>
      </c>
      <c r="E829" s="2">
        <v>16.600000000000001</v>
      </c>
      <c r="F829" s="2">
        <v>3.2</v>
      </c>
      <c r="G829" s="2">
        <v>3.2</v>
      </c>
      <c r="H829" s="2">
        <v>1016.4</v>
      </c>
      <c r="I829" s="2">
        <v>18290</v>
      </c>
      <c r="J829" s="2">
        <v>1</v>
      </c>
      <c r="K829" s="2">
        <v>0</v>
      </c>
      <c r="L829" s="2">
        <v>1.3</v>
      </c>
      <c r="M829" s="2">
        <v>1.3</v>
      </c>
      <c r="N829">
        <v>32</v>
      </c>
      <c r="O829">
        <v>357.8</v>
      </c>
      <c r="P829">
        <v>21.1</v>
      </c>
      <c r="Q829">
        <v>21.9</v>
      </c>
      <c r="R829" s="5">
        <v>0.56944444444444398</v>
      </c>
      <c r="T829" s="13">
        <f t="shared" si="33"/>
        <v>21.9</v>
      </c>
      <c r="U829" s="13">
        <f t="shared" si="34"/>
        <v>2.2999999999999972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>
        <v>16.5</v>
      </c>
      <c r="C830" s="2">
        <v>82</v>
      </c>
      <c r="D830" s="2">
        <v>13.4</v>
      </c>
      <c r="E830" s="2">
        <v>16.5</v>
      </c>
      <c r="F830" s="2">
        <v>5.4</v>
      </c>
      <c r="G830" s="2">
        <v>7.2</v>
      </c>
      <c r="H830" s="2">
        <v>1016.5</v>
      </c>
      <c r="I830" s="2">
        <v>18950</v>
      </c>
      <c r="J830" s="2">
        <v>1</v>
      </c>
      <c r="K830" s="2">
        <v>0</v>
      </c>
      <c r="L830" s="2">
        <v>1.3</v>
      </c>
      <c r="M830" s="2">
        <v>1.3</v>
      </c>
      <c r="N830">
        <v>32</v>
      </c>
      <c r="O830">
        <v>357.8</v>
      </c>
      <c r="P830">
        <v>20.9</v>
      </c>
      <c r="Q830">
        <v>21.7</v>
      </c>
      <c r="R830" s="5">
        <v>0.57013888888888897</v>
      </c>
      <c r="T830" s="13">
        <f t="shared" si="33"/>
        <v>21.7</v>
      </c>
      <c r="U830" s="13">
        <f t="shared" si="34"/>
        <v>2.1999999999999993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>
        <v>16.399999999999999</v>
      </c>
      <c r="C831" s="2">
        <v>82</v>
      </c>
      <c r="D831" s="2">
        <v>13.3</v>
      </c>
      <c r="E831" s="2">
        <v>16.399999999999999</v>
      </c>
      <c r="F831" s="2">
        <v>3.2</v>
      </c>
      <c r="G831" s="2">
        <v>6.1</v>
      </c>
      <c r="H831" s="2">
        <v>1016.4</v>
      </c>
      <c r="I831" s="2">
        <v>20420</v>
      </c>
      <c r="J831" s="2">
        <v>1</v>
      </c>
      <c r="K831" s="2">
        <v>0</v>
      </c>
      <c r="L831" s="2">
        <v>1.3</v>
      </c>
      <c r="M831" s="2">
        <v>1.3</v>
      </c>
      <c r="N831">
        <v>32</v>
      </c>
      <c r="O831">
        <v>357.8</v>
      </c>
      <c r="P831">
        <v>20.7</v>
      </c>
      <c r="Q831">
        <v>21.5</v>
      </c>
      <c r="R831" s="5">
        <v>0.57083333333333297</v>
      </c>
      <c r="T831" s="13">
        <f t="shared" si="33"/>
        <v>21.5</v>
      </c>
      <c r="U831" s="13">
        <f t="shared" si="34"/>
        <v>2.1000000000000014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>
        <v>16.5</v>
      </c>
      <c r="C832" s="2">
        <v>82</v>
      </c>
      <c r="D832" s="2">
        <v>13.4</v>
      </c>
      <c r="E832" s="2">
        <v>16.5</v>
      </c>
      <c r="F832" s="2">
        <v>2.9</v>
      </c>
      <c r="G832" s="2">
        <v>3.6</v>
      </c>
      <c r="H832" s="2">
        <v>1016.6</v>
      </c>
      <c r="I832" s="2">
        <v>17320</v>
      </c>
      <c r="J832" s="2">
        <v>1</v>
      </c>
      <c r="K832" s="2">
        <v>0</v>
      </c>
      <c r="L832" s="2">
        <v>1.3</v>
      </c>
      <c r="M832" s="2">
        <v>1.3</v>
      </c>
      <c r="N832">
        <v>32</v>
      </c>
      <c r="O832">
        <v>357.8</v>
      </c>
      <c r="P832">
        <v>20.5</v>
      </c>
      <c r="Q832">
        <v>21.2</v>
      </c>
      <c r="R832" s="5">
        <v>0.57152777777777797</v>
      </c>
      <c r="T832" s="13">
        <f t="shared" si="33"/>
        <v>21.2</v>
      </c>
      <c r="U832" s="13">
        <f t="shared" si="34"/>
        <v>1.6999999999999993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>
        <v>16.5</v>
      </c>
      <c r="C833" s="2">
        <v>83</v>
      </c>
      <c r="D833" s="2">
        <v>13.6</v>
      </c>
      <c r="E833" s="2">
        <v>16.5</v>
      </c>
      <c r="F833" s="2">
        <v>1.8</v>
      </c>
      <c r="G833" s="2">
        <v>3.6</v>
      </c>
      <c r="H833" s="2">
        <v>1016.4</v>
      </c>
      <c r="I833" s="2">
        <v>13940</v>
      </c>
      <c r="J833" s="2">
        <v>1</v>
      </c>
      <c r="K833" s="2">
        <v>0</v>
      </c>
      <c r="L833" s="2">
        <v>1.3</v>
      </c>
      <c r="M833" s="2">
        <v>1.3</v>
      </c>
      <c r="N833">
        <v>32</v>
      </c>
      <c r="O833">
        <v>357.8</v>
      </c>
      <c r="P833">
        <v>20.399999999999999</v>
      </c>
      <c r="Q833">
        <v>21.1</v>
      </c>
      <c r="R833" s="5">
        <v>0.57222222222222197</v>
      </c>
      <c r="T833" s="13">
        <f t="shared" si="33"/>
        <v>21.1</v>
      </c>
      <c r="U833" s="13">
        <f t="shared" si="34"/>
        <v>1.6000000000000014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>
        <v>16.5</v>
      </c>
      <c r="C834" s="2">
        <v>83</v>
      </c>
      <c r="D834" s="2">
        <v>13.6</v>
      </c>
      <c r="E834" s="2">
        <v>16.5</v>
      </c>
      <c r="F834" s="2">
        <v>4.3</v>
      </c>
      <c r="G834" s="2">
        <v>6.1</v>
      </c>
      <c r="H834" s="2">
        <v>1016.3</v>
      </c>
      <c r="I834" s="2">
        <v>12610</v>
      </c>
      <c r="J834" s="2">
        <v>0</v>
      </c>
      <c r="K834" s="2">
        <v>0</v>
      </c>
      <c r="L834" s="2">
        <v>1.3</v>
      </c>
      <c r="M834" s="2">
        <v>1.3</v>
      </c>
      <c r="N834">
        <v>32</v>
      </c>
      <c r="O834">
        <v>357.8</v>
      </c>
      <c r="P834">
        <v>20.2</v>
      </c>
      <c r="Q834">
        <v>20.9</v>
      </c>
      <c r="R834" s="5">
        <v>0.57291666666666696</v>
      </c>
      <c r="T834" s="13">
        <f t="shared" si="33"/>
        <v>20.9</v>
      </c>
      <c r="U834" s="13">
        <f t="shared" si="34"/>
        <v>1.3999999999999986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>
        <v>16.399999999999999</v>
      </c>
      <c r="C835" s="2">
        <v>83</v>
      </c>
      <c r="D835" s="2">
        <v>13.5</v>
      </c>
      <c r="E835" s="2">
        <v>16.399999999999999</v>
      </c>
      <c r="F835" s="2">
        <v>0</v>
      </c>
      <c r="G835" s="2">
        <v>1.8</v>
      </c>
      <c r="H835" s="2">
        <v>1016.4</v>
      </c>
      <c r="I835" s="2">
        <v>10770</v>
      </c>
      <c r="J835" s="2">
        <v>0</v>
      </c>
      <c r="K835" s="2">
        <v>0</v>
      </c>
      <c r="L835" s="2">
        <v>1.3</v>
      </c>
      <c r="M835" s="2">
        <v>1.3</v>
      </c>
      <c r="N835">
        <v>32</v>
      </c>
      <c r="O835">
        <v>357.8</v>
      </c>
      <c r="P835">
        <v>20.100000000000001</v>
      </c>
      <c r="Q835">
        <v>20.8</v>
      </c>
      <c r="R835" s="5">
        <v>0.57361111111111096</v>
      </c>
      <c r="T835" s="13">
        <f t="shared" si="33"/>
        <v>20.8</v>
      </c>
      <c r="U835" s="13">
        <f t="shared" si="34"/>
        <v>1.4000000000000021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>
        <v>16.399999999999999</v>
      </c>
      <c r="C836" s="2">
        <v>83</v>
      </c>
      <c r="D836" s="2">
        <v>13.5</v>
      </c>
      <c r="E836" s="2">
        <v>16.399999999999999</v>
      </c>
      <c r="F836" s="2">
        <v>3.2</v>
      </c>
      <c r="G836" s="2">
        <v>3.6</v>
      </c>
      <c r="H836" s="2">
        <v>1016.5</v>
      </c>
      <c r="I836" s="2">
        <v>9600</v>
      </c>
      <c r="J836" s="2">
        <v>0</v>
      </c>
      <c r="K836" s="2">
        <v>0</v>
      </c>
      <c r="L836" s="2">
        <v>1.3</v>
      </c>
      <c r="M836" s="2">
        <v>1.3</v>
      </c>
      <c r="N836">
        <v>32</v>
      </c>
      <c r="O836">
        <v>357.8</v>
      </c>
      <c r="P836">
        <v>19.899999999999999</v>
      </c>
      <c r="Q836">
        <v>20.6</v>
      </c>
      <c r="R836" s="5">
        <v>0.57430555555555596</v>
      </c>
      <c r="T836" s="13">
        <f t="shared" si="33"/>
        <v>20.6</v>
      </c>
      <c r="U836" s="13">
        <f t="shared" si="34"/>
        <v>1.2000000000000028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>
        <v>16.399999999999999</v>
      </c>
      <c r="C837" s="2">
        <v>83</v>
      </c>
      <c r="D837" s="2">
        <v>13.5</v>
      </c>
      <c r="E837" s="2">
        <v>16.399999999999999</v>
      </c>
      <c r="F837" s="2">
        <v>2.2000000000000002</v>
      </c>
      <c r="G837" s="2">
        <v>2.5</v>
      </c>
      <c r="H837" s="2">
        <v>1016.4</v>
      </c>
      <c r="I837" s="2">
        <v>10700</v>
      </c>
      <c r="J837" s="2">
        <v>0</v>
      </c>
      <c r="K837" s="2">
        <v>0</v>
      </c>
      <c r="L837" s="2">
        <v>1.3</v>
      </c>
      <c r="M837" s="2">
        <v>1.3</v>
      </c>
      <c r="N837">
        <v>32</v>
      </c>
      <c r="O837">
        <v>357.8</v>
      </c>
      <c r="P837">
        <v>19.7</v>
      </c>
      <c r="Q837">
        <v>20.5</v>
      </c>
      <c r="R837" s="5">
        <v>0.57499999999999996</v>
      </c>
      <c r="T837" s="13">
        <f t="shared" si="33"/>
        <v>20.5</v>
      </c>
      <c r="U837" s="13">
        <f t="shared" si="34"/>
        <v>1.1000000000000014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>
        <v>16.399999999999999</v>
      </c>
      <c r="C838" s="2">
        <v>83</v>
      </c>
      <c r="D838" s="2">
        <v>13.5</v>
      </c>
      <c r="E838" s="2">
        <v>16.399999999999999</v>
      </c>
      <c r="F838" s="2">
        <v>3.2</v>
      </c>
      <c r="G838" s="2">
        <v>4</v>
      </c>
      <c r="H838" s="2">
        <v>1016.5</v>
      </c>
      <c r="I838" s="2">
        <v>11700</v>
      </c>
      <c r="J838" s="2">
        <v>0</v>
      </c>
      <c r="K838" s="2">
        <v>0</v>
      </c>
      <c r="L838" s="2">
        <v>1.3</v>
      </c>
      <c r="M838" s="2">
        <v>1.3</v>
      </c>
      <c r="N838">
        <v>32</v>
      </c>
      <c r="O838">
        <v>357.8</v>
      </c>
      <c r="P838">
        <v>19.600000000000001</v>
      </c>
      <c r="Q838">
        <v>20.3</v>
      </c>
      <c r="R838" s="5">
        <v>0.57569444444444495</v>
      </c>
      <c r="T838" s="13">
        <f t="shared" si="33"/>
        <v>20.3</v>
      </c>
      <c r="U838" s="13">
        <f t="shared" si="34"/>
        <v>0.90000000000000213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>
        <v>16.399999999999999</v>
      </c>
      <c r="C839" s="2">
        <v>83</v>
      </c>
      <c r="D839" s="2">
        <v>13.5</v>
      </c>
      <c r="E839" s="2">
        <v>16.399999999999999</v>
      </c>
      <c r="F839" s="2">
        <v>0</v>
      </c>
      <c r="G839" s="2">
        <v>0</v>
      </c>
      <c r="H839" s="2">
        <v>1016.3</v>
      </c>
      <c r="I839" s="2">
        <v>12370</v>
      </c>
      <c r="J839" s="2">
        <v>0</v>
      </c>
      <c r="K839" s="2">
        <v>0</v>
      </c>
      <c r="L839" s="2">
        <v>1.3</v>
      </c>
      <c r="M839" s="2">
        <v>1.3</v>
      </c>
      <c r="N839">
        <v>32</v>
      </c>
      <c r="O839">
        <v>357.8</v>
      </c>
      <c r="P839">
        <v>19.399999999999999</v>
      </c>
      <c r="Q839">
        <v>20.2</v>
      </c>
      <c r="R839" s="5">
        <v>0.57638888888888895</v>
      </c>
      <c r="T839" s="13">
        <f t="shared" si="33"/>
        <v>20.2</v>
      </c>
      <c r="U839" s="13">
        <f t="shared" si="34"/>
        <v>0.80000000000000071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>
        <v>16.399999999999999</v>
      </c>
      <c r="C840" s="2">
        <v>83</v>
      </c>
      <c r="D840" s="2">
        <v>13.5</v>
      </c>
      <c r="E840" s="2">
        <v>16.399999999999999</v>
      </c>
      <c r="F840" s="2">
        <v>0</v>
      </c>
      <c r="G840" s="2">
        <v>2.5</v>
      </c>
      <c r="H840" s="2">
        <v>1016.5</v>
      </c>
      <c r="I840" s="2">
        <v>13760</v>
      </c>
      <c r="J840" s="2">
        <v>1</v>
      </c>
      <c r="K840" s="2">
        <v>0</v>
      </c>
      <c r="L840" s="2">
        <v>1.3</v>
      </c>
      <c r="M840" s="2">
        <v>1.3</v>
      </c>
      <c r="N840">
        <v>32</v>
      </c>
      <c r="O840">
        <v>357.8</v>
      </c>
      <c r="P840">
        <v>19.3</v>
      </c>
      <c r="Q840">
        <v>20.2</v>
      </c>
      <c r="R840" s="5">
        <v>0.57708333333333295</v>
      </c>
      <c r="T840" s="13">
        <f t="shared" si="33"/>
        <v>20.2</v>
      </c>
      <c r="U840" s="13">
        <f t="shared" si="34"/>
        <v>0.80000000000000071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>
        <v>16.3</v>
      </c>
      <c r="C841" s="2">
        <v>83</v>
      </c>
      <c r="D841" s="2">
        <v>13.4</v>
      </c>
      <c r="E841" s="2">
        <v>16.3</v>
      </c>
      <c r="F841" s="2">
        <v>2.9</v>
      </c>
      <c r="G841" s="2">
        <v>3.2</v>
      </c>
      <c r="H841" s="2">
        <v>1016.2</v>
      </c>
      <c r="I841" s="2">
        <v>14800</v>
      </c>
      <c r="J841" s="2">
        <v>1</v>
      </c>
      <c r="K841" s="2">
        <v>0</v>
      </c>
      <c r="L841" s="2">
        <v>1.3</v>
      </c>
      <c r="M841" s="2">
        <v>1.3</v>
      </c>
      <c r="N841">
        <v>32</v>
      </c>
      <c r="O841">
        <v>357.8</v>
      </c>
      <c r="P841">
        <v>19.2</v>
      </c>
      <c r="Q841">
        <v>19.899999999999999</v>
      </c>
      <c r="R841" s="5">
        <v>0.57777777777777795</v>
      </c>
      <c r="T841" s="13">
        <f t="shared" si="33"/>
        <v>19.899999999999999</v>
      </c>
      <c r="U841" s="13">
        <f t="shared" si="34"/>
        <v>0.59999999999999787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>
        <v>16.3</v>
      </c>
      <c r="C842" s="2">
        <v>83</v>
      </c>
      <c r="D842" s="2">
        <v>13.4</v>
      </c>
      <c r="E842" s="2">
        <v>16.3</v>
      </c>
      <c r="F842" s="2">
        <v>1.8</v>
      </c>
      <c r="G842" s="2">
        <v>3.2</v>
      </c>
      <c r="H842" s="2">
        <v>1016.4</v>
      </c>
      <c r="I842" s="2">
        <v>13790</v>
      </c>
      <c r="J842" s="2">
        <v>1</v>
      </c>
      <c r="K842" s="2">
        <v>0</v>
      </c>
      <c r="L842" s="2">
        <v>1.3</v>
      </c>
      <c r="M842" s="2">
        <v>1.3</v>
      </c>
      <c r="N842">
        <v>32</v>
      </c>
      <c r="O842">
        <v>357.8</v>
      </c>
      <c r="P842">
        <v>19.100000000000001</v>
      </c>
      <c r="Q842">
        <v>19.7</v>
      </c>
      <c r="R842" s="5">
        <v>0.57847222222222205</v>
      </c>
      <c r="T842" s="13">
        <f t="shared" si="33"/>
        <v>19.7</v>
      </c>
      <c r="U842" s="13">
        <f t="shared" si="34"/>
        <v>0.39999999999999858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>
        <v>16.3</v>
      </c>
      <c r="C843" s="2">
        <v>83</v>
      </c>
      <c r="D843" s="2">
        <v>13.4</v>
      </c>
      <c r="E843" s="2">
        <v>16.3</v>
      </c>
      <c r="F843" s="2">
        <v>2.5</v>
      </c>
      <c r="G843" s="2">
        <v>4.3</v>
      </c>
      <c r="H843" s="2">
        <v>1016.5</v>
      </c>
      <c r="I843" s="2">
        <v>12680</v>
      </c>
      <c r="J843" s="2">
        <v>0</v>
      </c>
      <c r="K843" s="2">
        <v>0</v>
      </c>
      <c r="L843" s="2">
        <v>1.3</v>
      </c>
      <c r="M843" s="2">
        <v>1.3</v>
      </c>
      <c r="N843">
        <v>32</v>
      </c>
      <c r="O843">
        <v>357.8</v>
      </c>
      <c r="P843">
        <v>19</v>
      </c>
      <c r="Q843">
        <v>19.600000000000001</v>
      </c>
      <c r="R843" s="5">
        <v>0.57916666666666705</v>
      </c>
      <c r="T843" s="13">
        <f t="shared" si="33"/>
        <v>19.600000000000001</v>
      </c>
      <c r="U843" s="13">
        <f t="shared" si="34"/>
        <v>0.30000000000000071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>
        <v>16.3</v>
      </c>
      <c r="C844" s="2">
        <v>83</v>
      </c>
      <c r="D844" s="2">
        <v>13.4</v>
      </c>
      <c r="E844" s="2">
        <v>16.3</v>
      </c>
      <c r="F844" s="2">
        <v>5</v>
      </c>
      <c r="G844" s="2">
        <v>6.1</v>
      </c>
      <c r="H844" s="2">
        <v>1016.2</v>
      </c>
      <c r="I844" s="2">
        <v>13880</v>
      </c>
      <c r="J844" s="2">
        <v>1</v>
      </c>
      <c r="K844" s="2">
        <v>0</v>
      </c>
      <c r="L844" s="2">
        <v>1.3</v>
      </c>
      <c r="M844" s="2">
        <v>1.3</v>
      </c>
      <c r="N844">
        <v>32</v>
      </c>
      <c r="O844">
        <v>357.8</v>
      </c>
      <c r="P844">
        <v>18.899999999999999</v>
      </c>
      <c r="Q844">
        <v>19.5</v>
      </c>
      <c r="R844" s="5">
        <v>0.57986111111111105</v>
      </c>
      <c r="T844" s="13">
        <f t="shared" si="33"/>
        <v>19.5</v>
      </c>
      <c r="U844" s="13">
        <f t="shared" si="34"/>
        <v>0.19999999999999929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>
        <v>16.3</v>
      </c>
      <c r="C845" s="2">
        <v>83</v>
      </c>
      <c r="D845" s="2">
        <v>13.4</v>
      </c>
      <c r="E845" s="2">
        <v>16.3</v>
      </c>
      <c r="F845" s="2">
        <v>4.3</v>
      </c>
      <c r="G845" s="2">
        <v>5</v>
      </c>
      <c r="H845" s="2">
        <v>1016</v>
      </c>
      <c r="I845" s="2">
        <v>13660</v>
      </c>
      <c r="J845" s="2">
        <v>1</v>
      </c>
      <c r="K845" s="2">
        <v>0</v>
      </c>
      <c r="L845" s="2">
        <v>1.3</v>
      </c>
      <c r="M845" s="2">
        <v>1.3</v>
      </c>
      <c r="N845">
        <v>32</v>
      </c>
      <c r="O845">
        <v>357.8</v>
      </c>
      <c r="P845">
        <v>18.8</v>
      </c>
      <c r="Q845">
        <v>19.5</v>
      </c>
      <c r="R845" s="5">
        <v>0.58055555555555605</v>
      </c>
      <c r="T845" s="13">
        <f t="shared" si="33"/>
        <v>19.5</v>
      </c>
      <c r="U845" s="13">
        <f t="shared" si="34"/>
        <v>0.19999999999999929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>
        <v>16.2</v>
      </c>
      <c r="C846" s="2">
        <v>83</v>
      </c>
      <c r="D846" s="2">
        <v>13.3</v>
      </c>
      <c r="E846" s="2">
        <v>16.2</v>
      </c>
      <c r="F846" s="2">
        <v>2.9</v>
      </c>
      <c r="G846" s="2">
        <v>3.6</v>
      </c>
      <c r="H846" s="2">
        <v>1016.2</v>
      </c>
      <c r="I846" s="2">
        <v>12490</v>
      </c>
      <c r="J846" s="2">
        <v>0</v>
      </c>
      <c r="K846" s="2">
        <v>0</v>
      </c>
      <c r="L846" s="2">
        <v>1.3</v>
      </c>
      <c r="M846" s="2">
        <v>1.3</v>
      </c>
      <c r="N846">
        <v>32</v>
      </c>
      <c r="O846">
        <v>357.8</v>
      </c>
      <c r="P846">
        <v>18.7</v>
      </c>
      <c r="Q846">
        <v>19.5</v>
      </c>
      <c r="R846" s="5">
        <v>0.58125000000000004</v>
      </c>
      <c r="T846" s="13">
        <f t="shared" si="33"/>
        <v>19.5</v>
      </c>
      <c r="U846" s="13">
        <f t="shared" si="34"/>
        <v>0.30000000000000071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>
        <v>16.2</v>
      </c>
      <c r="C847" s="2">
        <v>83</v>
      </c>
      <c r="D847" s="2">
        <v>13.3</v>
      </c>
      <c r="E847" s="2">
        <v>16.2</v>
      </c>
      <c r="F847" s="2">
        <v>4</v>
      </c>
      <c r="G847" s="2">
        <v>4.3</v>
      </c>
      <c r="H847" s="2">
        <v>1016.3</v>
      </c>
      <c r="I847" s="2">
        <v>14370</v>
      </c>
      <c r="J847" s="2">
        <v>1</v>
      </c>
      <c r="K847" s="2">
        <v>0</v>
      </c>
      <c r="L847" s="2">
        <v>1.3</v>
      </c>
      <c r="M847" s="2">
        <v>1.3</v>
      </c>
      <c r="N847">
        <v>32</v>
      </c>
      <c r="O847">
        <v>357.8</v>
      </c>
      <c r="P847">
        <v>18.600000000000001</v>
      </c>
      <c r="Q847">
        <v>19.3</v>
      </c>
      <c r="R847" s="5">
        <v>0.58194444444444404</v>
      </c>
      <c r="T847" s="13">
        <f t="shared" ref="T847:T910" si="37">MAX(P847,Q847)</f>
        <v>19.3</v>
      </c>
      <c r="U847" s="13">
        <f t="shared" si="34"/>
        <v>0.10000000000000142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>
        <v>16.2</v>
      </c>
      <c r="C848" s="2">
        <v>83</v>
      </c>
      <c r="D848" s="2">
        <v>13.3</v>
      </c>
      <c r="E848" s="2">
        <v>16.2</v>
      </c>
      <c r="F848" s="2">
        <v>2.5</v>
      </c>
      <c r="G848" s="2">
        <v>3.2</v>
      </c>
      <c r="H848" s="2">
        <v>1016.4</v>
      </c>
      <c r="I848" s="2">
        <v>12010</v>
      </c>
      <c r="J848" s="2">
        <v>0</v>
      </c>
      <c r="K848" s="2">
        <v>0</v>
      </c>
      <c r="L848" s="2">
        <v>1.3</v>
      </c>
      <c r="M848" s="2">
        <v>1.3</v>
      </c>
      <c r="N848">
        <v>32</v>
      </c>
      <c r="O848">
        <v>357.8</v>
      </c>
      <c r="P848">
        <v>18.5</v>
      </c>
      <c r="Q848">
        <v>19.2</v>
      </c>
      <c r="R848" s="5">
        <v>0.58263888888888904</v>
      </c>
      <c r="T848" s="13">
        <f t="shared" si="37"/>
        <v>19.2</v>
      </c>
      <c r="U848" s="13">
        <f t="shared" ref="U848:U911" si="38">(T848-B848)-3</f>
        <v>0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>
        <v>16.2</v>
      </c>
      <c r="C849" s="2">
        <v>83</v>
      </c>
      <c r="D849" s="2">
        <v>13.3</v>
      </c>
      <c r="E849" s="2">
        <v>16.2</v>
      </c>
      <c r="F849" s="2">
        <v>0</v>
      </c>
      <c r="G849" s="2">
        <v>3.6</v>
      </c>
      <c r="H849" s="2">
        <v>1016.1</v>
      </c>
      <c r="I849" s="2">
        <v>11200</v>
      </c>
      <c r="J849" s="2">
        <v>0</v>
      </c>
      <c r="K849" s="2">
        <v>0</v>
      </c>
      <c r="L849" s="2">
        <v>1.3</v>
      </c>
      <c r="M849" s="2">
        <v>1.3</v>
      </c>
      <c r="N849">
        <v>32</v>
      </c>
      <c r="O849">
        <v>357.8</v>
      </c>
      <c r="P849">
        <v>18.5</v>
      </c>
      <c r="Q849">
        <v>19.2</v>
      </c>
      <c r="R849" s="5">
        <v>0.58333333333333304</v>
      </c>
      <c r="T849" s="13">
        <f t="shared" si="37"/>
        <v>19.2</v>
      </c>
      <c r="U849" s="13">
        <f t="shared" si="38"/>
        <v>0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>
        <v>16.2</v>
      </c>
      <c r="C850" s="2">
        <v>83</v>
      </c>
      <c r="D850" s="2">
        <v>13.3</v>
      </c>
      <c r="E850" s="2">
        <v>16.2</v>
      </c>
      <c r="F850" s="2">
        <v>2.9</v>
      </c>
      <c r="G850" s="2">
        <v>2.9</v>
      </c>
      <c r="H850" s="2">
        <v>1016.3</v>
      </c>
      <c r="I850" s="2">
        <v>11300</v>
      </c>
      <c r="J850" s="2">
        <v>0</v>
      </c>
      <c r="K850" s="2">
        <v>0</v>
      </c>
      <c r="L850" s="2">
        <v>1.3</v>
      </c>
      <c r="M850" s="2">
        <v>1.3</v>
      </c>
      <c r="N850">
        <v>32</v>
      </c>
      <c r="O850">
        <v>357.8</v>
      </c>
      <c r="P850">
        <v>18.399999999999999</v>
      </c>
      <c r="Q850">
        <v>19.100000000000001</v>
      </c>
      <c r="R850" s="5">
        <v>0.58402777777777803</v>
      </c>
      <c r="T850" s="13">
        <f t="shared" si="37"/>
        <v>19.100000000000001</v>
      </c>
      <c r="U850" s="13">
        <f t="shared" si="38"/>
        <v>-9.9999999999997868E-2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>
        <v>16.2</v>
      </c>
      <c r="C851" s="2">
        <v>83</v>
      </c>
      <c r="D851" s="2">
        <v>13.3</v>
      </c>
      <c r="E851" s="2">
        <v>16.2</v>
      </c>
      <c r="F851" s="2">
        <v>2.9</v>
      </c>
      <c r="G851" s="2">
        <v>4.3</v>
      </c>
      <c r="H851" s="2">
        <v>1016.1</v>
      </c>
      <c r="I851" s="2">
        <v>11160</v>
      </c>
      <c r="J851" s="2">
        <v>0</v>
      </c>
      <c r="K851" s="2">
        <v>0</v>
      </c>
      <c r="L851" s="2">
        <v>1.3</v>
      </c>
      <c r="M851" s="2">
        <v>1.3</v>
      </c>
      <c r="N851">
        <v>32</v>
      </c>
      <c r="O851">
        <v>357.8</v>
      </c>
      <c r="P851">
        <v>18.399999999999999</v>
      </c>
      <c r="Q851">
        <v>19</v>
      </c>
      <c r="R851" s="5">
        <v>0.58472222222222203</v>
      </c>
      <c r="T851" s="13">
        <f t="shared" si="37"/>
        <v>19</v>
      </c>
      <c r="U851" s="13">
        <f t="shared" si="38"/>
        <v>-0.19999999999999929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>
        <v>16.2</v>
      </c>
      <c r="C852" s="2">
        <v>83</v>
      </c>
      <c r="D852" s="2">
        <v>13.3</v>
      </c>
      <c r="E852" s="2">
        <v>16.2</v>
      </c>
      <c r="F852" s="2">
        <v>0</v>
      </c>
      <c r="G852" s="2">
        <v>3.2</v>
      </c>
      <c r="H852" s="2">
        <v>1016.3</v>
      </c>
      <c r="I852" s="2">
        <v>10300</v>
      </c>
      <c r="J852" s="2">
        <v>0</v>
      </c>
      <c r="K852" s="2">
        <v>0</v>
      </c>
      <c r="L852" s="2">
        <v>1.3</v>
      </c>
      <c r="M852" s="2">
        <v>1.3</v>
      </c>
      <c r="N852">
        <v>32</v>
      </c>
      <c r="O852">
        <v>357.8</v>
      </c>
      <c r="P852">
        <v>18.3</v>
      </c>
      <c r="Q852">
        <v>19</v>
      </c>
      <c r="R852" s="5">
        <v>0.58541666666666703</v>
      </c>
      <c r="T852" s="13">
        <f t="shared" si="37"/>
        <v>19</v>
      </c>
      <c r="U852" s="13">
        <f t="shared" si="38"/>
        <v>-0.19999999999999929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>
        <v>16.2</v>
      </c>
      <c r="C853" s="2">
        <v>83</v>
      </c>
      <c r="D853" s="2">
        <v>13.3</v>
      </c>
      <c r="E853" s="2">
        <v>16.2</v>
      </c>
      <c r="F853" s="2">
        <v>0</v>
      </c>
      <c r="G853" s="2">
        <v>2.9</v>
      </c>
      <c r="H853" s="2">
        <v>1016.2</v>
      </c>
      <c r="I853" s="2">
        <v>9880</v>
      </c>
      <c r="J853" s="2">
        <v>0</v>
      </c>
      <c r="K853" s="2">
        <v>0</v>
      </c>
      <c r="L853" s="2">
        <v>1.3</v>
      </c>
      <c r="M853" s="2">
        <v>1.3</v>
      </c>
      <c r="N853">
        <v>32</v>
      </c>
      <c r="O853">
        <v>357.8</v>
      </c>
      <c r="P853">
        <v>18.3</v>
      </c>
      <c r="Q853">
        <v>18.899999999999999</v>
      </c>
      <c r="R853" s="5">
        <v>0.58611111111111103</v>
      </c>
      <c r="T853" s="13">
        <f t="shared" si="37"/>
        <v>18.899999999999999</v>
      </c>
      <c r="U853" s="13">
        <f t="shared" si="38"/>
        <v>-0.30000000000000071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>
        <v>16.2</v>
      </c>
      <c r="C854" s="2">
        <v>83</v>
      </c>
      <c r="D854" s="2">
        <v>13.3</v>
      </c>
      <c r="E854" s="2">
        <v>16.2</v>
      </c>
      <c r="F854" s="2">
        <v>3.2</v>
      </c>
      <c r="G854" s="2">
        <v>4.3</v>
      </c>
      <c r="H854" s="2">
        <v>1016</v>
      </c>
      <c r="I854" s="2">
        <v>8060</v>
      </c>
      <c r="J854" s="2">
        <v>0</v>
      </c>
      <c r="K854" s="2">
        <v>0</v>
      </c>
      <c r="L854" s="2">
        <v>1.3</v>
      </c>
      <c r="M854" s="2">
        <v>1.3</v>
      </c>
      <c r="N854">
        <v>32</v>
      </c>
      <c r="O854">
        <v>357.8</v>
      </c>
      <c r="P854">
        <v>18.2</v>
      </c>
      <c r="Q854">
        <v>18.8</v>
      </c>
      <c r="R854" s="5">
        <v>0.58680555555555602</v>
      </c>
      <c r="T854" s="13">
        <f t="shared" si="37"/>
        <v>18.8</v>
      </c>
      <c r="U854" s="13">
        <f t="shared" si="38"/>
        <v>-0.39999999999999858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>
        <v>16.2</v>
      </c>
      <c r="C855" s="2">
        <v>83</v>
      </c>
      <c r="D855" s="2">
        <v>13.3</v>
      </c>
      <c r="E855" s="2">
        <v>16.2</v>
      </c>
      <c r="F855" s="2">
        <v>2.9</v>
      </c>
      <c r="G855" s="2">
        <v>3.6</v>
      </c>
      <c r="H855" s="2">
        <v>1016.4</v>
      </c>
      <c r="I855" s="2">
        <v>8460</v>
      </c>
      <c r="J855" s="2">
        <v>0</v>
      </c>
      <c r="K855" s="2">
        <v>0</v>
      </c>
      <c r="L855" s="2">
        <v>1.3</v>
      </c>
      <c r="M855" s="2">
        <v>1.3</v>
      </c>
      <c r="N855">
        <v>32</v>
      </c>
      <c r="O855">
        <v>357.8</v>
      </c>
      <c r="P855">
        <v>18.2</v>
      </c>
      <c r="Q855">
        <v>18.8</v>
      </c>
      <c r="R855" s="5">
        <v>0.58750000000000002</v>
      </c>
      <c r="T855" s="13">
        <f t="shared" si="37"/>
        <v>18.8</v>
      </c>
      <c r="U855" s="13">
        <f t="shared" si="38"/>
        <v>-0.39999999999999858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>
        <v>16.2</v>
      </c>
      <c r="C856" s="2">
        <v>83</v>
      </c>
      <c r="D856" s="2">
        <v>13.3</v>
      </c>
      <c r="E856" s="2">
        <v>16.2</v>
      </c>
      <c r="F856" s="2">
        <v>5</v>
      </c>
      <c r="G856" s="2">
        <v>5.4</v>
      </c>
      <c r="H856" s="2">
        <v>1016.3</v>
      </c>
      <c r="I856" s="2">
        <v>9180</v>
      </c>
      <c r="J856" s="2">
        <v>0</v>
      </c>
      <c r="K856" s="2">
        <v>0</v>
      </c>
      <c r="L856" s="2">
        <v>1.3</v>
      </c>
      <c r="M856" s="2">
        <v>1.3</v>
      </c>
      <c r="N856">
        <v>32</v>
      </c>
      <c r="O856">
        <v>357.8</v>
      </c>
      <c r="P856">
        <v>18.100000000000001</v>
      </c>
      <c r="Q856">
        <v>18.7</v>
      </c>
      <c r="R856" s="5">
        <v>0.58819444444444402</v>
      </c>
      <c r="T856" s="13">
        <f t="shared" si="37"/>
        <v>18.7</v>
      </c>
      <c r="U856" s="13">
        <f t="shared" si="38"/>
        <v>-0.5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>
        <v>16.100000000000001</v>
      </c>
      <c r="C857" s="2">
        <v>83</v>
      </c>
      <c r="D857" s="2">
        <v>13.2</v>
      </c>
      <c r="E857" s="2">
        <v>16.100000000000001</v>
      </c>
      <c r="F857" s="2">
        <v>1.8</v>
      </c>
      <c r="G857" s="2">
        <v>3.2</v>
      </c>
      <c r="H857" s="2">
        <v>1016.3</v>
      </c>
      <c r="I857" s="2">
        <v>8590</v>
      </c>
      <c r="J857" s="2">
        <v>0</v>
      </c>
      <c r="K857" s="2">
        <v>0</v>
      </c>
      <c r="L857" s="2">
        <v>1.3</v>
      </c>
      <c r="M857" s="2">
        <v>1.3</v>
      </c>
      <c r="N857">
        <v>32</v>
      </c>
      <c r="O857">
        <v>357.8</v>
      </c>
      <c r="P857">
        <v>18.100000000000001</v>
      </c>
      <c r="Q857">
        <v>18.7</v>
      </c>
      <c r="R857" s="5">
        <v>0.58888888888888902</v>
      </c>
      <c r="T857" s="13">
        <f t="shared" si="37"/>
        <v>18.7</v>
      </c>
      <c r="U857" s="13">
        <f t="shared" si="38"/>
        <v>-0.40000000000000213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>
        <v>16.2</v>
      </c>
      <c r="C858" s="2">
        <v>84</v>
      </c>
      <c r="D858" s="2">
        <v>13.5</v>
      </c>
      <c r="E858" s="2">
        <v>16.2</v>
      </c>
      <c r="F858" s="2">
        <v>4.7</v>
      </c>
      <c r="G858" s="2">
        <v>4.7</v>
      </c>
      <c r="H858" s="2">
        <v>1016.3</v>
      </c>
      <c r="I858" s="2">
        <v>12830</v>
      </c>
      <c r="J858" s="2">
        <v>0</v>
      </c>
      <c r="K858" s="2">
        <v>0</v>
      </c>
      <c r="L858" s="2">
        <v>1.3</v>
      </c>
      <c r="M858" s="2">
        <v>1.3</v>
      </c>
      <c r="N858">
        <v>32</v>
      </c>
      <c r="O858">
        <v>357.8</v>
      </c>
      <c r="P858">
        <v>18</v>
      </c>
      <c r="Q858">
        <v>18.600000000000001</v>
      </c>
      <c r="R858" s="5">
        <v>0.58958333333333302</v>
      </c>
      <c r="T858" s="13">
        <f t="shared" si="37"/>
        <v>18.600000000000001</v>
      </c>
      <c r="U858" s="13">
        <f t="shared" si="38"/>
        <v>-0.59999999999999787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>
        <v>16.100000000000001</v>
      </c>
      <c r="C859" s="2">
        <v>84</v>
      </c>
      <c r="D859" s="2">
        <v>13.4</v>
      </c>
      <c r="E859" s="2">
        <v>16.100000000000001</v>
      </c>
      <c r="F859" s="2">
        <v>7.6</v>
      </c>
      <c r="G859" s="2">
        <v>7.6</v>
      </c>
      <c r="H859" s="2">
        <v>1016.3</v>
      </c>
      <c r="I859" s="2">
        <v>16090</v>
      </c>
      <c r="J859" s="2">
        <v>1</v>
      </c>
      <c r="K859" s="2">
        <v>0</v>
      </c>
      <c r="L859" s="2">
        <v>1.3</v>
      </c>
      <c r="M859" s="2">
        <v>1.3</v>
      </c>
      <c r="N859">
        <v>32</v>
      </c>
      <c r="O859">
        <v>357.8</v>
      </c>
      <c r="P859">
        <v>17.899999999999999</v>
      </c>
      <c r="Q859">
        <v>18.5</v>
      </c>
      <c r="R859" s="5">
        <v>0.59027777777777801</v>
      </c>
      <c r="T859" s="13">
        <f t="shared" si="37"/>
        <v>18.5</v>
      </c>
      <c r="U859" s="13">
        <f t="shared" si="38"/>
        <v>-0.60000000000000142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>
        <v>16.2</v>
      </c>
      <c r="C860" s="2">
        <v>84</v>
      </c>
      <c r="D860" s="2">
        <v>13.5</v>
      </c>
      <c r="E860" s="2">
        <v>16.2</v>
      </c>
      <c r="F860" s="2">
        <v>1.8</v>
      </c>
      <c r="G860" s="2">
        <v>2.2000000000000002</v>
      </c>
      <c r="H860" s="2">
        <v>1016.3</v>
      </c>
      <c r="I860" s="2">
        <v>18890</v>
      </c>
      <c r="J860" s="2">
        <v>1</v>
      </c>
      <c r="K860" s="2">
        <v>0</v>
      </c>
      <c r="L860" s="2">
        <v>1.3</v>
      </c>
      <c r="M860" s="2">
        <v>1.3</v>
      </c>
      <c r="N860">
        <v>32</v>
      </c>
      <c r="O860">
        <v>357.8</v>
      </c>
      <c r="P860">
        <v>17.899999999999999</v>
      </c>
      <c r="Q860">
        <v>18.5</v>
      </c>
      <c r="R860" s="5">
        <v>0.59097222222222201</v>
      </c>
      <c r="T860" s="13">
        <f t="shared" si="37"/>
        <v>18.5</v>
      </c>
      <c r="U860" s="13">
        <f t="shared" si="38"/>
        <v>-0.69999999999999929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>
        <v>16.2</v>
      </c>
      <c r="C861" s="2">
        <v>84</v>
      </c>
      <c r="D861" s="2">
        <v>13.5</v>
      </c>
      <c r="E861" s="2">
        <v>16.2</v>
      </c>
      <c r="F861" s="2">
        <v>0</v>
      </c>
      <c r="G861" s="2">
        <v>5.4</v>
      </c>
      <c r="H861" s="2">
        <v>1016.2</v>
      </c>
      <c r="I861" s="2">
        <v>17520</v>
      </c>
      <c r="J861" s="2">
        <v>1</v>
      </c>
      <c r="K861" s="2">
        <v>0</v>
      </c>
      <c r="L861" s="2">
        <v>1.3</v>
      </c>
      <c r="M861" s="2">
        <v>1.3</v>
      </c>
      <c r="N861">
        <v>32</v>
      </c>
      <c r="O861">
        <v>357.8</v>
      </c>
      <c r="P861">
        <v>17.8</v>
      </c>
      <c r="Q861">
        <v>18.399999999999999</v>
      </c>
      <c r="R861" s="5">
        <v>0.59166666666666701</v>
      </c>
      <c r="T861" s="13">
        <f t="shared" si="37"/>
        <v>18.399999999999999</v>
      </c>
      <c r="U861" s="13">
        <f t="shared" si="38"/>
        <v>-0.80000000000000071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>
        <v>16.2</v>
      </c>
      <c r="C862" s="2">
        <v>84</v>
      </c>
      <c r="D862" s="2">
        <v>13.5</v>
      </c>
      <c r="E862" s="2">
        <v>16.2</v>
      </c>
      <c r="F862" s="2">
        <v>3.6</v>
      </c>
      <c r="G862" s="2">
        <v>4.3</v>
      </c>
      <c r="H862" s="2">
        <v>1016.1</v>
      </c>
      <c r="I862" s="2">
        <v>20280</v>
      </c>
      <c r="J862" s="2">
        <v>1</v>
      </c>
      <c r="K862" s="2">
        <v>0</v>
      </c>
      <c r="L862" s="2">
        <v>1.3</v>
      </c>
      <c r="M862" s="2">
        <v>1.3</v>
      </c>
      <c r="N862">
        <v>32</v>
      </c>
      <c r="O862">
        <v>357.8</v>
      </c>
      <c r="P862">
        <v>17.899999999999999</v>
      </c>
      <c r="Q862">
        <v>18.3</v>
      </c>
      <c r="R862" s="5">
        <v>0.59236111111111101</v>
      </c>
      <c r="T862" s="13">
        <f t="shared" si="37"/>
        <v>18.3</v>
      </c>
      <c r="U862" s="13">
        <f t="shared" si="38"/>
        <v>-0.89999999999999858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>
        <v>16.3</v>
      </c>
      <c r="C863" s="2">
        <v>84</v>
      </c>
      <c r="D863" s="2">
        <v>13.6</v>
      </c>
      <c r="E863" s="2">
        <v>16.3</v>
      </c>
      <c r="F863" s="2">
        <v>1.8</v>
      </c>
      <c r="G863" s="2">
        <v>3.6</v>
      </c>
      <c r="H863" s="2">
        <v>1016.1</v>
      </c>
      <c r="I863" s="2">
        <v>23440</v>
      </c>
      <c r="J863" s="2">
        <v>1</v>
      </c>
      <c r="K863" s="2">
        <v>0</v>
      </c>
      <c r="L863" s="2">
        <v>1.3</v>
      </c>
      <c r="M863" s="2">
        <v>1.3</v>
      </c>
      <c r="N863">
        <v>32</v>
      </c>
      <c r="O863">
        <v>357.8</v>
      </c>
      <c r="P863">
        <v>17.899999999999999</v>
      </c>
      <c r="Q863">
        <v>18.399999999999999</v>
      </c>
      <c r="R863" s="5">
        <v>0.593055555555556</v>
      </c>
      <c r="T863" s="13">
        <f t="shared" si="37"/>
        <v>18.399999999999999</v>
      </c>
      <c r="U863" s="13">
        <f t="shared" si="38"/>
        <v>-0.90000000000000213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>
        <v>16.3</v>
      </c>
      <c r="C864" s="2">
        <v>84</v>
      </c>
      <c r="D864" s="2">
        <v>13.6</v>
      </c>
      <c r="E864" s="2">
        <v>16.3</v>
      </c>
      <c r="F864" s="2">
        <v>5.4</v>
      </c>
      <c r="G864" s="2">
        <v>5.8</v>
      </c>
      <c r="H864" s="2">
        <v>1016.1</v>
      </c>
      <c r="I864" s="2">
        <v>18940</v>
      </c>
      <c r="J864" s="2">
        <v>1</v>
      </c>
      <c r="K864" s="2">
        <v>0</v>
      </c>
      <c r="L864" s="2">
        <v>1.3</v>
      </c>
      <c r="M864" s="2">
        <v>1.3</v>
      </c>
      <c r="N864">
        <v>32</v>
      </c>
      <c r="O864">
        <v>357.8</v>
      </c>
      <c r="P864">
        <v>18</v>
      </c>
      <c r="Q864">
        <v>18.399999999999999</v>
      </c>
      <c r="R864" s="5">
        <v>0.59375</v>
      </c>
      <c r="T864" s="13">
        <f t="shared" si="37"/>
        <v>18.399999999999999</v>
      </c>
      <c r="U864" s="13">
        <f t="shared" si="38"/>
        <v>-0.90000000000000213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>
        <v>16.3</v>
      </c>
      <c r="C865" s="2">
        <v>84</v>
      </c>
      <c r="D865" s="2">
        <v>13.6</v>
      </c>
      <c r="E865" s="2">
        <v>16.3</v>
      </c>
      <c r="F865" s="2">
        <v>4</v>
      </c>
      <c r="G865" s="2">
        <v>6.1</v>
      </c>
      <c r="H865" s="2">
        <v>1016.4</v>
      </c>
      <c r="I865" s="2">
        <v>19600</v>
      </c>
      <c r="J865" s="2">
        <v>1</v>
      </c>
      <c r="K865" s="2">
        <v>0</v>
      </c>
      <c r="L865" s="2">
        <v>1.3</v>
      </c>
      <c r="M865" s="2">
        <v>1.3</v>
      </c>
      <c r="N865">
        <v>32</v>
      </c>
      <c r="O865">
        <v>357.8</v>
      </c>
      <c r="P865">
        <v>18.100000000000001</v>
      </c>
      <c r="Q865">
        <v>18.5</v>
      </c>
      <c r="R865" s="5">
        <v>0.594444444444444</v>
      </c>
      <c r="T865" s="13">
        <f t="shared" si="37"/>
        <v>18.5</v>
      </c>
      <c r="U865" s="13">
        <f t="shared" si="38"/>
        <v>-0.80000000000000071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>
        <v>16.3</v>
      </c>
      <c r="C866" s="2">
        <v>84</v>
      </c>
      <c r="D866" s="2">
        <v>13.6</v>
      </c>
      <c r="E866" s="2">
        <v>16.3</v>
      </c>
      <c r="F866" s="2">
        <v>5.8</v>
      </c>
      <c r="G866" s="2">
        <v>9.4</v>
      </c>
      <c r="H866" s="2">
        <v>1016.2</v>
      </c>
      <c r="I866" s="2">
        <v>23250</v>
      </c>
      <c r="J866" s="2">
        <v>1</v>
      </c>
      <c r="K866" s="2">
        <v>0</v>
      </c>
      <c r="L866" s="2">
        <v>1.3</v>
      </c>
      <c r="M866" s="2">
        <v>1.3</v>
      </c>
      <c r="N866">
        <v>32</v>
      </c>
      <c r="O866">
        <v>357.8</v>
      </c>
      <c r="P866">
        <v>18.3</v>
      </c>
      <c r="Q866">
        <v>18.600000000000001</v>
      </c>
      <c r="R866" s="5">
        <v>0.59513888888888899</v>
      </c>
      <c r="T866" s="13">
        <f t="shared" si="37"/>
        <v>18.600000000000001</v>
      </c>
      <c r="U866" s="13">
        <f t="shared" si="38"/>
        <v>-0.69999999999999929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>
        <v>16.3</v>
      </c>
      <c r="C867" s="2">
        <v>84</v>
      </c>
      <c r="D867" s="2">
        <v>13.6</v>
      </c>
      <c r="E867" s="2">
        <v>16.3</v>
      </c>
      <c r="F867" s="2">
        <v>2.5</v>
      </c>
      <c r="G867" s="2">
        <v>4</v>
      </c>
      <c r="H867" s="2">
        <v>1016.2</v>
      </c>
      <c r="I867" s="2">
        <v>25200</v>
      </c>
      <c r="J867" s="2">
        <v>1</v>
      </c>
      <c r="K867" s="2">
        <v>0</v>
      </c>
      <c r="L867" s="2">
        <v>1.3</v>
      </c>
      <c r="M867" s="2">
        <v>1.3</v>
      </c>
      <c r="N867">
        <v>32</v>
      </c>
      <c r="O867">
        <v>357.8</v>
      </c>
      <c r="P867">
        <v>18.5</v>
      </c>
      <c r="Q867">
        <v>18.7</v>
      </c>
      <c r="R867" s="5">
        <v>0.59583333333333299</v>
      </c>
      <c r="T867" s="13">
        <f t="shared" si="37"/>
        <v>18.7</v>
      </c>
      <c r="U867" s="13">
        <f t="shared" si="38"/>
        <v>-0.60000000000000142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>
        <v>16.3</v>
      </c>
      <c r="C868" s="2">
        <v>84</v>
      </c>
      <c r="D868" s="2">
        <v>13.6</v>
      </c>
      <c r="E868" s="2">
        <v>16.3</v>
      </c>
      <c r="F868" s="2">
        <v>2.9</v>
      </c>
      <c r="G868" s="2">
        <v>6.1</v>
      </c>
      <c r="H868" s="2">
        <v>1016.4</v>
      </c>
      <c r="I868" s="2">
        <v>24020</v>
      </c>
      <c r="J868" s="2">
        <v>1</v>
      </c>
      <c r="K868" s="2">
        <v>0</v>
      </c>
      <c r="L868" s="2">
        <v>1.3</v>
      </c>
      <c r="M868" s="2">
        <v>1.3</v>
      </c>
      <c r="N868">
        <v>32</v>
      </c>
      <c r="O868">
        <v>357.8</v>
      </c>
      <c r="P868">
        <v>18.7</v>
      </c>
      <c r="Q868">
        <v>18.899999999999999</v>
      </c>
      <c r="R868" s="5">
        <v>0.59652777777777799</v>
      </c>
      <c r="T868" s="13">
        <f t="shared" si="37"/>
        <v>18.899999999999999</v>
      </c>
      <c r="U868" s="13">
        <f t="shared" si="38"/>
        <v>-0.40000000000000213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>
        <v>16.3</v>
      </c>
      <c r="C869" s="2">
        <v>84</v>
      </c>
      <c r="D869" s="2">
        <v>13.6</v>
      </c>
      <c r="E869" s="2">
        <v>16.3</v>
      </c>
      <c r="F869" s="2">
        <v>4</v>
      </c>
      <c r="G869" s="2">
        <v>4.3</v>
      </c>
      <c r="H869" s="2">
        <v>1016.2</v>
      </c>
      <c r="I869" s="2">
        <v>19800</v>
      </c>
      <c r="J869" s="2">
        <v>1</v>
      </c>
      <c r="K869" s="2">
        <v>0</v>
      </c>
      <c r="L869" s="2">
        <v>1.3</v>
      </c>
      <c r="M869" s="2">
        <v>1.3</v>
      </c>
      <c r="N869">
        <v>32</v>
      </c>
      <c r="O869">
        <v>357.8</v>
      </c>
      <c r="P869">
        <v>18.899999999999999</v>
      </c>
      <c r="Q869">
        <v>19.100000000000001</v>
      </c>
      <c r="R869" s="5">
        <v>0.59722222222222199</v>
      </c>
      <c r="T869" s="13">
        <f t="shared" si="37"/>
        <v>19.100000000000001</v>
      </c>
      <c r="U869" s="13">
        <f t="shared" si="38"/>
        <v>-0.19999999999999929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>
        <v>16.3</v>
      </c>
      <c r="C870" s="2">
        <v>84</v>
      </c>
      <c r="D870" s="2">
        <v>13.6</v>
      </c>
      <c r="E870" s="2">
        <v>16.3</v>
      </c>
      <c r="F870" s="2">
        <v>2.9</v>
      </c>
      <c r="G870" s="2">
        <v>5.8</v>
      </c>
      <c r="H870" s="2">
        <v>1016.1</v>
      </c>
      <c r="I870" s="2">
        <v>30730</v>
      </c>
      <c r="J870" s="2">
        <v>2</v>
      </c>
      <c r="K870" s="2">
        <v>0</v>
      </c>
      <c r="L870" s="2">
        <v>1.3</v>
      </c>
      <c r="M870" s="2">
        <v>1.3</v>
      </c>
      <c r="N870">
        <v>32</v>
      </c>
      <c r="O870">
        <v>357.8</v>
      </c>
      <c r="P870">
        <v>19.2</v>
      </c>
      <c r="Q870">
        <v>19.3</v>
      </c>
      <c r="R870" s="5">
        <v>0.59791666666666698</v>
      </c>
      <c r="T870" s="13">
        <f t="shared" si="37"/>
        <v>19.3</v>
      </c>
      <c r="U870" s="13">
        <f t="shared" si="38"/>
        <v>0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>
        <v>16.399999999999999</v>
      </c>
      <c r="C871" s="2">
        <v>84</v>
      </c>
      <c r="D871" s="2">
        <v>13.7</v>
      </c>
      <c r="E871" s="2">
        <v>16.399999999999999</v>
      </c>
      <c r="F871" s="2">
        <v>4</v>
      </c>
      <c r="G871" s="2">
        <v>5.8</v>
      </c>
      <c r="H871" s="2">
        <v>1016.4</v>
      </c>
      <c r="I871" s="2">
        <v>30200</v>
      </c>
      <c r="J871" s="2">
        <v>2</v>
      </c>
      <c r="K871" s="2">
        <v>0</v>
      </c>
      <c r="L871" s="2">
        <v>1.3</v>
      </c>
      <c r="M871" s="2">
        <v>1.3</v>
      </c>
      <c r="N871">
        <v>32</v>
      </c>
      <c r="O871">
        <v>357.8</v>
      </c>
      <c r="P871">
        <v>19.399999999999999</v>
      </c>
      <c r="Q871">
        <v>19.5</v>
      </c>
      <c r="R871" s="5">
        <v>0.59861111111111098</v>
      </c>
      <c r="T871" s="13">
        <f t="shared" si="37"/>
        <v>19.5</v>
      </c>
      <c r="U871" s="13">
        <f t="shared" si="38"/>
        <v>0.10000000000000142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>
        <v>16.399999999999999</v>
      </c>
      <c r="C872" s="2">
        <v>84</v>
      </c>
      <c r="D872" s="2">
        <v>13.7</v>
      </c>
      <c r="E872" s="2">
        <v>16.399999999999999</v>
      </c>
      <c r="F872" s="2">
        <v>0</v>
      </c>
      <c r="G872" s="2">
        <v>4.3</v>
      </c>
      <c r="H872" s="2">
        <v>1016.4</v>
      </c>
      <c r="I872" s="2">
        <v>32040</v>
      </c>
      <c r="J872" s="2">
        <v>2</v>
      </c>
      <c r="K872" s="2">
        <v>0</v>
      </c>
      <c r="L872" s="2">
        <v>1.3</v>
      </c>
      <c r="M872" s="2">
        <v>1.3</v>
      </c>
      <c r="N872">
        <v>32</v>
      </c>
      <c r="O872">
        <v>357.8</v>
      </c>
      <c r="P872">
        <v>19.7</v>
      </c>
      <c r="Q872">
        <v>19.8</v>
      </c>
      <c r="R872" s="5">
        <v>0.59930555555555598</v>
      </c>
      <c r="T872" s="13">
        <f t="shared" si="37"/>
        <v>19.8</v>
      </c>
      <c r="U872" s="13">
        <f t="shared" si="38"/>
        <v>0.40000000000000213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>
        <v>16.5</v>
      </c>
      <c r="C873" s="2">
        <v>84</v>
      </c>
      <c r="D873" s="2">
        <v>13.8</v>
      </c>
      <c r="E873" s="2">
        <v>16.5</v>
      </c>
      <c r="F873" s="2">
        <v>4.3</v>
      </c>
      <c r="G873" s="2">
        <v>5</v>
      </c>
      <c r="H873" s="2">
        <v>1016.2</v>
      </c>
      <c r="I873" s="2">
        <v>34080</v>
      </c>
      <c r="J873" s="2">
        <v>2</v>
      </c>
      <c r="K873" s="2">
        <v>0</v>
      </c>
      <c r="L873" s="2">
        <v>1.3</v>
      </c>
      <c r="M873" s="2">
        <v>1.3</v>
      </c>
      <c r="N873">
        <v>32</v>
      </c>
      <c r="O873">
        <v>357.8</v>
      </c>
      <c r="P873">
        <v>20</v>
      </c>
      <c r="Q873">
        <v>20.100000000000001</v>
      </c>
      <c r="R873" s="5">
        <v>0.6</v>
      </c>
      <c r="T873" s="13">
        <f t="shared" si="37"/>
        <v>20.100000000000001</v>
      </c>
      <c r="U873" s="13">
        <f t="shared" si="38"/>
        <v>0.60000000000000142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>
        <v>16.5</v>
      </c>
      <c r="C874" s="2">
        <v>84</v>
      </c>
      <c r="D874" s="2">
        <v>13.8</v>
      </c>
      <c r="E874" s="2">
        <v>16.5</v>
      </c>
      <c r="F874" s="2">
        <v>4.7</v>
      </c>
      <c r="G874" s="2">
        <v>6.5</v>
      </c>
      <c r="H874" s="2">
        <v>1016.2</v>
      </c>
      <c r="I874" s="2">
        <v>30760</v>
      </c>
      <c r="J874" s="2">
        <v>2</v>
      </c>
      <c r="K874" s="2">
        <v>0</v>
      </c>
      <c r="L874" s="2">
        <v>1.3</v>
      </c>
      <c r="M874" s="2">
        <v>1.3</v>
      </c>
      <c r="N874">
        <v>32</v>
      </c>
      <c r="O874">
        <v>357.8</v>
      </c>
      <c r="P874">
        <v>20.3</v>
      </c>
      <c r="Q874">
        <v>20.399999999999999</v>
      </c>
      <c r="R874" s="5">
        <v>0.60069444444444398</v>
      </c>
      <c r="T874" s="13">
        <f t="shared" si="37"/>
        <v>20.399999999999999</v>
      </c>
      <c r="U874" s="13">
        <f t="shared" si="38"/>
        <v>0.89999999999999858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>
        <v>16.5</v>
      </c>
      <c r="C875" s="2">
        <v>84</v>
      </c>
      <c r="D875" s="2">
        <v>13.8</v>
      </c>
      <c r="E875" s="2">
        <v>16.5</v>
      </c>
      <c r="F875" s="2">
        <v>2.5</v>
      </c>
      <c r="G875" s="2">
        <v>4</v>
      </c>
      <c r="H875" s="2">
        <v>1016</v>
      </c>
      <c r="I875" s="2">
        <v>26880</v>
      </c>
      <c r="J875" s="2">
        <v>1</v>
      </c>
      <c r="K875" s="2">
        <v>0</v>
      </c>
      <c r="L875" s="2">
        <v>1.3</v>
      </c>
      <c r="M875" s="2">
        <v>1.3</v>
      </c>
      <c r="N875">
        <v>32</v>
      </c>
      <c r="O875">
        <v>357.8</v>
      </c>
      <c r="P875">
        <v>20.7</v>
      </c>
      <c r="Q875">
        <v>20.7</v>
      </c>
      <c r="R875" s="5">
        <v>0.60138888888888897</v>
      </c>
      <c r="T875" s="13">
        <f t="shared" si="37"/>
        <v>20.7</v>
      </c>
      <c r="U875" s="13">
        <f t="shared" si="38"/>
        <v>1.1999999999999993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>
        <v>16.5</v>
      </c>
      <c r="C876" s="2">
        <v>84</v>
      </c>
      <c r="D876" s="2">
        <v>13.8</v>
      </c>
      <c r="E876" s="2">
        <v>16.5</v>
      </c>
      <c r="F876" s="2">
        <v>2.9</v>
      </c>
      <c r="G876" s="2">
        <v>3.6</v>
      </c>
      <c r="H876" s="2">
        <v>1016.2</v>
      </c>
      <c r="I876" s="2">
        <v>25380</v>
      </c>
      <c r="J876" s="2">
        <v>1</v>
      </c>
      <c r="K876" s="2">
        <v>0</v>
      </c>
      <c r="L876" s="2">
        <v>1.3</v>
      </c>
      <c r="M876" s="2">
        <v>1.3</v>
      </c>
      <c r="N876">
        <v>32</v>
      </c>
      <c r="O876">
        <v>357.8</v>
      </c>
      <c r="P876">
        <v>21</v>
      </c>
      <c r="Q876">
        <v>20.7</v>
      </c>
      <c r="R876" s="5">
        <v>0.60208333333333297</v>
      </c>
      <c r="T876" s="13">
        <f t="shared" si="37"/>
        <v>21</v>
      </c>
      <c r="U876" s="13">
        <f t="shared" si="38"/>
        <v>1.5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>
        <v>16.5</v>
      </c>
      <c r="C877" s="2">
        <v>84</v>
      </c>
      <c r="D877" s="2">
        <v>13.8</v>
      </c>
      <c r="E877" s="2">
        <v>16.5</v>
      </c>
      <c r="F877" s="2">
        <v>4.3</v>
      </c>
      <c r="G877" s="2">
        <v>4.3</v>
      </c>
      <c r="H877" s="2">
        <v>1016.1</v>
      </c>
      <c r="I877" s="2">
        <v>25810</v>
      </c>
      <c r="J877" s="2">
        <v>1</v>
      </c>
      <c r="K877" s="2">
        <v>0</v>
      </c>
      <c r="L877" s="2">
        <v>1.3</v>
      </c>
      <c r="M877" s="2">
        <v>1.3</v>
      </c>
      <c r="N877">
        <v>32</v>
      </c>
      <c r="O877">
        <v>357.8</v>
      </c>
      <c r="P877">
        <v>21.3</v>
      </c>
      <c r="Q877">
        <v>21</v>
      </c>
      <c r="R877" s="5">
        <v>0.60277777777777797</v>
      </c>
      <c r="T877" s="13">
        <f t="shared" si="37"/>
        <v>21.3</v>
      </c>
      <c r="U877" s="13">
        <f t="shared" si="38"/>
        <v>1.8000000000000007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>
        <v>16.5</v>
      </c>
      <c r="C878" s="2">
        <v>84</v>
      </c>
      <c r="D878" s="2">
        <v>13.8</v>
      </c>
      <c r="E878" s="2">
        <v>16.5</v>
      </c>
      <c r="F878" s="2">
        <v>2.5</v>
      </c>
      <c r="G878" s="2">
        <v>2.5</v>
      </c>
      <c r="H878" s="2">
        <v>1016.1</v>
      </c>
      <c r="I878" s="2">
        <v>23530</v>
      </c>
      <c r="J878" s="2">
        <v>1</v>
      </c>
      <c r="K878" s="2">
        <v>0</v>
      </c>
      <c r="L878" s="2">
        <v>1.3</v>
      </c>
      <c r="M878" s="2">
        <v>1.3</v>
      </c>
      <c r="N878">
        <v>32</v>
      </c>
      <c r="O878">
        <v>357.8</v>
      </c>
      <c r="P878">
        <v>21.6</v>
      </c>
      <c r="Q878">
        <v>21.3</v>
      </c>
      <c r="R878" s="5">
        <v>0.60347222222222197</v>
      </c>
      <c r="T878" s="13">
        <f t="shared" si="37"/>
        <v>21.6</v>
      </c>
      <c r="U878" s="13">
        <f t="shared" si="38"/>
        <v>2.1000000000000014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>
        <v>16.5</v>
      </c>
      <c r="C879" s="2">
        <v>84</v>
      </c>
      <c r="D879" s="2">
        <v>13.8</v>
      </c>
      <c r="E879" s="2">
        <v>16.5</v>
      </c>
      <c r="F879" s="2">
        <v>2.5</v>
      </c>
      <c r="G879" s="2">
        <v>4</v>
      </c>
      <c r="H879" s="2">
        <v>1016.3</v>
      </c>
      <c r="I879" s="2">
        <v>22060</v>
      </c>
      <c r="J879" s="2">
        <v>1</v>
      </c>
      <c r="K879" s="2">
        <v>0</v>
      </c>
      <c r="L879" s="2">
        <v>1.3</v>
      </c>
      <c r="M879" s="2">
        <v>1.3</v>
      </c>
      <c r="N879">
        <v>32</v>
      </c>
      <c r="O879">
        <v>357.8</v>
      </c>
      <c r="P879">
        <v>21.8</v>
      </c>
      <c r="Q879">
        <v>21.5</v>
      </c>
      <c r="R879" s="5">
        <v>0.60416666666666696</v>
      </c>
      <c r="T879" s="13">
        <f t="shared" si="37"/>
        <v>21.8</v>
      </c>
      <c r="U879" s="13">
        <f t="shared" si="38"/>
        <v>2.3000000000000007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>
        <v>16.399999999999999</v>
      </c>
      <c r="C880" s="2">
        <v>84</v>
      </c>
      <c r="D880" s="2">
        <v>13.7</v>
      </c>
      <c r="E880" s="2">
        <v>16.399999999999999</v>
      </c>
      <c r="F880" s="2">
        <v>0</v>
      </c>
      <c r="G880" s="2">
        <v>2.5</v>
      </c>
      <c r="H880" s="2">
        <v>1016.2</v>
      </c>
      <c r="I880" s="2">
        <v>21000</v>
      </c>
      <c r="J880" s="2">
        <v>1</v>
      </c>
      <c r="K880" s="2">
        <v>0</v>
      </c>
      <c r="L880" s="2">
        <v>1.3</v>
      </c>
      <c r="M880" s="2">
        <v>1.3</v>
      </c>
      <c r="N880">
        <v>32</v>
      </c>
      <c r="O880">
        <v>357.8</v>
      </c>
      <c r="P880">
        <v>21.9</v>
      </c>
      <c r="Q880">
        <v>21.8</v>
      </c>
      <c r="R880" s="5">
        <v>0.60486111111111096</v>
      </c>
      <c r="T880" s="13">
        <f t="shared" si="37"/>
        <v>21.9</v>
      </c>
      <c r="U880" s="13">
        <f t="shared" si="38"/>
        <v>2.5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>
        <v>16.5</v>
      </c>
      <c r="C881" s="2">
        <v>84</v>
      </c>
      <c r="D881" s="2">
        <v>13.8</v>
      </c>
      <c r="E881" s="2">
        <v>16.5</v>
      </c>
      <c r="F881" s="2">
        <v>2.2000000000000002</v>
      </c>
      <c r="G881" s="2">
        <v>2.2000000000000002</v>
      </c>
      <c r="H881" s="2">
        <v>1016.2</v>
      </c>
      <c r="I881" s="2">
        <v>20830</v>
      </c>
      <c r="J881" s="2">
        <v>1</v>
      </c>
      <c r="K881" s="2">
        <v>0</v>
      </c>
      <c r="L881" s="2">
        <v>1.3</v>
      </c>
      <c r="M881" s="2">
        <v>1.3</v>
      </c>
      <c r="N881">
        <v>32</v>
      </c>
      <c r="O881">
        <v>357.8</v>
      </c>
      <c r="P881">
        <v>22</v>
      </c>
      <c r="Q881">
        <v>21.9</v>
      </c>
      <c r="R881" s="5">
        <v>0.60555555555555596</v>
      </c>
      <c r="T881" s="13">
        <f t="shared" si="37"/>
        <v>22</v>
      </c>
      <c r="U881" s="13">
        <f t="shared" si="38"/>
        <v>2.5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>
        <v>16.5</v>
      </c>
      <c r="C882" s="2">
        <v>84</v>
      </c>
      <c r="D882" s="2">
        <v>13.8</v>
      </c>
      <c r="E882" s="2">
        <v>16.5</v>
      </c>
      <c r="F882" s="2">
        <v>4.3</v>
      </c>
      <c r="G882" s="2">
        <v>5</v>
      </c>
      <c r="H882" s="2">
        <v>1016.1</v>
      </c>
      <c r="I882" s="2">
        <v>22010</v>
      </c>
      <c r="J882" s="2">
        <v>1</v>
      </c>
      <c r="K882" s="2">
        <v>0</v>
      </c>
      <c r="L882" s="2">
        <v>1.3</v>
      </c>
      <c r="M882" s="2">
        <v>1.3</v>
      </c>
      <c r="N882">
        <v>32</v>
      </c>
      <c r="O882">
        <v>357.8</v>
      </c>
      <c r="P882">
        <v>22</v>
      </c>
      <c r="Q882">
        <v>22</v>
      </c>
      <c r="R882" s="5">
        <v>0.60624999999999996</v>
      </c>
      <c r="T882" s="13">
        <f t="shared" si="37"/>
        <v>22</v>
      </c>
      <c r="U882" s="13">
        <f t="shared" si="38"/>
        <v>2.5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>
        <v>16.399999999999999</v>
      </c>
      <c r="C883" s="2">
        <v>84</v>
      </c>
      <c r="D883" s="2">
        <v>13.7</v>
      </c>
      <c r="E883" s="2">
        <v>16.399999999999999</v>
      </c>
      <c r="F883" s="2">
        <v>2.2000000000000002</v>
      </c>
      <c r="G883" s="2">
        <v>2.5</v>
      </c>
      <c r="H883" s="2">
        <v>1016</v>
      </c>
      <c r="I883" s="2">
        <v>24580</v>
      </c>
      <c r="J883" s="2">
        <v>1</v>
      </c>
      <c r="K883" s="2">
        <v>0</v>
      </c>
      <c r="L883" s="2">
        <v>1.3</v>
      </c>
      <c r="M883" s="2">
        <v>1.3</v>
      </c>
      <c r="N883">
        <v>32</v>
      </c>
      <c r="O883">
        <v>357.8</v>
      </c>
      <c r="P883">
        <v>22.1</v>
      </c>
      <c r="Q883">
        <v>22</v>
      </c>
      <c r="R883" s="5">
        <v>0.60694444444444495</v>
      </c>
      <c r="T883" s="13">
        <f t="shared" si="37"/>
        <v>22.1</v>
      </c>
      <c r="U883" s="13">
        <f t="shared" si="38"/>
        <v>2.7000000000000028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>
        <v>16.399999999999999</v>
      </c>
      <c r="C884" s="2">
        <v>84</v>
      </c>
      <c r="D884" s="2">
        <v>13.7</v>
      </c>
      <c r="E884" s="2">
        <v>16.399999999999999</v>
      </c>
      <c r="F884" s="2">
        <v>0</v>
      </c>
      <c r="G884" s="2">
        <v>1.8</v>
      </c>
      <c r="H884" s="2">
        <v>1016</v>
      </c>
      <c r="I884" s="2">
        <v>25670</v>
      </c>
      <c r="J884" s="2">
        <v>1</v>
      </c>
      <c r="K884" s="2">
        <v>0</v>
      </c>
      <c r="L884" s="2">
        <v>1.3</v>
      </c>
      <c r="M884" s="2">
        <v>1.3</v>
      </c>
      <c r="N884">
        <v>32</v>
      </c>
      <c r="O884">
        <v>357.8</v>
      </c>
      <c r="P884">
        <v>22.1</v>
      </c>
      <c r="Q884">
        <v>22.1</v>
      </c>
      <c r="R884" s="5">
        <v>0.60763888888888895</v>
      </c>
      <c r="T884" s="13">
        <f t="shared" si="37"/>
        <v>22.1</v>
      </c>
      <c r="U884" s="13">
        <f t="shared" si="38"/>
        <v>2.7000000000000028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>
        <v>16.5</v>
      </c>
      <c r="C885" s="2">
        <v>84</v>
      </c>
      <c r="D885" s="2">
        <v>13.8</v>
      </c>
      <c r="E885" s="2">
        <v>16.5</v>
      </c>
      <c r="F885" s="2">
        <v>3.2</v>
      </c>
      <c r="G885" s="2">
        <v>4</v>
      </c>
      <c r="H885" s="2">
        <v>1016</v>
      </c>
      <c r="I885" s="2">
        <v>27330</v>
      </c>
      <c r="J885" s="2">
        <v>2</v>
      </c>
      <c r="K885" s="2">
        <v>0</v>
      </c>
      <c r="L885" s="2">
        <v>1.3</v>
      </c>
      <c r="M885" s="2">
        <v>1.3</v>
      </c>
      <c r="N885">
        <v>32</v>
      </c>
      <c r="O885">
        <v>357.8</v>
      </c>
      <c r="P885">
        <v>22.2</v>
      </c>
      <c r="Q885">
        <v>22.1</v>
      </c>
      <c r="R885" s="5">
        <v>0.60833333333333295</v>
      </c>
      <c r="T885" s="13">
        <f t="shared" si="37"/>
        <v>22.2</v>
      </c>
      <c r="U885" s="13">
        <f t="shared" si="38"/>
        <v>2.6999999999999993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>
        <v>16.5</v>
      </c>
      <c r="C886" s="2">
        <v>84</v>
      </c>
      <c r="D886" s="2">
        <v>13.8</v>
      </c>
      <c r="E886" s="2">
        <v>16.5</v>
      </c>
      <c r="F886" s="2">
        <v>4.3</v>
      </c>
      <c r="G886" s="2">
        <v>5.8</v>
      </c>
      <c r="H886" s="2">
        <v>1016.1</v>
      </c>
      <c r="I886" s="2">
        <v>26030</v>
      </c>
      <c r="J886" s="2">
        <v>1</v>
      </c>
      <c r="K886" s="2">
        <v>0</v>
      </c>
      <c r="L886" s="2">
        <v>1.3</v>
      </c>
      <c r="M886" s="2">
        <v>1.3</v>
      </c>
      <c r="N886">
        <v>32</v>
      </c>
      <c r="O886">
        <v>357.8</v>
      </c>
      <c r="P886">
        <v>22.3</v>
      </c>
      <c r="Q886">
        <v>22.2</v>
      </c>
      <c r="R886" s="5">
        <v>0.60902777777777795</v>
      </c>
      <c r="T886" s="13">
        <f t="shared" si="37"/>
        <v>22.3</v>
      </c>
      <c r="U886" s="13">
        <f t="shared" si="38"/>
        <v>2.8000000000000007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>
        <v>16.5</v>
      </c>
      <c r="C887" s="2">
        <v>84</v>
      </c>
      <c r="D887" s="2">
        <v>13.8</v>
      </c>
      <c r="E887" s="2">
        <v>16.5</v>
      </c>
      <c r="F887" s="2">
        <v>4</v>
      </c>
      <c r="G887" s="2">
        <v>5</v>
      </c>
      <c r="H887" s="2">
        <v>1016.2</v>
      </c>
      <c r="I887" s="2">
        <v>22980</v>
      </c>
      <c r="J887" s="2">
        <v>1</v>
      </c>
      <c r="K887" s="2">
        <v>0</v>
      </c>
      <c r="L887" s="2">
        <v>1.3</v>
      </c>
      <c r="M887" s="2">
        <v>1.3</v>
      </c>
      <c r="N887">
        <v>32</v>
      </c>
      <c r="O887">
        <v>357.8</v>
      </c>
      <c r="P887">
        <v>22.4</v>
      </c>
      <c r="Q887">
        <v>22.2</v>
      </c>
      <c r="R887" s="5">
        <v>0.60972222222222205</v>
      </c>
      <c r="T887" s="13">
        <f t="shared" si="37"/>
        <v>22.4</v>
      </c>
      <c r="U887" s="13">
        <f t="shared" si="38"/>
        <v>2.8999999999999986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>
        <v>16.5</v>
      </c>
      <c r="C888" s="2">
        <v>84</v>
      </c>
      <c r="D888" s="2">
        <v>13.8</v>
      </c>
      <c r="E888" s="2">
        <v>16.5</v>
      </c>
      <c r="F888" s="2">
        <v>2.2000000000000002</v>
      </c>
      <c r="G888" s="2">
        <v>4.3</v>
      </c>
      <c r="H888" s="2">
        <v>1016</v>
      </c>
      <c r="I888" s="2">
        <v>20290</v>
      </c>
      <c r="J888" s="2">
        <v>1</v>
      </c>
      <c r="K888" s="2">
        <v>0</v>
      </c>
      <c r="L888" s="2">
        <v>1.3</v>
      </c>
      <c r="M888" s="2">
        <v>1.3</v>
      </c>
      <c r="N888">
        <v>32</v>
      </c>
      <c r="O888">
        <v>357.8</v>
      </c>
      <c r="P888">
        <v>22.5</v>
      </c>
      <c r="Q888">
        <v>22.3</v>
      </c>
      <c r="R888" s="5">
        <v>0.61041666666666705</v>
      </c>
      <c r="T888" s="13">
        <f t="shared" si="37"/>
        <v>22.5</v>
      </c>
      <c r="U888" s="13">
        <f t="shared" si="38"/>
        <v>3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>
        <v>16.399999999999999</v>
      </c>
      <c r="C889" s="2">
        <v>84</v>
      </c>
      <c r="D889" s="2">
        <v>13.7</v>
      </c>
      <c r="E889" s="2">
        <v>16.399999999999999</v>
      </c>
      <c r="F889" s="2">
        <v>3.2</v>
      </c>
      <c r="G889" s="2">
        <v>4</v>
      </c>
      <c r="H889" s="2">
        <v>1016.1</v>
      </c>
      <c r="I889" s="2">
        <v>20250</v>
      </c>
      <c r="J889" s="2">
        <v>1</v>
      </c>
      <c r="K889" s="2">
        <v>0</v>
      </c>
      <c r="L889" s="2">
        <v>1.3</v>
      </c>
      <c r="M889" s="2">
        <v>1.3</v>
      </c>
      <c r="N889">
        <v>32</v>
      </c>
      <c r="O889">
        <v>357.8</v>
      </c>
      <c r="P889">
        <v>22.6</v>
      </c>
      <c r="Q889">
        <v>22.3</v>
      </c>
      <c r="R889" s="5">
        <v>0.61111111111111105</v>
      </c>
      <c r="T889" s="13">
        <f t="shared" si="37"/>
        <v>22.6</v>
      </c>
      <c r="U889" s="13">
        <f t="shared" si="38"/>
        <v>3.2000000000000028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>
        <v>16.5</v>
      </c>
      <c r="C890" s="2">
        <v>84</v>
      </c>
      <c r="D890" s="2">
        <v>13.8</v>
      </c>
      <c r="E890" s="2">
        <v>16.5</v>
      </c>
      <c r="F890" s="2">
        <v>0</v>
      </c>
      <c r="G890" s="2">
        <v>2.5</v>
      </c>
      <c r="H890" s="2">
        <v>1016</v>
      </c>
      <c r="I890" s="2">
        <v>19780</v>
      </c>
      <c r="J890" s="2">
        <v>1</v>
      </c>
      <c r="K890" s="2">
        <v>0</v>
      </c>
      <c r="L890" s="2">
        <v>1.3</v>
      </c>
      <c r="M890" s="2">
        <v>1.3</v>
      </c>
      <c r="N890">
        <v>32</v>
      </c>
      <c r="O890">
        <v>357.8</v>
      </c>
      <c r="P890">
        <v>22.5</v>
      </c>
      <c r="Q890">
        <v>22.3</v>
      </c>
      <c r="R890" s="5">
        <v>0.61180555555555605</v>
      </c>
      <c r="T890" s="13">
        <f t="shared" si="37"/>
        <v>22.5</v>
      </c>
      <c r="U890" s="13">
        <f t="shared" si="38"/>
        <v>3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>
        <v>16.5</v>
      </c>
      <c r="C891" s="2">
        <v>84</v>
      </c>
      <c r="D891" s="2">
        <v>13.8</v>
      </c>
      <c r="E891" s="2">
        <v>16.5</v>
      </c>
      <c r="F891" s="2">
        <v>1.8</v>
      </c>
      <c r="G891" s="2">
        <v>2.9</v>
      </c>
      <c r="H891" s="2">
        <v>1016.1</v>
      </c>
      <c r="I891" s="2">
        <v>20790</v>
      </c>
      <c r="J891" s="2">
        <v>1</v>
      </c>
      <c r="K891" s="2">
        <v>0</v>
      </c>
      <c r="L891" s="2">
        <v>1.3</v>
      </c>
      <c r="M891" s="2">
        <v>1.3</v>
      </c>
      <c r="N891">
        <v>32</v>
      </c>
      <c r="O891">
        <v>357.8</v>
      </c>
      <c r="P891">
        <v>22.5</v>
      </c>
      <c r="Q891">
        <v>22.3</v>
      </c>
      <c r="R891" s="5">
        <v>0.61250000000000004</v>
      </c>
      <c r="T891" s="13">
        <f t="shared" si="37"/>
        <v>22.5</v>
      </c>
      <c r="U891" s="13">
        <f t="shared" si="38"/>
        <v>3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>
        <v>16.5</v>
      </c>
      <c r="C892" s="2">
        <v>84</v>
      </c>
      <c r="D892" s="2">
        <v>13.8</v>
      </c>
      <c r="E892" s="2">
        <v>16.5</v>
      </c>
      <c r="F892" s="2">
        <v>2.9</v>
      </c>
      <c r="G892" s="2">
        <v>4</v>
      </c>
      <c r="H892" s="2">
        <v>1016.2</v>
      </c>
      <c r="I892" s="2">
        <v>22830</v>
      </c>
      <c r="J892" s="2">
        <v>1</v>
      </c>
      <c r="K892" s="2">
        <v>0</v>
      </c>
      <c r="L892" s="2">
        <v>1.3</v>
      </c>
      <c r="M892" s="2">
        <v>1.3</v>
      </c>
      <c r="N892">
        <v>32</v>
      </c>
      <c r="O892">
        <v>357.8</v>
      </c>
      <c r="P892">
        <v>22.5</v>
      </c>
      <c r="Q892">
        <v>22.3</v>
      </c>
      <c r="R892" s="5">
        <v>0.61319444444444404</v>
      </c>
      <c r="T892" s="13">
        <f t="shared" si="37"/>
        <v>22.5</v>
      </c>
      <c r="U892" s="13">
        <f t="shared" si="38"/>
        <v>3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>
        <v>16.5</v>
      </c>
      <c r="C893" s="2">
        <v>84</v>
      </c>
      <c r="D893" s="2">
        <v>13.8</v>
      </c>
      <c r="E893" s="2">
        <v>16.5</v>
      </c>
      <c r="F893" s="2">
        <v>2.5</v>
      </c>
      <c r="G893" s="2">
        <v>4</v>
      </c>
      <c r="H893" s="2">
        <v>1015.9</v>
      </c>
      <c r="I893" s="2">
        <v>24320</v>
      </c>
      <c r="J893" s="2">
        <v>1</v>
      </c>
      <c r="K893" s="2">
        <v>0</v>
      </c>
      <c r="L893" s="2">
        <v>1.3</v>
      </c>
      <c r="M893" s="2">
        <v>1.3</v>
      </c>
      <c r="N893">
        <v>32</v>
      </c>
      <c r="O893">
        <v>357.8</v>
      </c>
      <c r="P893">
        <v>22.5</v>
      </c>
      <c r="Q893">
        <v>22.3</v>
      </c>
      <c r="R893" s="5">
        <v>0.61388888888888904</v>
      </c>
      <c r="T893" s="13">
        <f t="shared" si="37"/>
        <v>22.5</v>
      </c>
      <c r="U893" s="13">
        <f t="shared" si="38"/>
        <v>3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>
        <v>16.5</v>
      </c>
      <c r="C894" s="2">
        <v>84</v>
      </c>
      <c r="D894" s="2">
        <v>13.8</v>
      </c>
      <c r="E894" s="2">
        <v>16.5</v>
      </c>
      <c r="F894" s="2">
        <v>3.2</v>
      </c>
      <c r="G894" s="2">
        <v>5.4</v>
      </c>
      <c r="H894" s="2">
        <v>1016.1</v>
      </c>
      <c r="I894" s="2">
        <v>23310</v>
      </c>
      <c r="J894" s="2">
        <v>1</v>
      </c>
      <c r="K894" s="2">
        <v>0</v>
      </c>
      <c r="L894" s="2">
        <v>1.3</v>
      </c>
      <c r="M894" s="2">
        <v>1.3</v>
      </c>
      <c r="N894">
        <v>32</v>
      </c>
      <c r="O894">
        <v>357.8</v>
      </c>
      <c r="P894">
        <v>22.5</v>
      </c>
      <c r="Q894">
        <v>22.3</v>
      </c>
      <c r="R894" s="5">
        <v>0.61458333333333304</v>
      </c>
      <c r="T894" s="13">
        <f t="shared" si="37"/>
        <v>22.5</v>
      </c>
      <c r="U894" s="13">
        <f t="shared" si="38"/>
        <v>3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>
        <v>16.399999999999999</v>
      </c>
      <c r="C895" s="2">
        <v>84</v>
      </c>
      <c r="D895" s="2">
        <v>13.7</v>
      </c>
      <c r="E895" s="2">
        <v>16.399999999999999</v>
      </c>
      <c r="F895" s="2">
        <v>4.3</v>
      </c>
      <c r="G895" s="2">
        <v>4.3</v>
      </c>
      <c r="H895" s="2">
        <v>1016</v>
      </c>
      <c r="I895" s="2">
        <v>21950</v>
      </c>
      <c r="J895" s="2">
        <v>1</v>
      </c>
      <c r="K895" s="2">
        <v>0</v>
      </c>
      <c r="L895" s="2">
        <v>1.3</v>
      </c>
      <c r="M895" s="2">
        <v>1.3</v>
      </c>
      <c r="N895">
        <v>32</v>
      </c>
      <c r="O895">
        <v>357.8</v>
      </c>
      <c r="P895">
        <v>22.6</v>
      </c>
      <c r="Q895">
        <v>22.3</v>
      </c>
      <c r="R895" s="5">
        <v>0.61527777777777803</v>
      </c>
      <c r="T895" s="13">
        <f t="shared" si="37"/>
        <v>22.6</v>
      </c>
      <c r="U895" s="13">
        <f t="shared" si="38"/>
        <v>3.2000000000000028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>
        <v>16.5</v>
      </c>
      <c r="C896" s="2">
        <v>84</v>
      </c>
      <c r="D896" s="2">
        <v>13.8</v>
      </c>
      <c r="E896" s="2">
        <v>16.5</v>
      </c>
      <c r="F896" s="2">
        <v>2.5</v>
      </c>
      <c r="G896" s="2">
        <v>6.1</v>
      </c>
      <c r="H896" s="2">
        <v>1016.1</v>
      </c>
      <c r="I896" s="2">
        <v>22250</v>
      </c>
      <c r="J896" s="2">
        <v>1</v>
      </c>
      <c r="K896" s="2">
        <v>0</v>
      </c>
      <c r="L896" s="2">
        <v>1.3</v>
      </c>
      <c r="M896" s="2">
        <v>1.3</v>
      </c>
      <c r="N896">
        <v>32</v>
      </c>
      <c r="O896">
        <v>357.8</v>
      </c>
      <c r="P896">
        <v>22.6</v>
      </c>
      <c r="Q896">
        <v>22.3</v>
      </c>
      <c r="R896" s="5">
        <v>0.61597222222222203</v>
      </c>
      <c r="T896" s="13">
        <f t="shared" si="37"/>
        <v>22.6</v>
      </c>
      <c r="U896" s="13">
        <f t="shared" si="38"/>
        <v>3.1000000000000014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>
        <v>16.399999999999999</v>
      </c>
      <c r="C897" s="2">
        <v>84</v>
      </c>
      <c r="D897" s="2">
        <v>13.7</v>
      </c>
      <c r="E897" s="2">
        <v>16.399999999999999</v>
      </c>
      <c r="F897" s="2">
        <v>3.6</v>
      </c>
      <c r="G897" s="2">
        <v>4.3</v>
      </c>
      <c r="H897" s="2">
        <v>1016</v>
      </c>
      <c r="I897" s="2">
        <v>22960</v>
      </c>
      <c r="J897" s="2">
        <v>1</v>
      </c>
      <c r="K897" s="2">
        <v>0</v>
      </c>
      <c r="L897" s="2">
        <v>1.3</v>
      </c>
      <c r="M897" s="2">
        <v>1.3</v>
      </c>
      <c r="N897">
        <v>32</v>
      </c>
      <c r="O897">
        <v>357.8</v>
      </c>
      <c r="P897">
        <v>22.6</v>
      </c>
      <c r="Q897">
        <v>22.3</v>
      </c>
      <c r="R897" s="5">
        <v>0.61666666666666703</v>
      </c>
      <c r="T897" s="13">
        <f t="shared" si="37"/>
        <v>22.6</v>
      </c>
      <c r="U897" s="13">
        <f t="shared" si="38"/>
        <v>3.2000000000000028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>
        <v>16.399999999999999</v>
      </c>
      <c r="C898" s="2">
        <v>84</v>
      </c>
      <c r="D898" s="2">
        <v>13.7</v>
      </c>
      <c r="E898" s="2">
        <v>16.399999999999999</v>
      </c>
      <c r="F898" s="2">
        <v>3.2</v>
      </c>
      <c r="G898" s="2">
        <v>3.2</v>
      </c>
      <c r="H898" s="2">
        <v>1016.1</v>
      </c>
      <c r="I898" s="2">
        <v>23710</v>
      </c>
      <c r="J898" s="2">
        <v>1</v>
      </c>
      <c r="K898" s="2">
        <v>0</v>
      </c>
      <c r="L898" s="2">
        <v>1.3</v>
      </c>
      <c r="M898" s="2">
        <v>1.3</v>
      </c>
      <c r="N898">
        <v>32</v>
      </c>
      <c r="O898">
        <v>357.8</v>
      </c>
      <c r="P898">
        <v>22.6</v>
      </c>
      <c r="Q898">
        <v>22.3</v>
      </c>
      <c r="R898" s="5">
        <v>0.61736111111111103</v>
      </c>
      <c r="T898" s="13">
        <f t="shared" si="37"/>
        <v>22.6</v>
      </c>
      <c r="U898" s="13">
        <f t="shared" si="38"/>
        <v>3.2000000000000028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>
        <v>16.600000000000001</v>
      </c>
      <c r="C899" s="2">
        <v>84</v>
      </c>
      <c r="D899" s="2">
        <v>13.9</v>
      </c>
      <c r="E899" s="2">
        <v>16.600000000000001</v>
      </c>
      <c r="F899" s="2">
        <v>3.6</v>
      </c>
      <c r="G899" s="2">
        <v>3.6</v>
      </c>
      <c r="H899" s="2">
        <v>1016.1</v>
      </c>
      <c r="I899" s="2">
        <v>27540</v>
      </c>
      <c r="J899" s="2">
        <v>2</v>
      </c>
      <c r="K899" s="2">
        <v>0</v>
      </c>
      <c r="L899" s="2">
        <v>1.3</v>
      </c>
      <c r="M899" s="2">
        <v>1.3</v>
      </c>
      <c r="N899">
        <v>32</v>
      </c>
      <c r="O899">
        <v>357.8</v>
      </c>
      <c r="P899">
        <v>22.6</v>
      </c>
      <c r="Q899">
        <v>22.3</v>
      </c>
      <c r="R899" s="5">
        <v>0.61805555555555602</v>
      </c>
      <c r="T899" s="13">
        <f t="shared" si="37"/>
        <v>22.6</v>
      </c>
      <c r="U899" s="13">
        <f t="shared" si="38"/>
        <v>3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>
        <v>16.600000000000001</v>
      </c>
      <c r="C900" s="2">
        <v>84</v>
      </c>
      <c r="D900" s="2">
        <v>13.9</v>
      </c>
      <c r="E900" s="2">
        <v>16.600000000000001</v>
      </c>
      <c r="F900" s="2">
        <v>4.3</v>
      </c>
      <c r="G900" s="2">
        <v>5</v>
      </c>
      <c r="H900" s="2">
        <v>1015.9</v>
      </c>
      <c r="I900" s="2">
        <v>29600</v>
      </c>
      <c r="J900" s="2">
        <v>2</v>
      </c>
      <c r="K900" s="2">
        <v>0</v>
      </c>
      <c r="L900" s="2">
        <v>1.3</v>
      </c>
      <c r="M900" s="2">
        <v>1.3</v>
      </c>
      <c r="N900">
        <v>32</v>
      </c>
      <c r="O900">
        <v>357.8</v>
      </c>
      <c r="P900">
        <v>22.6</v>
      </c>
      <c r="Q900">
        <v>22.4</v>
      </c>
      <c r="R900" s="5">
        <v>0.61875000000000002</v>
      </c>
      <c r="T900" s="13">
        <f t="shared" si="37"/>
        <v>22.6</v>
      </c>
      <c r="U900" s="13">
        <f t="shared" si="38"/>
        <v>3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>
        <v>16.600000000000001</v>
      </c>
      <c r="C901" s="2">
        <v>84</v>
      </c>
      <c r="D901" s="2">
        <v>13.9</v>
      </c>
      <c r="E901" s="2">
        <v>16.600000000000001</v>
      </c>
      <c r="F901" s="2">
        <v>2.9</v>
      </c>
      <c r="G901" s="2">
        <v>4</v>
      </c>
      <c r="H901" s="2">
        <v>1016</v>
      </c>
      <c r="I901" s="2">
        <v>39030</v>
      </c>
      <c r="J901" s="2">
        <v>2</v>
      </c>
      <c r="K901" s="2">
        <v>0</v>
      </c>
      <c r="L901" s="2">
        <v>1.3</v>
      </c>
      <c r="M901" s="2">
        <v>1.3</v>
      </c>
      <c r="N901">
        <v>32</v>
      </c>
      <c r="O901">
        <v>357.8</v>
      </c>
      <c r="P901">
        <v>22.7</v>
      </c>
      <c r="Q901">
        <v>22.5</v>
      </c>
      <c r="R901" s="5">
        <v>0.61944444444444402</v>
      </c>
      <c r="T901" s="13">
        <f t="shared" si="37"/>
        <v>22.7</v>
      </c>
      <c r="U901" s="13">
        <f t="shared" si="38"/>
        <v>3.0999999999999979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>
        <v>16.600000000000001</v>
      </c>
      <c r="C902" s="2">
        <v>84</v>
      </c>
      <c r="D902" s="2">
        <v>13.9</v>
      </c>
      <c r="E902" s="2">
        <v>16.600000000000001</v>
      </c>
      <c r="F902" s="2">
        <v>1.8</v>
      </c>
      <c r="G902" s="2">
        <v>2.9</v>
      </c>
      <c r="H902" s="2">
        <v>1015.8</v>
      </c>
      <c r="I902" s="2">
        <v>31670</v>
      </c>
      <c r="J902" s="2">
        <v>2</v>
      </c>
      <c r="K902" s="2">
        <v>0</v>
      </c>
      <c r="L902" s="2">
        <v>1.3</v>
      </c>
      <c r="M902" s="2">
        <v>1.3</v>
      </c>
      <c r="N902">
        <v>32</v>
      </c>
      <c r="O902">
        <v>357.8</v>
      </c>
      <c r="P902">
        <v>23</v>
      </c>
      <c r="Q902">
        <v>22.7</v>
      </c>
      <c r="R902" s="5">
        <v>0.62013888888888902</v>
      </c>
      <c r="T902" s="13">
        <f t="shared" si="37"/>
        <v>23</v>
      </c>
      <c r="U902" s="13">
        <f t="shared" si="38"/>
        <v>3.3999999999999986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>
        <v>16.7</v>
      </c>
      <c r="C903" s="2">
        <v>84</v>
      </c>
      <c r="D903" s="2">
        <v>14</v>
      </c>
      <c r="E903" s="2">
        <v>16.7</v>
      </c>
      <c r="F903" s="2">
        <v>2.2000000000000002</v>
      </c>
      <c r="G903" s="2">
        <v>3.6</v>
      </c>
      <c r="H903" s="2">
        <v>1015.9</v>
      </c>
      <c r="I903" s="2">
        <v>32660</v>
      </c>
      <c r="J903" s="2">
        <v>2</v>
      </c>
      <c r="K903" s="2">
        <v>0</v>
      </c>
      <c r="L903" s="2">
        <v>1.3</v>
      </c>
      <c r="M903" s="2">
        <v>1.3</v>
      </c>
      <c r="N903">
        <v>32</v>
      </c>
      <c r="O903">
        <v>357.8</v>
      </c>
      <c r="P903">
        <v>23.3</v>
      </c>
      <c r="Q903">
        <v>22.7</v>
      </c>
      <c r="R903" s="5">
        <v>0.62083333333333302</v>
      </c>
      <c r="T903" s="13">
        <f t="shared" si="37"/>
        <v>23.3</v>
      </c>
      <c r="U903" s="13">
        <f t="shared" si="38"/>
        <v>3.6000000000000014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>
        <v>16.7</v>
      </c>
      <c r="C904" s="2">
        <v>84</v>
      </c>
      <c r="D904" s="2">
        <v>14</v>
      </c>
      <c r="E904" s="2">
        <v>16.7</v>
      </c>
      <c r="F904" s="2">
        <v>0</v>
      </c>
      <c r="G904" s="2">
        <v>2.9</v>
      </c>
      <c r="H904" s="2">
        <v>1015.8</v>
      </c>
      <c r="I904" s="2">
        <v>30480</v>
      </c>
      <c r="J904" s="2">
        <v>2</v>
      </c>
      <c r="K904" s="2">
        <v>0</v>
      </c>
      <c r="L904" s="2">
        <v>1.3</v>
      </c>
      <c r="M904" s="2">
        <v>1.3</v>
      </c>
      <c r="N904">
        <v>32</v>
      </c>
      <c r="O904">
        <v>357.8</v>
      </c>
      <c r="P904">
        <v>23.7</v>
      </c>
      <c r="Q904">
        <v>23.3</v>
      </c>
      <c r="R904" s="5">
        <v>0.62152777777777801</v>
      </c>
      <c r="T904" s="13">
        <f t="shared" si="37"/>
        <v>23.7</v>
      </c>
      <c r="U904" s="13">
        <f t="shared" si="38"/>
        <v>4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>
        <v>16.7</v>
      </c>
      <c r="C905" s="2">
        <v>84</v>
      </c>
      <c r="D905" s="2">
        <v>14</v>
      </c>
      <c r="E905" s="2">
        <v>16.7</v>
      </c>
      <c r="F905" s="2">
        <v>3.2</v>
      </c>
      <c r="G905" s="2">
        <v>3.6</v>
      </c>
      <c r="H905" s="2">
        <v>1015.9</v>
      </c>
      <c r="I905" s="2">
        <v>27540</v>
      </c>
      <c r="J905" s="2">
        <v>2</v>
      </c>
      <c r="K905" s="2">
        <v>0</v>
      </c>
      <c r="L905" s="2">
        <v>1.3</v>
      </c>
      <c r="M905" s="2">
        <v>1.3</v>
      </c>
      <c r="N905">
        <v>32</v>
      </c>
      <c r="O905">
        <v>357.8</v>
      </c>
      <c r="P905">
        <v>23.9</v>
      </c>
      <c r="Q905">
        <v>23.5</v>
      </c>
      <c r="R905" s="5">
        <v>0.62222222222222201</v>
      </c>
      <c r="T905" s="13">
        <f t="shared" si="37"/>
        <v>23.9</v>
      </c>
      <c r="U905" s="13">
        <f t="shared" si="38"/>
        <v>4.1999999999999993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>
        <v>16.600000000000001</v>
      </c>
      <c r="C906" s="2">
        <v>84</v>
      </c>
      <c r="D906" s="2">
        <v>13.9</v>
      </c>
      <c r="E906" s="2">
        <v>16.600000000000001</v>
      </c>
      <c r="F906" s="2">
        <v>2.5</v>
      </c>
      <c r="G906" s="2">
        <v>3.6</v>
      </c>
      <c r="H906" s="2">
        <v>1015.9</v>
      </c>
      <c r="I906" s="2">
        <v>26250</v>
      </c>
      <c r="J906" s="2">
        <v>1</v>
      </c>
      <c r="K906" s="2">
        <v>0</v>
      </c>
      <c r="L906" s="2">
        <v>1.3</v>
      </c>
      <c r="M906" s="2">
        <v>1.3</v>
      </c>
      <c r="N906">
        <v>32</v>
      </c>
      <c r="O906">
        <v>357.8</v>
      </c>
      <c r="P906">
        <v>24.2</v>
      </c>
      <c r="Q906">
        <v>23.8</v>
      </c>
      <c r="R906" s="5">
        <v>0.62291666666666701</v>
      </c>
      <c r="T906" s="13">
        <f t="shared" si="37"/>
        <v>24.2</v>
      </c>
      <c r="U906" s="13">
        <f t="shared" si="38"/>
        <v>4.5999999999999979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>
        <v>16.7</v>
      </c>
      <c r="C907" s="2">
        <v>84</v>
      </c>
      <c r="D907" s="2">
        <v>14</v>
      </c>
      <c r="E907" s="2">
        <v>16.7</v>
      </c>
      <c r="F907" s="2">
        <v>3.2</v>
      </c>
      <c r="G907" s="2">
        <v>4</v>
      </c>
      <c r="H907" s="2">
        <v>1015.8</v>
      </c>
      <c r="I907" s="2">
        <v>23500</v>
      </c>
      <c r="J907" s="2">
        <v>1</v>
      </c>
      <c r="K907" s="2">
        <v>0</v>
      </c>
      <c r="L907" s="2">
        <v>1.3</v>
      </c>
      <c r="M907" s="2">
        <v>1.3</v>
      </c>
      <c r="N907">
        <v>32</v>
      </c>
      <c r="O907">
        <v>357.8</v>
      </c>
      <c r="P907">
        <v>24.4</v>
      </c>
      <c r="Q907">
        <v>23.8</v>
      </c>
      <c r="R907" s="5">
        <v>0.62361111111111101</v>
      </c>
      <c r="T907" s="13">
        <f t="shared" si="37"/>
        <v>24.4</v>
      </c>
      <c r="U907" s="13">
        <f t="shared" si="38"/>
        <v>4.6999999999999993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>
        <v>16.600000000000001</v>
      </c>
      <c r="C908" s="2">
        <v>84</v>
      </c>
      <c r="D908" s="2">
        <v>13.9</v>
      </c>
      <c r="E908" s="2">
        <v>16.600000000000001</v>
      </c>
      <c r="F908" s="2">
        <v>3.6</v>
      </c>
      <c r="G908" s="2">
        <v>4.7</v>
      </c>
      <c r="H908" s="2">
        <v>1015.7</v>
      </c>
      <c r="I908" s="2">
        <v>21020</v>
      </c>
      <c r="J908" s="2">
        <v>1</v>
      </c>
      <c r="K908" s="2">
        <v>0</v>
      </c>
      <c r="L908" s="2">
        <v>1.3</v>
      </c>
      <c r="M908" s="2">
        <v>1.3</v>
      </c>
      <c r="N908">
        <v>32</v>
      </c>
      <c r="O908">
        <v>357.8</v>
      </c>
      <c r="P908">
        <v>24.4</v>
      </c>
      <c r="Q908">
        <v>24</v>
      </c>
      <c r="R908" s="5">
        <v>0.624305555555556</v>
      </c>
      <c r="T908" s="13">
        <f t="shared" si="37"/>
        <v>24.4</v>
      </c>
      <c r="U908" s="13">
        <f t="shared" si="38"/>
        <v>4.7999999999999972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>
        <v>16.5</v>
      </c>
      <c r="C909" s="2">
        <v>84</v>
      </c>
      <c r="D909" s="2">
        <v>13.8</v>
      </c>
      <c r="E909" s="2">
        <v>16.5</v>
      </c>
      <c r="F909" s="2">
        <v>2.9</v>
      </c>
      <c r="G909" s="2">
        <v>5.4</v>
      </c>
      <c r="H909" s="2">
        <v>1015.7</v>
      </c>
      <c r="I909" s="2">
        <v>19610</v>
      </c>
      <c r="J909" s="2">
        <v>1</v>
      </c>
      <c r="K909" s="2">
        <v>0</v>
      </c>
      <c r="L909" s="2">
        <v>1.3</v>
      </c>
      <c r="M909" s="2">
        <v>1.3</v>
      </c>
      <c r="N909">
        <v>32</v>
      </c>
      <c r="O909">
        <v>357.8</v>
      </c>
      <c r="P909">
        <v>24.4</v>
      </c>
      <c r="Q909">
        <v>24.2</v>
      </c>
      <c r="R909" s="5">
        <v>0.625</v>
      </c>
      <c r="T909" s="13">
        <f t="shared" si="37"/>
        <v>24.4</v>
      </c>
      <c r="U909" s="13">
        <f t="shared" si="38"/>
        <v>4.8999999999999986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>
        <v>16.5</v>
      </c>
      <c r="C910" s="2">
        <v>84</v>
      </c>
      <c r="D910" s="2">
        <v>13.8</v>
      </c>
      <c r="E910" s="2">
        <v>16.5</v>
      </c>
      <c r="F910" s="2">
        <v>4.7</v>
      </c>
      <c r="G910" s="2">
        <v>4.7</v>
      </c>
      <c r="H910" s="2">
        <v>1015.9</v>
      </c>
      <c r="I910" s="2">
        <v>19320</v>
      </c>
      <c r="J910" s="2">
        <v>1</v>
      </c>
      <c r="K910" s="2">
        <v>0</v>
      </c>
      <c r="L910" s="2">
        <v>1.3</v>
      </c>
      <c r="M910" s="2">
        <v>1.3</v>
      </c>
      <c r="N910">
        <v>32</v>
      </c>
      <c r="O910">
        <v>357.8</v>
      </c>
      <c r="P910">
        <v>24.4</v>
      </c>
      <c r="Q910">
        <v>24.2</v>
      </c>
      <c r="R910" s="5">
        <v>0.625694444444444</v>
      </c>
      <c r="T910" s="13">
        <f t="shared" si="37"/>
        <v>24.4</v>
      </c>
      <c r="U910" s="13">
        <f t="shared" si="38"/>
        <v>4.8999999999999986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>
        <v>16.5</v>
      </c>
      <c r="C911" s="2">
        <v>84</v>
      </c>
      <c r="D911" s="2">
        <v>13.8</v>
      </c>
      <c r="E911" s="2">
        <v>16.5</v>
      </c>
      <c r="F911" s="2">
        <v>2.9</v>
      </c>
      <c r="G911" s="2">
        <v>3.2</v>
      </c>
      <c r="H911" s="2">
        <v>1015.9</v>
      </c>
      <c r="I911" s="2">
        <v>19970</v>
      </c>
      <c r="J911" s="2">
        <v>1</v>
      </c>
      <c r="K911" s="2">
        <v>0</v>
      </c>
      <c r="L911" s="2">
        <v>1.3</v>
      </c>
      <c r="M911" s="2">
        <v>1.3</v>
      </c>
      <c r="N911">
        <v>32</v>
      </c>
      <c r="O911">
        <v>357.8</v>
      </c>
      <c r="P911">
        <v>24.3</v>
      </c>
      <c r="Q911">
        <v>24.3</v>
      </c>
      <c r="R911" s="5">
        <v>0.62638888888888899</v>
      </c>
      <c r="T911" s="13">
        <f t="shared" ref="T911:T974" si="41">MAX(P911,Q911)</f>
        <v>24.3</v>
      </c>
      <c r="U911" s="13">
        <f t="shared" si="38"/>
        <v>4.8000000000000007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>
        <v>16.5</v>
      </c>
      <c r="C912" s="2">
        <v>84</v>
      </c>
      <c r="D912" s="2">
        <v>13.8</v>
      </c>
      <c r="E912" s="2">
        <v>16.5</v>
      </c>
      <c r="F912" s="2">
        <v>2.5</v>
      </c>
      <c r="G912" s="2">
        <v>4</v>
      </c>
      <c r="H912" s="2">
        <v>1015.8</v>
      </c>
      <c r="I912" s="2">
        <v>20670</v>
      </c>
      <c r="J912" s="2">
        <v>1</v>
      </c>
      <c r="K912" s="2">
        <v>0</v>
      </c>
      <c r="L912" s="2">
        <v>1.3</v>
      </c>
      <c r="M912" s="2">
        <v>1.3</v>
      </c>
      <c r="N912">
        <v>32</v>
      </c>
      <c r="O912">
        <v>357.8</v>
      </c>
      <c r="P912">
        <v>24.2</v>
      </c>
      <c r="Q912">
        <v>24.2</v>
      </c>
      <c r="R912" s="5">
        <v>0.62708333333333299</v>
      </c>
      <c r="T912" s="13">
        <f t="shared" si="41"/>
        <v>24.2</v>
      </c>
      <c r="U912" s="13">
        <f t="shared" ref="U912:U975" si="42">(T912-B912)-3</f>
        <v>4.6999999999999993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>
        <v>16.600000000000001</v>
      </c>
      <c r="C913" s="2">
        <v>84</v>
      </c>
      <c r="D913" s="2">
        <v>13.9</v>
      </c>
      <c r="E913" s="2">
        <v>16.600000000000001</v>
      </c>
      <c r="F913" s="2">
        <v>1.8</v>
      </c>
      <c r="G913" s="2">
        <v>2.5</v>
      </c>
      <c r="H913" s="2">
        <v>1015.7</v>
      </c>
      <c r="I913" s="2">
        <v>21380</v>
      </c>
      <c r="J913" s="2">
        <v>1</v>
      </c>
      <c r="K913" s="2">
        <v>0</v>
      </c>
      <c r="L913" s="2">
        <v>1.3</v>
      </c>
      <c r="M913" s="2">
        <v>1.3</v>
      </c>
      <c r="N913">
        <v>32</v>
      </c>
      <c r="O913">
        <v>357.8</v>
      </c>
      <c r="P913">
        <v>24</v>
      </c>
      <c r="Q913">
        <v>24.2</v>
      </c>
      <c r="R913" s="5">
        <v>0.62777777777777799</v>
      </c>
      <c r="T913" s="13">
        <f t="shared" si="41"/>
        <v>24.2</v>
      </c>
      <c r="U913" s="13">
        <f t="shared" si="42"/>
        <v>4.5999999999999979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>
        <v>16.5</v>
      </c>
      <c r="C914" s="2">
        <v>84</v>
      </c>
      <c r="D914" s="2">
        <v>13.8</v>
      </c>
      <c r="E914" s="2">
        <v>16.5</v>
      </c>
      <c r="F914" s="2">
        <v>5</v>
      </c>
      <c r="G914" s="2">
        <v>5.8</v>
      </c>
      <c r="H914" s="2">
        <v>1015.8</v>
      </c>
      <c r="I914" s="2">
        <v>20210</v>
      </c>
      <c r="J914" s="2">
        <v>1</v>
      </c>
      <c r="K914" s="2">
        <v>0</v>
      </c>
      <c r="L914" s="2">
        <v>1.3</v>
      </c>
      <c r="M914" s="2">
        <v>1.3</v>
      </c>
      <c r="N914">
        <v>32</v>
      </c>
      <c r="O914">
        <v>357.8</v>
      </c>
      <c r="P914">
        <v>23.8</v>
      </c>
      <c r="Q914">
        <v>24</v>
      </c>
      <c r="R914" s="5">
        <v>0.62847222222222199</v>
      </c>
      <c r="T914" s="13">
        <f t="shared" si="41"/>
        <v>24</v>
      </c>
      <c r="U914" s="13">
        <f t="shared" si="42"/>
        <v>4.5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>
        <v>16.5</v>
      </c>
      <c r="C915" s="2">
        <v>84</v>
      </c>
      <c r="D915" s="2">
        <v>13.8</v>
      </c>
      <c r="E915" s="2">
        <v>16.5</v>
      </c>
      <c r="F915" s="2">
        <v>5</v>
      </c>
      <c r="G915" s="2">
        <v>5.4</v>
      </c>
      <c r="H915" s="2">
        <v>1015.7</v>
      </c>
      <c r="I915" s="2">
        <v>18440</v>
      </c>
      <c r="J915" s="2">
        <v>1</v>
      </c>
      <c r="K915" s="2">
        <v>0</v>
      </c>
      <c r="L915" s="2">
        <v>1.3</v>
      </c>
      <c r="M915" s="2">
        <v>1.3</v>
      </c>
      <c r="N915">
        <v>32</v>
      </c>
      <c r="O915">
        <v>357.8</v>
      </c>
      <c r="P915">
        <v>23.7</v>
      </c>
      <c r="Q915">
        <v>23.9</v>
      </c>
      <c r="R915" s="5">
        <v>0.62916666666666698</v>
      </c>
      <c r="T915" s="13">
        <f t="shared" si="41"/>
        <v>23.9</v>
      </c>
      <c r="U915" s="13">
        <f t="shared" si="42"/>
        <v>4.3999999999999986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>
        <v>16.5</v>
      </c>
      <c r="C916" s="2">
        <v>84</v>
      </c>
      <c r="D916" s="2">
        <v>13.8</v>
      </c>
      <c r="E916" s="2">
        <v>16.5</v>
      </c>
      <c r="F916" s="2">
        <v>4.3</v>
      </c>
      <c r="G916" s="2">
        <v>5</v>
      </c>
      <c r="H916" s="2">
        <v>1015.8</v>
      </c>
      <c r="I916" s="2">
        <v>18260</v>
      </c>
      <c r="J916" s="2">
        <v>1</v>
      </c>
      <c r="K916" s="2">
        <v>0</v>
      </c>
      <c r="L916" s="2">
        <v>1.3</v>
      </c>
      <c r="M916" s="2">
        <v>1.3</v>
      </c>
      <c r="N916">
        <v>32</v>
      </c>
      <c r="O916">
        <v>357.8</v>
      </c>
      <c r="P916">
        <v>23.6</v>
      </c>
      <c r="Q916">
        <v>23.8</v>
      </c>
      <c r="R916" s="5">
        <v>0.62986111111111098</v>
      </c>
      <c r="T916" s="13">
        <f t="shared" si="41"/>
        <v>23.8</v>
      </c>
      <c r="U916" s="13">
        <f t="shared" si="42"/>
        <v>4.3000000000000007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>
        <v>16.5</v>
      </c>
      <c r="C917" s="2">
        <v>84</v>
      </c>
      <c r="D917" s="2">
        <v>13.8</v>
      </c>
      <c r="E917" s="2">
        <v>16.5</v>
      </c>
      <c r="F917" s="2">
        <v>0</v>
      </c>
      <c r="G917" s="2">
        <v>3.6</v>
      </c>
      <c r="H917" s="2">
        <v>1015.5</v>
      </c>
      <c r="I917" s="2">
        <v>18810</v>
      </c>
      <c r="J917" s="2">
        <v>1</v>
      </c>
      <c r="K917" s="2">
        <v>0</v>
      </c>
      <c r="L917" s="2">
        <v>1.3</v>
      </c>
      <c r="M917" s="2">
        <v>1.3</v>
      </c>
      <c r="N917">
        <v>32</v>
      </c>
      <c r="O917">
        <v>357.8</v>
      </c>
      <c r="P917">
        <v>23.5</v>
      </c>
      <c r="Q917">
        <v>23.6</v>
      </c>
      <c r="R917" s="5">
        <v>0.63055555555555598</v>
      </c>
      <c r="T917" s="13">
        <f t="shared" si="41"/>
        <v>23.6</v>
      </c>
      <c r="U917" s="13">
        <f t="shared" si="42"/>
        <v>4.1000000000000014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>
        <v>16.399999999999999</v>
      </c>
      <c r="C918" s="2">
        <v>84</v>
      </c>
      <c r="D918" s="2">
        <v>13.7</v>
      </c>
      <c r="E918" s="2">
        <v>16.399999999999999</v>
      </c>
      <c r="F918" s="2">
        <v>4.3</v>
      </c>
      <c r="G918" s="2">
        <v>4.3</v>
      </c>
      <c r="H918" s="2">
        <v>1015.9</v>
      </c>
      <c r="I918" s="2">
        <v>18830</v>
      </c>
      <c r="J918" s="2">
        <v>1</v>
      </c>
      <c r="K918" s="2">
        <v>0</v>
      </c>
      <c r="L918" s="2">
        <v>1.3</v>
      </c>
      <c r="M918" s="2">
        <v>1.3</v>
      </c>
      <c r="N918">
        <v>32</v>
      </c>
      <c r="O918">
        <v>357.8</v>
      </c>
      <c r="P918">
        <v>23.3</v>
      </c>
      <c r="Q918">
        <v>23.4</v>
      </c>
      <c r="R918" s="5">
        <v>0.63124999999999998</v>
      </c>
      <c r="T918" s="13">
        <f t="shared" si="41"/>
        <v>23.4</v>
      </c>
      <c r="U918" s="13">
        <f t="shared" si="42"/>
        <v>4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>
        <v>16.5</v>
      </c>
      <c r="C919" s="2">
        <v>84</v>
      </c>
      <c r="D919" s="2">
        <v>13.8</v>
      </c>
      <c r="E919" s="2">
        <v>16.5</v>
      </c>
      <c r="F919" s="2">
        <v>0</v>
      </c>
      <c r="G919" s="2">
        <v>3.6</v>
      </c>
      <c r="H919" s="2">
        <v>1015.7</v>
      </c>
      <c r="I919" s="2">
        <v>18890</v>
      </c>
      <c r="J919" s="2">
        <v>1</v>
      </c>
      <c r="K919" s="2">
        <v>0</v>
      </c>
      <c r="L919" s="2">
        <v>1.3</v>
      </c>
      <c r="M919" s="2">
        <v>1.3</v>
      </c>
      <c r="N919">
        <v>32</v>
      </c>
      <c r="O919">
        <v>357.8</v>
      </c>
      <c r="P919">
        <v>23.2</v>
      </c>
      <c r="Q919">
        <v>23.3</v>
      </c>
      <c r="R919" s="5">
        <v>0.63194444444444398</v>
      </c>
      <c r="T919" s="13">
        <f t="shared" si="41"/>
        <v>23.3</v>
      </c>
      <c r="U919" s="13">
        <f t="shared" si="42"/>
        <v>3.8000000000000007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>
        <v>16.5</v>
      </c>
      <c r="C920" s="2">
        <v>84</v>
      </c>
      <c r="D920" s="2">
        <v>13.8</v>
      </c>
      <c r="E920" s="2">
        <v>16.5</v>
      </c>
      <c r="F920" s="2">
        <v>3.2</v>
      </c>
      <c r="G920" s="2">
        <v>3.6</v>
      </c>
      <c r="H920" s="2">
        <v>1015.6</v>
      </c>
      <c r="I920" s="2">
        <v>19150</v>
      </c>
      <c r="J920" s="2">
        <v>1</v>
      </c>
      <c r="K920" s="2">
        <v>0</v>
      </c>
      <c r="L920" s="2">
        <v>1.3</v>
      </c>
      <c r="M920" s="2">
        <v>1.3</v>
      </c>
      <c r="N920">
        <v>32</v>
      </c>
      <c r="O920">
        <v>357.8</v>
      </c>
      <c r="P920">
        <v>23.1</v>
      </c>
      <c r="Q920">
        <v>23.1</v>
      </c>
      <c r="R920" s="5">
        <v>0.63263888888888897</v>
      </c>
      <c r="T920" s="13">
        <f t="shared" si="41"/>
        <v>23.1</v>
      </c>
      <c r="U920" s="13">
        <f t="shared" si="42"/>
        <v>3.6000000000000014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>
        <v>16.399999999999999</v>
      </c>
      <c r="C921" s="2">
        <v>84</v>
      </c>
      <c r="D921" s="2">
        <v>13.7</v>
      </c>
      <c r="E921" s="2">
        <v>16.399999999999999</v>
      </c>
      <c r="F921" s="2">
        <v>4</v>
      </c>
      <c r="G921" s="2">
        <v>7.2</v>
      </c>
      <c r="H921" s="2">
        <v>1015.7</v>
      </c>
      <c r="I921" s="2">
        <v>19240</v>
      </c>
      <c r="J921" s="2">
        <v>1</v>
      </c>
      <c r="K921" s="2">
        <v>0</v>
      </c>
      <c r="L921" s="2">
        <v>1.3</v>
      </c>
      <c r="M921" s="2">
        <v>1.3</v>
      </c>
      <c r="N921">
        <v>32</v>
      </c>
      <c r="O921">
        <v>357.8</v>
      </c>
      <c r="P921">
        <v>22.9</v>
      </c>
      <c r="Q921">
        <v>22.9</v>
      </c>
      <c r="R921" s="5">
        <v>0.63333333333333297</v>
      </c>
      <c r="T921" s="13">
        <f t="shared" si="41"/>
        <v>22.9</v>
      </c>
      <c r="U921" s="13">
        <f t="shared" si="42"/>
        <v>3.5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>
        <v>16.399999999999999</v>
      </c>
      <c r="C922" s="2">
        <v>84</v>
      </c>
      <c r="D922" s="2">
        <v>13.7</v>
      </c>
      <c r="E922" s="2">
        <v>16.399999999999999</v>
      </c>
      <c r="F922" s="2">
        <v>5.4</v>
      </c>
      <c r="G922" s="2">
        <v>5.8</v>
      </c>
      <c r="H922" s="2">
        <v>1015.6</v>
      </c>
      <c r="I922" s="2">
        <v>18970</v>
      </c>
      <c r="J922" s="2">
        <v>1</v>
      </c>
      <c r="K922" s="2">
        <v>0</v>
      </c>
      <c r="L922" s="2">
        <v>1.3</v>
      </c>
      <c r="M922" s="2">
        <v>1.3</v>
      </c>
      <c r="N922">
        <v>32</v>
      </c>
      <c r="O922">
        <v>357.8</v>
      </c>
      <c r="P922">
        <v>22.8</v>
      </c>
      <c r="Q922">
        <v>22.8</v>
      </c>
      <c r="R922" s="5">
        <v>0.63402777777777797</v>
      </c>
      <c r="T922" s="13">
        <f t="shared" si="41"/>
        <v>22.8</v>
      </c>
      <c r="U922" s="13">
        <f t="shared" si="42"/>
        <v>3.4000000000000021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>
        <v>16.399999999999999</v>
      </c>
      <c r="C923" s="2">
        <v>84</v>
      </c>
      <c r="D923" s="2">
        <v>13.7</v>
      </c>
      <c r="E923" s="2">
        <v>16.399999999999999</v>
      </c>
      <c r="F923" s="2">
        <v>3.2</v>
      </c>
      <c r="G923" s="2">
        <v>3.6</v>
      </c>
      <c r="H923" s="2">
        <v>1015.8</v>
      </c>
      <c r="I923" s="2">
        <v>20040</v>
      </c>
      <c r="J923" s="2">
        <v>1</v>
      </c>
      <c r="K923" s="2">
        <v>0</v>
      </c>
      <c r="L923" s="2">
        <v>1.3</v>
      </c>
      <c r="M923" s="2">
        <v>1.3</v>
      </c>
      <c r="N923">
        <v>32</v>
      </c>
      <c r="O923">
        <v>357.8</v>
      </c>
      <c r="P923">
        <v>22.7</v>
      </c>
      <c r="Q923">
        <v>22.7</v>
      </c>
      <c r="R923" s="5">
        <v>0.63472222222222197</v>
      </c>
      <c r="T923" s="13">
        <f t="shared" si="41"/>
        <v>22.7</v>
      </c>
      <c r="U923" s="13">
        <f t="shared" si="42"/>
        <v>3.3000000000000007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>
        <v>16.399999999999999</v>
      </c>
      <c r="C924" s="2">
        <v>84</v>
      </c>
      <c r="D924" s="2">
        <v>13.7</v>
      </c>
      <c r="E924" s="2">
        <v>16.399999999999999</v>
      </c>
      <c r="F924" s="2">
        <v>2.2000000000000002</v>
      </c>
      <c r="G924" s="2">
        <v>7.6</v>
      </c>
      <c r="H924" s="2">
        <v>1015.7</v>
      </c>
      <c r="I924" s="2">
        <v>21100</v>
      </c>
      <c r="J924" s="2">
        <v>1</v>
      </c>
      <c r="K924" s="2">
        <v>0</v>
      </c>
      <c r="L924" s="2">
        <v>1.3</v>
      </c>
      <c r="M924" s="2">
        <v>1.3</v>
      </c>
      <c r="N924">
        <v>32</v>
      </c>
      <c r="O924">
        <v>357.8</v>
      </c>
      <c r="P924">
        <v>22.6</v>
      </c>
      <c r="Q924">
        <v>22.6</v>
      </c>
      <c r="R924" s="5">
        <v>0.63541666666666696</v>
      </c>
      <c r="T924" s="13">
        <f t="shared" si="41"/>
        <v>22.6</v>
      </c>
      <c r="U924" s="13">
        <f t="shared" si="42"/>
        <v>3.2000000000000028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>
        <v>16.399999999999999</v>
      </c>
      <c r="C925" s="2">
        <v>84</v>
      </c>
      <c r="D925" s="2">
        <v>13.7</v>
      </c>
      <c r="E925" s="2">
        <v>16.399999999999999</v>
      </c>
      <c r="F925" s="2">
        <v>3.6</v>
      </c>
      <c r="G925" s="2">
        <v>5.8</v>
      </c>
      <c r="H925" s="2">
        <v>1015.8</v>
      </c>
      <c r="I925" s="2">
        <v>21410</v>
      </c>
      <c r="J925" s="2">
        <v>1</v>
      </c>
      <c r="K925" s="2">
        <v>0</v>
      </c>
      <c r="L925" s="2">
        <v>1.3</v>
      </c>
      <c r="M925" s="2">
        <v>1.3</v>
      </c>
      <c r="N925">
        <v>32</v>
      </c>
      <c r="O925">
        <v>357.8</v>
      </c>
      <c r="P925">
        <v>22.5</v>
      </c>
      <c r="Q925">
        <v>22.5</v>
      </c>
      <c r="R925" s="5">
        <v>0.63611111111111096</v>
      </c>
      <c r="T925" s="13">
        <f t="shared" si="41"/>
        <v>22.5</v>
      </c>
      <c r="U925" s="13">
        <f t="shared" si="42"/>
        <v>3.1000000000000014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>
        <v>16.399999999999999</v>
      </c>
      <c r="C926" s="2">
        <v>84</v>
      </c>
      <c r="D926" s="2">
        <v>13.7</v>
      </c>
      <c r="E926" s="2">
        <v>16.399999999999999</v>
      </c>
      <c r="F926" s="2">
        <v>2.5</v>
      </c>
      <c r="G926" s="2">
        <v>3.6</v>
      </c>
      <c r="H926" s="2">
        <v>1015.9</v>
      </c>
      <c r="I926" s="2">
        <v>21180</v>
      </c>
      <c r="J926" s="2">
        <v>1</v>
      </c>
      <c r="K926" s="2">
        <v>0</v>
      </c>
      <c r="L926" s="2">
        <v>1.3</v>
      </c>
      <c r="M926" s="2">
        <v>1.3</v>
      </c>
      <c r="N926">
        <v>32</v>
      </c>
      <c r="O926">
        <v>357.8</v>
      </c>
      <c r="P926">
        <v>22.4</v>
      </c>
      <c r="Q926">
        <v>22.5</v>
      </c>
      <c r="R926" s="5">
        <v>0.63680555555555596</v>
      </c>
      <c r="T926" s="13">
        <f t="shared" si="41"/>
        <v>22.5</v>
      </c>
      <c r="U926" s="13">
        <f t="shared" si="42"/>
        <v>3.1000000000000014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>
        <v>16.399999999999999</v>
      </c>
      <c r="C927" s="2">
        <v>84</v>
      </c>
      <c r="D927" s="2">
        <v>13.7</v>
      </c>
      <c r="E927" s="2">
        <v>16.399999999999999</v>
      </c>
      <c r="F927" s="2">
        <v>6.5</v>
      </c>
      <c r="G927" s="2">
        <v>7.2</v>
      </c>
      <c r="H927" s="2">
        <v>1015.7</v>
      </c>
      <c r="I927" s="2">
        <v>20130</v>
      </c>
      <c r="J927" s="2">
        <v>1</v>
      </c>
      <c r="K927" s="2">
        <v>0</v>
      </c>
      <c r="L927" s="2">
        <v>1.3</v>
      </c>
      <c r="M927" s="2">
        <v>1.3</v>
      </c>
      <c r="N927">
        <v>32</v>
      </c>
      <c r="O927">
        <v>357.8</v>
      </c>
      <c r="P927">
        <v>22.4</v>
      </c>
      <c r="Q927">
        <v>22.4</v>
      </c>
      <c r="R927" s="5">
        <v>0.63749999999999996</v>
      </c>
      <c r="T927" s="13">
        <f t="shared" si="41"/>
        <v>22.4</v>
      </c>
      <c r="U927" s="13">
        <f t="shared" si="42"/>
        <v>3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>
        <v>16.3</v>
      </c>
      <c r="C928" s="2">
        <v>84</v>
      </c>
      <c r="D928" s="2">
        <v>13.6</v>
      </c>
      <c r="E928" s="2">
        <v>16.3</v>
      </c>
      <c r="F928" s="2">
        <v>2.5</v>
      </c>
      <c r="G928" s="2">
        <v>3.6</v>
      </c>
      <c r="H928" s="2">
        <v>1015.7</v>
      </c>
      <c r="I928" s="2">
        <v>18260</v>
      </c>
      <c r="J928" s="2">
        <v>1</v>
      </c>
      <c r="K928" s="2">
        <v>0</v>
      </c>
      <c r="L928" s="2">
        <v>1.3</v>
      </c>
      <c r="M928" s="2">
        <v>1.3</v>
      </c>
      <c r="N928">
        <v>32</v>
      </c>
      <c r="O928">
        <v>357.8</v>
      </c>
      <c r="P928">
        <v>22.4</v>
      </c>
      <c r="Q928">
        <v>22.4</v>
      </c>
      <c r="R928" s="5">
        <v>0.63819444444444495</v>
      </c>
      <c r="T928" s="13">
        <f t="shared" si="41"/>
        <v>22.4</v>
      </c>
      <c r="U928" s="13">
        <f t="shared" si="42"/>
        <v>3.0999999999999979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>
        <v>16.399999999999999</v>
      </c>
      <c r="C929" s="2">
        <v>84</v>
      </c>
      <c r="D929" s="2">
        <v>13.7</v>
      </c>
      <c r="E929" s="2">
        <v>16.399999999999999</v>
      </c>
      <c r="F929" s="2">
        <v>2.5</v>
      </c>
      <c r="G929" s="2">
        <v>4.3</v>
      </c>
      <c r="H929" s="2">
        <v>1015.8</v>
      </c>
      <c r="I929" s="2">
        <v>16430</v>
      </c>
      <c r="J929" s="2">
        <v>1</v>
      </c>
      <c r="K929" s="2">
        <v>0</v>
      </c>
      <c r="L929" s="2">
        <v>1.3</v>
      </c>
      <c r="M929" s="2">
        <v>1.3</v>
      </c>
      <c r="N929">
        <v>32</v>
      </c>
      <c r="O929">
        <v>357.8</v>
      </c>
      <c r="P929">
        <v>22.3</v>
      </c>
      <c r="Q929">
        <v>22.3</v>
      </c>
      <c r="R929" s="5">
        <v>0.63888888888888895</v>
      </c>
      <c r="T929" s="13">
        <f t="shared" si="41"/>
        <v>22.3</v>
      </c>
      <c r="U929" s="13">
        <f t="shared" si="42"/>
        <v>2.9000000000000021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>
        <v>16.399999999999999</v>
      </c>
      <c r="C930" s="2">
        <v>84</v>
      </c>
      <c r="D930" s="2">
        <v>13.7</v>
      </c>
      <c r="E930" s="2">
        <v>16.399999999999999</v>
      </c>
      <c r="F930" s="2">
        <v>0</v>
      </c>
      <c r="G930" s="2">
        <v>4.7</v>
      </c>
      <c r="H930" s="2">
        <v>1015.8</v>
      </c>
      <c r="I930" s="2">
        <v>16460</v>
      </c>
      <c r="J930" s="2">
        <v>1</v>
      </c>
      <c r="K930" s="2">
        <v>0</v>
      </c>
      <c r="L930" s="2">
        <v>1.3</v>
      </c>
      <c r="M930" s="2">
        <v>1.3</v>
      </c>
      <c r="N930">
        <v>32</v>
      </c>
      <c r="O930">
        <v>357.8</v>
      </c>
      <c r="P930">
        <v>22.2</v>
      </c>
      <c r="Q930">
        <v>22.2</v>
      </c>
      <c r="R930" s="5">
        <v>0.63958333333333295</v>
      </c>
      <c r="T930" s="13">
        <f t="shared" si="41"/>
        <v>22.2</v>
      </c>
      <c r="U930" s="13">
        <f t="shared" si="42"/>
        <v>2.8000000000000007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>
        <v>16.5</v>
      </c>
      <c r="C931" s="2">
        <v>84</v>
      </c>
      <c r="D931" s="2">
        <v>13.8</v>
      </c>
      <c r="E931" s="2">
        <v>16.5</v>
      </c>
      <c r="F931" s="2">
        <v>4.3</v>
      </c>
      <c r="G931" s="2">
        <v>4.3</v>
      </c>
      <c r="H931" s="2">
        <v>1015.8</v>
      </c>
      <c r="I931" s="2">
        <v>17810</v>
      </c>
      <c r="J931" s="2">
        <v>1</v>
      </c>
      <c r="K931" s="2">
        <v>0</v>
      </c>
      <c r="L931" s="2">
        <v>1.3</v>
      </c>
      <c r="M931" s="2">
        <v>1.3</v>
      </c>
      <c r="N931">
        <v>32</v>
      </c>
      <c r="O931">
        <v>357.8</v>
      </c>
      <c r="P931">
        <v>22.2</v>
      </c>
      <c r="Q931">
        <v>22.2</v>
      </c>
      <c r="R931" s="5">
        <v>0.64027777777777795</v>
      </c>
      <c r="T931" s="13">
        <f t="shared" si="41"/>
        <v>22.2</v>
      </c>
      <c r="U931" s="13">
        <f t="shared" si="42"/>
        <v>2.6999999999999993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>
        <v>16.399999999999999</v>
      </c>
      <c r="C932" s="2">
        <v>84</v>
      </c>
      <c r="D932" s="2">
        <v>13.7</v>
      </c>
      <c r="E932" s="2">
        <v>16.399999999999999</v>
      </c>
      <c r="F932" s="2">
        <v>4.3</v>
      </c>
      <c r="G932" s="2">
        <v>5.8</v>
      </c>
      <c r="H932" s="2">
        <v>1015.9</v>
      </c>
      <c r="I932" s="2">
        <v>19350</v>
      </c>
      <c r="J932" s="2">
        <v>1</v>
      </c>
      <c r="K932" s="2">
        <v>0</v>
      </c>
      <c r="L932" s="2">
        <v>1.3</v>
      </c>
      <c r="M932" s="2">
        <v>1.3</v>
      </c>
      <c r="N932">
        <v>32</v>
      </c>
      <c r="O932">
        <v>357.8</v>
      </c>
      <c r="P932">
        <v>22.1</v>
      </c>
      <c r="Q932">
        <v>22.2</v>
      </c>
      <c r="R932" s="5">
        <v>0.64097222222222205</v>
      </c>
      <c r="T932" s="13">
        <f t="shared" si="41"/>
        <v>22.2</v>
      </c>
      <c r="U932" s="13">
        <f t="shared" si="42"/>
        <v>2.8000000000000007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>
        <v>16.399999999999999</v>
      </c>
      <c r="C933" s="2">
        <v>84</v>
      </c>
      <c r="D933" s="2">
        <v>13.7</v>
      </c>
      <c r="E933" s="2">
        <v>16.399999999999999</v>
      </c>
      <c r="F933" s="2">
        <v>7.9</v>
      </c>
      <c r="G933" s="2">
        <v>7.9</v>
      </c>
      <c r="H933" s="2">
        <v>1016</v>
      </c>
      <c r="I933" s="2">
        <v>20090</v>
      </c>
      <c r="J933" s="2">
        <v>1</v>
      </c>
      <c r="K933" s="2">
        <v>0</v>
      </c>
      <c r="L933" s="2">
        <v>1.3</v>
      </c>
      <c r="M933" s="2">
        <v>1.3</v>
      </c>
      <c r="N933">
        <v>32</v>
      </c>
      <c r="O933">
        <v>357.8</v>
      </c>
      <c r="P933">
        <v>22.1</v>
      </c>
      <c r="Q933">
        <v>22.2</v>
      </c>
      <c r="R933" s="5">
        <v>0.64166666666666705</v>
      </c>
      <c r="T933" s="13">
        <f t="shared" si="41"/>
        <v>22.2</v>
      </c>
      <c r="U933" s="13">
        <f t="shared" si="42"/>
        <v>2.8000000000000007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>
        <v>16.399999999999999</v>
      </c>
      <c r="C934" s="2">
        <v>84</v>
      </c>
      <c r="D934" s="2">
        <v>13.7</v>
      </c>
      <c r="E934" s="2">
        <v>16.399999999999999</v>
      </c>
      <c r="F934" s="2">
        <v>4</v>
      </c>
      <c r="G934" s="2">
        <v>4.7</v>
      </c>
      <c r="H934" s="2">
        <v>1015.7</v>
      </c>
      <c r="I934" s="2">
        <v>20440</v>
      </c>
      <c r="J934" s="2">
        <v>1</v>
      </c>
      <c r="K934" s="2">
        <v>0</v>
      </c>
      <c r="L934" s="2">
        <v>1.3</v>
      </c>
      <c r="M934" s="2">
        <v>1.3</v>
      </c>
      <c r="N934">
        <v>32</v>
      </c>
      <c r="O934">
        <v>357.8</v>
      </c>
      <c r="P934">
        <v>22</v>
      </c>
      <c r="Q934">
        <v>22.1</v>
      </c>
      <c r="R934" s="5">
        <v>0.64236111111111105</v>
      </c>
      <c r="T934" s="13">
        <f t="shared" si="41"/>
        <v>22.1</v>
      </c>
      <c r="U934" s="13">
        <f t="shared" si="42"/>
        <v>2.7000000000000028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16.399999999999999</v>
      </c>
      <c r="C935" s="2">
        <v>84</v>
      </c>
      <c r="D935" s="2">
        <v>13.7</v>
      </c>
      <c r="E935" s="2">
        <v>16.399999999999999</v>
      </c>
      <c r="F935" s="2">
        <v>6.5</v>
      </c>
      <c r="G935" s="2">
        <v>6.5</v>
      </c>
      <c r="H935" s="2">
        <v>1015.8</v>
      </c>
      <c r="I935" s="2">
        <v>20880</v>
      </c>
      <c r="J935" s="2">
        <v>1</v>
      </c>
      <c r="K935" s="2">
        <v>0</v>
      </c>
      <c r="L935" s="2">
        <v>1.3</v>
      </c>
      <c r="M935" s="2">
        <v>1.3</v>
      </c>
      <c r="N935">
        <v>32</v>
      </c>
      <c r="O935">
        <v>357.8</v>
      </c>
      <c r="P935">
        <v>22</v>
      </c>
      <c r="Q935">
        <v>22.1</v>
      </c>
      <c r="R935" s="5">
        <v>0.64305555555555605</v>
      </c>
      <c r="T935" s="13">
        <f t="shared" si="41"/>
        <v>22.1</v>
      </c>
      <c r="U935" s="13">
        <f t="shared" si="42"/>
        <v>2.7000000000000028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>
        <v>16.399999999999999</v>
      </c>
      <c r="C936" s="2">
        <v>84</v>
      </c>
      <c r="D936" s="2">
        <v>13.7</v>
      </c>
      <c r="E936" s="2">
        <v>16.399999999999999</v>
      </c>
      <c r="F936" s="2">
        <v>4</v>
      </c>
      <c r="G936" s="2">
        <v>7.2</v>
      </c>
      <c r="H936" s="2">
        <v>1015.9</v>
      </c>
      <c r="I936" s="2">
        <v>19730</v>
      </c>
      <c r="J936" s="2">
        <v>1</v>
      </c>
      <c r="K936" s="2">
        <v>0</v>
      </c>
      <c r="L936" s="2">
        <v>1.3</v>
      </c>
      <c r="M936" s="2">
        <v>1.3</v>
      </c>
      <c r="N936">
        <v>32</v>
      </c>
      <c r="O936">
        <v>357.8</v>
      </c>
      <c r="P936">
        <v>21.9</v>
      </c>
      <c r="Q936">
        <v>22.1</v>
      </c>
      <c r="R936" s="5">
        <v>0.64375000000000004</v>
      </c>
      <c r="T936" s="13">
        <f t="shared" si="41"/>
        <v>22.1</v>
      </c>
      <c r="U936" s="13">
        <f t="shared" si="42"/>
        <v>2.7000000000000028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>
        <v>16.399999999999999</v>
      </c>
      <c r="C937" s="2">
        <v>84</v>
      </c>
      <c r="D937" s="2">
        <v>13.7</v>
      </c>
      <c r="E937" s="2">
        <v>16.399999999999999</v>
      </c>
      <c r="F937" s="2">
        <v>4.7</v>
      </c>
      <c r="G937" s="2">
        <v>4.7</v>
      </c>
      <c r="H937" s="2">
        <v>1015.8</v>
      </c>
      <c r="I937" s="2">
        <v>17410</v>
      </c>
      <c r="J937" s="2">
        <v>1</v>
      </c>
      <c r="K937" s="2">
        <v>0</v>
      </c>
      <c r="L937" s="2">
        <v>1.3</v>
      </c>
      <c r="M937" s="2">
        <v>1.3</v>
      </c>
      <c r="N937">
        <v>32</v>
      </c>
      <c r="O937">
        <v>357.8</v>
      </c>
      <c r="P937">
        <v>21.9</v>
      </c>
      <c r="Q937">
        <v>22</v>
      </c>
      <c r="R937" s="5">
        <v>0.64444444444444404</v>
      </c>
      <c r="T937" s="13">
        <f t="shared" si="41"/>
        <v>22</v>
      </c>
      <c r="U937" s="13">
        <f t="shared" si="42"/>
        <v>2.6000000000000014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>
        <v>16.399999999999999</v>
      </c>
      <c r="C938" s="2">
        <v>84</v>
      </c>
      <c r="D938" s="2">
        <v>13.7</v>
      </c>
      <c r="E938" s="2">
        <v>16.399999999999999</v>
      </c>
      <c r="F938" s="2">
        <v>2.2000000000000002</v>
      </c>
      <c r="G938" s="2">
        <v>3.6</v>
      </c>
      <c r="H938" s="2">
        <v>1015.9</v>
      </c>
      <c r="I938" s="2">
        <v>16290</v>
      </c>
      <c r="J938" s="2">
        <v>1</v>
      </c>
      <c r="K938" s="2">
        <v>0</v>
      </c>
      <c r="L938" s="2">
        <v>1.3</v>
      </c>
      <c r="M938" s="2">
        <v>1.3</v>
      </c>
      <c r="N938">
        <v>32</v>
      </c>
      <c r="O938">
        <v>357.8</v>
      </c>
      <c r="P938">
        <v>21.9</v>
      </c>
      <c r="Q938">
        <v>22</v>
      </c>
      <c r="R938" s="5">
        <v>0.64513888888888904</v>
      </c>
      <c r="T938" s="13">
        <f t="shared" si="41"/>
        <v>22</v>
      </c>
      <c r="U938" s="13">
        <f t="shared" si="42"/>
        <v>2.6000000000000014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>
        <v>16.399999999999999</v>
      </c>
      <c r="C939" s="2">
        <v>84</v>
      </c>
      <c r="D939" s="2">
        <v>13.7</v>
      </c>
      <c r="E939" s="2">
        <v>16.399999999999999</v>
      </c>
      <c r="F939" s="2">
        <v>4.3</v>
      </c>
      <c r="G939" s="2">
        <v>5.4</v>
      </c>
      <c r="H939" s="2">
        <v>1015.9</v>
      </c>
      <c r="I939" s="2">
        <v>16750</v>
      </c>
      <c r="J939" s="2">
        <v>1</v>
      </c>
      <c r="K939" s="2">
        <v>0</v>
      </c>
      <c r="L939" s="2">
        <v>1.3</v>
      </c>
      <c r="M939" s="2">
        <v>1.3</v>
      </c>
      <c r="N939">
        <v>32</v>
      </c>
      <c r="O939">
        <v>357.8</v>
      </c>
      <c r="P939">
        <v>21.9</v>
      </c>
      <c r="Q939">
        <v>22</v>
      </c>
      <c r="R939" s="5">
        <v>0.64583333333333304</v>
      </c>
      <c r="T939" s="13">
        <f t="shared" si="41"/>
        <v>22</v>
      </c>
      <c r="U939" s="13">
        <f t="shared" si="42"/>
        <v>2.6000000000000014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>
        <v>16.399999999999999</v>
      </c>
      <c r="C940" s="2">
        <v>84</v>
      </c>
      <c r="D940" s="2">
        <v>13.7</v>
      </c>
      <c r="E940" s="2">
        <v>16.399999999999999</v>
      </c>
      <c r="F940" s="2">
        <v>5.4</v>
      </c>
      <c r="G940" s="2">
        <v>7.6</v>
      </c>
      <c r="H940" s="2">
        <v>1015.8</v>
      </c>
      <c r="I940" s="2">
        <v>16810</v>
      </c>
      <c r="J940" s="2">
        <v>1</v>
      </c>
      <c r="K940" s="2">
        <v>0</v>
      </c>
      <c r="L940" s="2">
        <v>1.3</v>
      </c>
      <c r="M940" s="2">
        <v>1.3</v>
      </c>
      <c r="N940">
        <v>32</v>
      </c>
      <c r="O940">
        <v>357.8</v>
      </c>
      <c r="P940">
        <v>21.8</v>
      </c>
      <c r="Q940">
        <v>21.9</v>
      </c>
      <c r="R940" s="5">
        <v>0.64652777777777803</v>
      </c>
      <c r="T940" s="13">
        <f t="shared" si="41"/>
        <v>21.9</v>
      </c>
      <c r="U940" s="13">
        <f t="shared" si="42"/>
        <v>2.5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>
        <v>16.399999999999999</v>
      </c>
      <c r="C941" s="2">
        <v>83</v>
      </c>
      <c r="D941" s="2">
        <v>13.5</v>
      </c>
      <c r="E941" s="2">
        <v>16.399999999999999</v>
      </c>
      <c r="F941" s="2">
        <v>3.6</v>
      </c>
      <c r="G941" s="2">
        <v>8.6</v>
      </c>
      <c r="H941" s="2">
        <v>1015.8</v>
      </c>
      <c r="I941" s="2">
        <v>17760</v>
      </c>
      <c r="J941" s="2">
        <v>1</v>
      </c>
      <c r="K941" s="2">
        <v>0</v>
      </c>
      <c r="L941" s="2">
        <v>1.3</v>
      </c>
      <c r="M941" s="2">
        <v>1.3</v>
      </c>
      <c r="N941">
        <v>32</v>
      </c>
      <c r="O941">
        <v>357.8</v>
      </c>
      <c r="P941">
        <v>21.8</v>
      </c>
      <c r="Q941">
        <v>21.9</v>
      </c>
      <c r="R941" s="5">
        <v>0.64722222222222203</v>
      </c>
      <c r="T941" s="13">
        <f t="shared" si="41"/>
        <v>21.9</v>
      </c>
      <c r="U941" s="13">
        <f t="shared" si="42"/>
        <v>2.5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>
        <v>16.399999999999999</v>
      </c>
      <c r="C942" s="2">
        <v>83</v>
      </c>
      <c r="D942" s="2">
        <v>13.5</v>
      </c>
      <c r="E942" s="2">
        <v>16.399999999999999</v>
      </c>
      <c r="F942" s="2">
        <v>4.3</v>
      </c>
      <c r="G942" s="2">
        <v>4.3</v>
      </c>
      <c r="H942" s="2">
        <v>1015.9</v>
      </c>
      <c r="I942" s="2">
        <v>19390</v>
      </c>
      <c r="J942" s="2">
        <v>1</v>
      </c>
      <c r="K942" s="2">
        <v>0</v>
      </c>
      <c r="L942" s="2">
        <v>1.3</v>
      </c>
      <c r="M942" s="2">
        <v>1.3</v>
      </c>
      <c r="N942">
        <v>32</v>
      </c>
      <c r="O942">
        <v>357.8</v>
      </c>
      <c r="P942">
        <v>21.7</v>
      </c>
      <c r="Q942">
        <v>21.8</v>
      </c>
      <c r="R942" s="5">
        <v>0.64791666666666703</v>
      </c>
      <c r="T942" s="13">
        <f t="shared" si="41"/>
        <v>21.8</v>
      </c>
      <c r="U942" s="13">
        <f t="shared" si="42"/>
        <v>2.4000000000000021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>
        <v>16.399999999999999</v>
      </c>
      <c r="C943" s="2">
        <v>83</v>
      </c>
      <c r="D943" s="2">
        <v>13.5</v>
      </c>
      <c r="E943" s="2">
        <v>16.399999999999999</v>
      </c>
      <c r="F943" s="2">
        <v>4</v>
      </c>
      <c r="G943" s="2">
        <v>5.4</v>
      </c>
      <c r="H943" s="2">
        <v>1015.8</v>
      </c>
      <c r="I943" s="2">
        <v>20240</v>
      </c>
      <c r="J943" s="2">
        <v>1</v>
      </c>
      <c r="K943" s="2">
        <v>0</v>
      </c>
      <c r="L943" s="2">
        <v>1.3</v>
      </c>
      <c r="M943" s="2">
        <v>1.3</v>
      </c>
      <c r="N943">
        <v>32</v>
      </c>
      <c r="O943">
        <v>357.8</v>
      </c>
      <c r="P943">
        <v>21.7</v>
      </c>
      <c r="Q943">
        <v>21.7</v>
      </c>
      <c r="R943" s="5">
        <v>0.64861111111111103</v>
      </c>
      <c r="T943" s="13">
        <f t="shared" si="41"/>
        <v>21.7</v>
      </c>
      <c r="U943" s="13">
        <f t="shared" si="42"/>
        <v>2.3000000000000007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>
        <v>16.5</v>
      </c>
      <c r="C944" s="2">
        <v>83</v>
      </c>
      <c r="D944" s="2">
        <v>13.6</v>
      </c>
      <c r="E944" s="2">
        <v>16.5</v>
      </c>
      <c r="F944" s="2">
        <v>7.2</v>
      </c>
      <c r="G944" s="2">
        <v>7.2</v>
      </c>
      <c r="H944" s="2">
        <v>1015.7</v>
      </c>
      <c r="I944" s="2">
        <v>20870</v>
      </c>
      <c r="J944" s="2">
        <v>1</v>
      </c>
      <c r="K944" s="2">
        <v>0</v>
      </c>
      <c r="L944" s="2">
        <v>1.3</v>
      </c>
      <c r="M944" s="2">
        <v>1.3</v>
      </c>
      <c r="N944">
        <v>32</v>
      </c>
      <c r="O944">
        <v>357.8</v>
      </c>
      <c r="P944">
        <v>21.6</v>
      </c>
      <c r="Q944">
        <v>21.7</v>
      </c>
      <c r="R944" s="5">
        <v>0.64930555555555602</v>
      </c>
      <c r="T944" s="13">
        <f t="shared" si="41"/>
        <v>21.7</v>
      </c>
      <c r="U944" s="13">
        <f t="shared" si="42"/>
        <v>2.1999999999999993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>
        <v>16.399999999999999</v>
      </c>
      <c r="C945" s="2">
        <v>83</v>
      </c>
      <c r="D945" s="2">
        <v>13.5</v>
      </c>
      <c r="E945" s="2">
        <v>16.399999999999999</v>
      </c>
      <c r="F945" s="2">
        <v>1.8</v>
      </c>
      <c r="G945" s="2">
        <v>2.5</v>
      </c>
      <c r="H945" s="2">
        <v>1015.7</v>
      </c>
      <c r="I945" s="2">
        <v>20800</v>
      </c>
      <c r="J945" s="2">
        <v>1</v>
      </c>
      <c r="K945" s="2">
        <v>0</v>
      </c>
      <c r="L945" s="2">
        <v>1.3</v>
      </c>
      <c r="M945" s="2">
        <v>1.3</v>
      </c>
      <c r="N945">
        <v>32</v>
      </c>
      <c r="O945">
        <v>357.8</v>
      </c>
      <c r="P945">
        <v>21.6</v>
      </c>
      <c r="Q945">
        <v>21.6</v>
      </c>
      <c r="R945" s="5">
        <v>0.65</v>
      </c>
      <c r="T945" s="13">
        <f t="shared" si="41"/>
        <v>21.6</v>
      </c>
      <c r="U945" s="13">
        <f t="shared" si="42"/>
        <v>2.2000000000000028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>
        <v>16.5</v>
      </c>
      <c r="C946" s="2">
        <v>83</v>
      </c>
      <c r="D946" s="2">
        <v>13.6</v>
      </c>
      <c r="E946" s="2">
        <v>16.5</v>
      </c>
      <c r="F946" s="2">
        <v>4.7</v>
      </c>
      <c r="G946" s="2">
        <v>6.8</v>
      </c>
      <c r="H946" s="2">
        <v>1015.7</v>
      </c>
      <c r="I946" s="2">
        <v>19170</v>
      </c>
      <c r="J946" s="2">
        <v>1</v>
      </c>
      <c r="K946" s="2">
        <v>0</v>
      </c>
      <c r="L946" s="2">
        <v>1.3</v>
      </c>
      <c r="M946" s="2">
        <v>1.3</v>
      </c>
      <c r="N946">
        <v>32</v>
      </c>
      <c r="O946">
        <v>357.8</v>
      </c>
      <c r="P946">
        <v>21.6</v>
      </c>
      <c r="Q946">
        <v>21.6</v>
      </c>
      <c r="R946" s="5">
        <v>0.65069444444444402</v>
      </c>
      <c r="T946" s="13">
        <f t="shared" si="41"/>
        <v>21.6</v>
      </c>
      <c r="U946" s="13">
        <f t="shared" si="42"/>
        <v>2.1000000000000014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>
        <v>16.5</v>
      </c>
      <c r="C947" s="2">
        <v>83</v>
      </c>
      <c r="D947" s="2">
        <v>13.6</v>
      </c>
      <c r="E947" s="2">
        <v>16.5</v>
      </c>
      <c r="F947" s="2">
        <v>3.6</v>
      </c>
      <c r="G947" s="2">
        <v>6.1</v>
      </c>
      <c r="H947" s="2">
        <v>1015.7</v>
      </c>
      <c r="I947" s="2">
        <v>18030</v>
      </c>
      <c r="J947" s="2">
        <v>1</v>
      </c>
      <c r="K947" s="2">
        <v>0</v>
      </c>
      <c r="L947" s="2">
        <v>1.3</v>
      </c>
      <c r="M947" s="2">
        <v>1.3</v>
      </c>
      <c r="N947">
        <v>32</v>
      </c>
      <c r="O947">
        <v>357.8</v>
      </c>
      <c r="P947">
        <v>21.6</v>
      </c>
      <c r="Q947">
        <v>21.6</v>
      </c>
      <c r="R947" s="5">
        <v>0.65138888888888902</v>
      </c>
      <c r="T947" s="13">
        <f t="shared" si="41"/>
        <v>21.6</v>
      </c>
      <c r="U947" s="13">
        <f t="shared" si="42"/>
        <v>2.1000000000000014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>
        <v>16.5</v>
      </c>
      <c r="C948" s="2">
        <v>83</v>
      </c>
      <c r="D948" s="2">
        <v>13.6</v>
      </c>
      <c r="E948" s="2">
        <v>16.5</v>
      </c>
      <c r="F948" s="2">
        <v>4.3</v>
      </c>
      <c r="G948" s="2">
        <v>5</v>
      </c>
      <c r="H948" s="2">
        <v>1015.9</v>
      </c>
      <c r="I948" s="2">
        <v>17410</v>
      </c>
      <c r="J948" s="2">
        <v>1</v>
      </c>
      <c r="K948" s="2">
        <v>0</v>
      </c>
      <c r="L948" s="2">
        <v>1.3</v>
      </c>
      <c r="M948" s="2">
        <v>1.3</v>
      </c>
      <c r="N948">
        <v>32</v>
      </c>
      <c r="O948">
        <v>357.8</v>
      </c>
      <c r="P948">
        <v>21.7</v>
      </c>
      <c r="Q948">
        <v>21.6</v>
      </c>
      <c r="R948" s="5">
        <v>0.65208333333333302</v>
      </c>
      <c r="T948" s="13">
        <f t="shared" si="41"/>
        <v>21.7</v>
      </c>
      <c r="U948" s="13">
        <f t="shared" si="42"/>
        <v>2.1999999999999993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>
        <v>16.5</v>
      </c>
      <c r="C949" s="2">
        <v>83</v>
      </c>
      <c r="D949" s="2">
        <v>13.6</v>
      </c>
      <c r="E949" s="2">
        <v>16.5</v>
      </c>
      <c r="F949" s="2">
        <v>0</v>
      </c>
      <c r="G949" s="2">
        <v>5</v>
      </c>
      <c r="H949" s="2">
        <v>1015.7</v>
      </c>
      <c r="I949" s="2">
        <v>17460</v>
      </c>
      <c r="J949" s="2">
        <v>1</v>
      </c>
      <c r="K949" s="2">
        <v>0</v>
      </c>
      <c r="L949" s="2">
        <v>1.3</v>
      </c>
      <c r="M949" s="2">
        <v>1.3</v>
      </c>
      <c r="N949">
        <v>32</v>
      </c>
      <c r="O949">
        <v>357.8</v>
      </c>
      <c r="P949">
        <v>21.7</v>
      </c>
      <c r="Q949">
        <v>21.7</v>
      </c>
      <c r="R949" s="5">
        <v>0.65277777777777801</v>
      </c>
      <c r="T949" s="13">
        <f t="shared" si="41"/>
        <v>21.7</v>
      </c>
      <c r="U949" s="13">
        <f t="shared" si="42"/>
        <v>2.1999999999999993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>
        <v>16.5</v>
      </c>
      <c r="C950" s="2">
        <v>83</v>
      </c>
      <c r="D950" s="2">
        <v>13.6</v>
      </c>
      <c r="E950" s="2">
        <v>16.5</v>
      </c>
      <c r="F950" s="2">
        <v>3.2</v>
      </c>
      <c r="G950" s="2">
        <v>3.2</v>
      </c>
      <c r="H950" s="2">
        <v>1015.7</v>
      </c>
      <c r="I950" s="2">
        <v>18100</v>
      </c>
      <c r="J950" s="2">
        <v>1</v>
      </c>
      <c r="K950" s="2">
        <v>0</v>
      </c>
      <c r="L950" s="2">
        <v>1.3</v>
      </c>
      <c r="M950" s="2">
        <v>1.3</v>
      </c>
      <c r="N950">
        <v>32</v>
      </c>
      <c r="O950">
        <v>357.8</v>
      </c>
      <c r="P950">
        <v>21.7</v>
      </c>
      <c r="Q950">
        <v>21.6</v>
      </c>
      <c r="R950" s="5">
        <v>0.65347222222222201</v>
      </c>
      <c r="T950" s="13">
        <f t="shared" si="41"/>
        <v>21.7</v>
      </c>
      <c r="U950" s="13">
        <f t="shared" si="42"/>
        <v>2.1999999999999993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>
        <v>16.5</v>
      </c>
      <c r="C951" s="2">
        <v>83</v>
      </c>
      <c r="D951" s="2">
        <v>13.6</v>
      </c>
      <c r="E951" s="2">
        <v>16.5</v>
      </c>
      <c r="F951" s="2">
        <v>0</v>
      </c>
      <c r="G951" s="2">
        <v>2.5</v>
      </c>
      <c r="H951" s="2">
        <v>1015.8</v>
      </c>
      <c r="I951" s="2">
        <v>16440</v>
      </c>
      <c r="J951" s="2">
        <v>1</v>
      </c>
      <c r="K951" s="2">
        <v>0</v>
      </c>
      <c r="L951" s="2">
        <v>1.3</v>
      </c>
      <c r="M951" s="2">
        <v>1.3</v>
      </c>
      <c r="N951">
        <v>32</v>
      </c>
      <c r="O951">
        <v>357.8</v>
      </c>
      <c r="P951">
        <v>21.7</v>
      </c>
      <c r="Q951">
        <v>21.7</v>
      </c>
      <c r="R951" s="5">
        <v>0.65416666666666701</v>
      </c>
      <c r="T951" s="13">
        <f t="shared" si="41"/>
        <v>21.7</v>
      </c>
      <c r="U951" s="13">
        <f t="shared" si="42"/>
        <v>2.1999999999999993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>
        <v>16.5</v>
      </c>
      <c r="C952" s="2">
        <v>83</v>
      </c>
      <c r="D952" s="2">
        <v>13.6</v>
      </c>
      <c r="E952" s="2">
        <v>16.5</v>
      </c>
      <c r="F952" s="2">
        <v>2.5</v>
      </c>
      <c r="G952" s="2">
        <v>5</v>
      </c>
      <c r="H952" s="2">
        <v>1015.7</v>
      </c>
      <c r="I952" s="2">
        <v>13510</v>
      </c>
      <c r="J952" s="2">
        <v>0</v>
      </c>
      <c r="K952" s="2">
        <v>0</v>
      </c>
      <c r="L952" s="2">
        <v>1.3</v>
      </c>
      <c r="M952" s="2">
        <v>1.3</v>
      </c>
      <c r="N952">
        <v>32</v>
      </c>
      <c r="O952">
        <v>357.8</v>
      </c>
      <c r="P952">
        <v>21.7</v>
      </c>
      <c r="Q952">
        <v>21.6</v>
      </c>
      <c r="R952" s="5">
        <v>0.65486111111111101</v>
      </c>
      <c r="T952" s="13">
        <f t="shared" si="41"/>
        <v>21.7</v>
      </c>
      <c r="U952" s="13">
        <f t="shared" si="42"/>
        <v>2.1999999999999993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>
        <v>16.5</v>
      </c>
      <c r="C953" s="2">
        <v>83</v>
      </c>
      <c r="D953" s="2">
        <v>13.6</v>
      </c>
      <c r="E953" s="2">
        <v>16.5</v>
      </c>
      <c r="F953" s="2">
        <v>3.2</v>
      </c>
      <c r="G953" s="2">
        <v>4.7</v>
      </c>
      <c r="H953" s="2">
        <v>1015.9</v>
      </c>
      <c r="I953" s="2">
        <v>12370</v>
      </c>
      <c r="J953" s="2">
        <v>0</v>
      </c>
      <c r="K953" s="2">
        <v>0</v>
      </c>
      <c r="L953" s="2">
        <v>1.3</v>
      </c>
      <c r="M953" s="2">
        <v>1.3</v>
      </c>
      <c r="N953">
        <v>32</v>
      </c>
      <c r="O953">
        <v>357.8</v>
      </c>
      <c r="P953">
        <v>21.6</v>
      </c>
      <c r="Q953">
        <v>21.6</v>
      </c>
      <c r="R953" s="5">
        <v>0.655555555555556</v>
      </c>
      <c r="T953" s="13">
        <f t="shared" si="41"/>
        <v>21.6</v>
      </c>
      <c r="U953" s="13">
        <f t="shared" si="42"/>
        <v>2.1000000000000014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>
        <v>16.5</v>
      </c>
      <c r="C954" s="2">
        <v>83</v>
      </c>
      <c r="D954" s="2">
        <v>13.6</v>
      </c>
      <c r="E954" s="2">
        <v>16.5</v>
      </c>
      <c r="F954" s="2">
        <v>4</v>
      </c>
      <c r="G954" s="2">
        <v>5.4</v>
      </c>
      <c r="H954" s="2">
        <v>1015.7</v>
      </c>
      <c r="I954" s="2">
        <v>12880</v>
      </c>
      <c r="J954" s="2">
        <v>0</v>
      </c>
      <c r="K954" s="2">
        <v>0</v>
      </c>
      <c r="L954" s="2">
        <v>1.3</v>
      </c>
      <c r="M954" s="2">
        <v>1.3</v>
      </c>
      <c r="N954">
        <v>32</v>
      </c>
      <c r="O954">
        <v>357.8</v>
      </c>
      <c r="P954">
        <v>21.6</v>
      </c>
      <c r="Q954">
        <v>21.5</v>
      </c>
      <c r="R954" s="5">
        <v>0.65625</v>
      </c>
      <c r="T954" s="13">
        <f t="shared" si="41"/>
        <v>21.6</v>
      </c>
      <c r="U954" s="13">
        <f t="shared" si="42"/>
        <v>2.1000000000000014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>
        <v>16.399999999999999</v>
      </c>
      <c r="C955" s="2">
        <v>83</v>
      </c>
      <c r="D955" s="2">
        <v>13.5</v>
      </c>
      <c r="E955" s="2">
        <v>16.399999999999999</v>
      </c>
      <c r="F955" s="2">
        <v>2.2000000000000002</v>
      </c>
      <c r="G955" s="2">
        <v>7.9</v>
      </c>
      <c r="H955" s="2">
        <v>1016</v>
      </c>
      <c r="I955" s="2">
        <v>12690</v>
      </c>
      <c r="J955" s="2">
        <v>0</v>
      </c>
      <c r="K955" s="2">
        <v>0</v>
      </c>
      <c r="L955" s="2">
        <v>1.3</v>
      </c>
      <c r="M955" s="2">
        <v>1.3</v>
      </c>
      <c r="N955">
        <v>32</v>
      </c>
      <c r="O955">
        <v>357.8</v>
      </c>
      <c r="P955">
        <v>21.5</v>
      </c>
      <c r="Q955">
        <v>21.5</v>
      </c>
      <c r="R955" s="5">
        <v>0.656944444444444</v>
      </c>
      <c r="T955" s="13">
        <f t="shared" si="41"/>
        <v>21.5</v>
      </c>
      <c r="U955" s="13">
        <f t="shared" si="42"/>
        <v>2.1000000000000014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>
        <v>16.399999999999999</v>
      </c>
      <c r="C956" s="2">
        <v>83</v>
      </c>
      <c r="D956" s="2">
        <v>13.5</v>
      </c>
      <c r="E956" s="2">
        <v>16.399999999999999</v>
      </c>
      <c r="F956" s="2">
        <v>2.5</v>
      </c>
      <c r="G956" s="2">
        <v>3.2</v>
      </c>
      <c r="H956" s="2">
        <v>1015.8</v>
      </c>
      <c r="I956" s="2">
        <v>11560</v>
      </c>
      <c r="J956" s="2">
        <v>0</v>
      </c>
      <c r="K956" s="2">
        <v>0</v>
      </c>
      <c r="L956" s="2">
        <v>1.3</v>
      </c>
      <c r="M956" s="2">
        <v>1.3</v>
      </c>
      <c r="N956">
        <v>32</v>
      </c>
      <c r="O956">
        <v>357.8</v>
      </c>
      <c r="P956">
        <v>21.4</v>
      </c>
      <c r="Q956">
        <v>21.4</v>
      </c>
      <c r="R956" s="5">
        <v>0.65763888888888899</v>
      </c>
      <c r="T956" s="13">
        <f t="shared" si="41"/>
        <v>21.4</v>
      </c>
      <c r="U956" s="13">
        <f t="shared" si="42"/>
        <v>2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>
        <v>16.5</v>
      </c>
      <c r="C957" s="2">
        <v>83</v>
      </c>
      <c r="D957" s="2">
        <v>13.6</v>
      </c>
      <c r="E957" s="2">
        <v>16.5</v>
      </c>
      <c r="F957" s="2">
        <v>3.6</v>
      </c>
      <c r="G957" s="2">
        <v>3.6</v>
      </c>
      <c r="H957" s="2">
        <v>1015.6</v>
      </c>
      <c r="I957" s="2">
        <v>10910</v>
      </c>
      <c r="J957" s="2">
        <v>0</v>
      </c>
      <c r="K957" s="2">
        <v>0</v>
      </c>
      <c r="L957" s="2">
        <v>1.3</v>
      </c>
      <c r="M957" s="2">
        <v>1.3</v>
      </c>
      <c r="N957">
        <v>32</v>
      </c>
      <c r="O957">
        <v>357.8</v>
      </c>
      <c r="P957">
        <v>21.3</v>
      </c>
      <c r="Q957">
        <v>21.2</v>
      </c>
      <c r="R957" s="5">
        <v>0.65833333333333299</v>
      </c>
      <c r="T957" s="13">
        <f t="shared" si="41"/>
        <v>21.3</v>
      </c>
      <c r="U957" s="13">
        <f t="shared" si="42"/>
        <v>1.8000000000000007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>
        <v>16.5</v>
      </c>
      <c r="C958" s="2">
        <v>83</v>
      </c>
      <c r="D958" s="2">
        <v>13.6</v>
      </c>
      <c r="E958" s="2">
        <v>16.5</v>
      </c>
      <c r="F958" s="2">
        <v>0</v>
      </c>
      <c r="G958" s="2">
        <v>1.8</v>
      </c>
      <c r="H958" s="2">
        <v>1015.6</v>
      </c>
      <c r="I958" s="2">
        <v>10790</v>
      </c>
      <c r="J958" s="2">
        <v>0</v>
      </c>
      <c r="K958" s="2">
        <v>0</v>
      </c>
      <c r="L958" s="2">
        <v>1.3</v>
      </c>
      <c r="M958" s="2">
        <v>1.3</v>
      </c>
      <c r="N958">
        <v>32</v>
      </c>
      <c r="O958">
        <v>357.8</v>
      </c>
      <c r="P958">
        <v>21.2</v>
      </c>
      <c r="Q958">
        <v>21.2</v>
      </c>
      <c r="R958" s="5">
        <v>0.65902777777777799</v>
      </c>
      <c r="T958" s="13">
        <f t="shared" si="41"/>
        <v>21.2</v>
      </c>
      <c r="U958" s="13">
        <f t="shared" si="42"/>
        <v>1.6999999999999993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>
        <v>16.5</v>
      </c>
      <c r="C959" s="2">
        <v>83</v>
      </c>
      <c r="D959" s="2">
        <v>13.6</v>
      </c>
      <c r="E959" s="2">
        <v>16.5</v>
      </c>
      <c r="F959" s="2">
        <v>1.8</v>
      </c>
      <c r="G959" s="2">
        <v>2.2000000000000002</v>
      </c>
      <c r="H959" s="2">
        <v>1015.8</v>
      </c>
      <c r="I959" s="2">
        <v>11060</v>
      </c>
      <c r="J959" s="2">
        <v>0</v>
      </c>
      <c r="K959" s="2">
        <v>0</v>
      </c>
      <c r="L959" s="2">
        <v>1.3</v>
      </c>
      <c r="M959" s="2">
        <v>1.3</v>
      </c>
      <c r="N959">
        <v>32</v>
      </c>
      <c r="O959">
        <v>357.8</v>
      </c>
      <c r="P959">
        <v>21.1</v>
      </c>
      <c r="Q959">
        <v>21.1</v>
      </c>
      <c r="R959" s="5">
        <v>0.65972222222222199</v>
      </c>
      <c r="T959" s="13">
        <f t="shared" si="41"/>
        <v>21.1</v>
      </c>
      <c r="U959" s="13">
        <f t="shared" si="42"/>
        <v>1.6000000000000014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>
        <v>16.5</v>
      </c>
      <c r="C960" s="2">
        <v>83</v>
      </c>
      <c r="D960" s="2">
        <v>13.6</v>
      </c>
      <c r="E960" s="2">
        <v>16.5</v>
      </c>
      <c r="F960" s="2">
        <v>2.9</v>
      </c>
      <c r="G960" s="2">
        <v>6.5</v>
      </c>
      <c r="H960" s="2">
        <v>1015.8</v>
      </c>
      <c r="I960" s="2">
        <v>11380</v>
      </c>
      <c r="J960" s="2">
        <v>0</v>
      </c>
      <c r="K960" s="2">
        <v>0</v>
      </c>
      <c r="L960" s="2">
        <v>1.3</v>
      </c>
      <c r="M960" s="2">
        <v>1.3</v>
      </c>
      <c r="N960">
        <v>32</v>
      </c>
      <c r="O960">
        <v>357.8</v>
      </c>
      <c r="P960">
        <v>21</v>
      </c>
      <c r="Q960">
        <v>21</v>
      </c>
      <c r="R960" s="5">
        <v>0.66041666666666698</v>
      </c>
      <c r="T960" s="13">
        <f t="shared" si="41"/>
        <v>21</v>
      </c>
      <c r="U960" s="13">
        <f t="shared" si="42"/>
        <v>1.5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>
        <v>16.399999999999999</v>
      </c>
      <c r="C961" s="2">
        <v>83</v>
      </c>
      <c r="D961" s="2">
        <v>13.5</v>
      </c>
      <c r="E961" s="2">
        <v>16.399999999999999</v>
      </c>
      <c r="F961" s="2">
        <v>1.8</v>
      </c>
      <c r="G961" s="2">
        <v>5.4</v>
      </c>
      <c r="H961" s="2">
        <v>1015.8</v>
      </c>
      <c r="I961" s="2">
        <v>12200</v>
      </c>
      <c r="J961" s="2">
        <v>0</v>
      </c>
      <c r="K961" s="2">
        <v>0</v>
      </c>
      <c r="L961" s="2">
        <v>1.3</v>
      </c>
      <c r="M961" s="2">
        <v>1.3</v>
      </c>
      <c r="N961">
        <v>32</v>
      </c>
      <c r="O961">
        <v>357.8</v>
      </c>
      <c r="P961">
        <v>20.9</v>
      </c>
      <c r="Q961">
        <v>20.9</v>
      </c>
      <c r="R961" s="5">
        <v>0.66111111111111098</v>
      </c>
      <c r="T961" s="13">
        <f t="shared" si="41"/>
        <v>20.9</v>
      </c>
      <c r="U961" s="13">
        <f t="shared" si="42"/>
        <v>1.5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>
        <v>16.399999999999999</v>
      </c>
      <c r="C962" s="2">
        <v>83</v>
      </c>
      <c r="D962" s="2">
        <v>13.5</v>
      </c>
      <c r="E962" s="2">
        <v>16.399999999999999</v>
      </c>
      <c r="F962" s="2">
        <v>3.6</v>
      </c>
      <c r="G962" s="2">
        <v>4</v>
      </c>
      <c r="H962" s="2">
        <v>1015.8</v>
      </c>
      <c r="I962" s="2">
        <v>13540</v>
      </c>
      <c r="J962" s="2">
        <v>0</v>
      </c>
      <c r="K962" s="2">
        <v>0</v>
      </c>
      <c r="L962" s="2">
        <v>1.3</v>
      </c>
      <c r="M962" s="2">
        <v>1.3</v>
      </c>
      <c r="N962">
        <v>32</v>
      </c>
      <c r="O962">
        <v>357.8</v>
      </c>
      <c r="P962">
        <v>20.8</v>
      </c>
      <c r="Q962">
        <v>20.9</v>
      </c>
      <c r="R962" s="5">
        <v>0.66180555555555598</v>
      </c>
      <c r="T962" s="13">
        <f t="shared" si="41"/>
        <v>20.9</v>
      </c>
      <c r="U962" s="13">
        <f t="shared" si="42"/>
        <v>1.5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>
        <v>16.399999999999999</v>
      </c>
      <c r="C963" s="2">
        <v>83</v>
      </c>
      <c r="D963" s="2">
        <v>13.5</v>
      </c>
      <c r="E963" s="2">
        <v>16.399999999999999</v>
      </c>
      <c r="F963" s="2">
        <v>3.6</v>
      </c>
      <c r="G963" s="2">
        <v>4.7</v>
      </c>
      <c r="H963" s="2">
        <v>1015.5</v>
      </c>
      <c r="I963" s="2">
        <v>14950</v>
      </c>
      <c r="J963" s="2">
        <v>1</v>
      </c>
      <c r="K963" s="2">
        <v>0</v>
      </c>
      <c r="L963" s="2">
        <v>1.3</v>
      </c>
      <c r="M963" s="2">
        <v>1.3</v>
      </c>
      <c r="N963">
        <v>32</v>
      </c>
      <c r="O963">
        <v>357.8</v>
      </c>
      <c r="P963">
        <v>20.8</v>
      </c>
      <c r="Q963">
        <v>20.8</v>
      </c>
      <c r="R963" s="5">
        <v>0.66249999999999998</v>
      </c>
      <c r="T963" s="13">
        <f t="shared" si="41"/>
        <v>20.8</v>
      </c>
      <c r="U963" s="13">
        <f t="shared" si="42"/>
        <v>1.4000000000000021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>
        <v>16.399999999999999</v>
      </c>
      <c r="C964" s="2">
        <v>83</v>
      </c>
      <c r="D964" s="2">
        <v>13.5</v>
      </c>
      <c r="E964" s="2">
        <v>16.399999999999999</v>
      </c>
      <c r="F964" s="2">
        <v>6.5</v>
      </c>
      <c r="G964" s="2">
        <v>6.5</v>
      </c>
      <c r="H964" s="2">
        <v>1015.8</v>
      </c>
      <c r="I964" s="2">
        <v>15360</v>
      </c>
      <c r="J964" s="2">
        <v>1</v>
      </c>
      <c r="K964" s="2">
        <v>0</v>
      </c>
      <c r="L964" s="2">
        <v>1.3</v>
      </c>
      <c r="M964" s="2">
        <v>1.3</v>
      </c>
      <c r="N964">
        <v>32</v>
      </c>
      <c r="O964">
        <v>357.8</v>
      </c>
      <c r="P964">
        <v>20.7</v>
      </c>
      <c r="Q964">
        <v>20.7</v>
      </c>
      <c r="R964" s="5">
        <v>0.66319444444444398</v>
      </c>
      <c r="T964" s="13">
        <f t="shared" si="41"/>
        <v>20.7</v>
      </c>
      <c r="U964" s="13">
        <f t="shared" si="42"/>
        <v>1.3000000000000007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>
        <v>16.399999999999999</v>
      </c>
      <c r="C965" s="2">
        <v>83</v>
      </c>
      <c r="D965" s="2">
        <v>13.5</v>
      </c>
      <c r="E965" s="2">
        <v>16.399999999999999</v>
      </c>
      <c r="F965" s="2">
        <v>2.9</v>
      </c>
      <c r="G965" s="2">
        <v>5.8</v>
      </c>
      <c r="H965" s="2">
        <v>1015.9</v>
      </c>
      <c r="I965" s="2">
        <v>14960</v>
      </c>
      <c r="J965" s="2">
        <v>1</v>
      </c>
      <c r="K965" s="2">
        <v>0</v>
      </c>
      <c r="L965" s="2">
        <v>1.3</v>
      </c>
      <c r="M965" s="2">
        <v>1.3</v>
      </c>
      <c r="N965">
        <v>32</v>
      </c>
      <c r="O965">
        <v>357.8</v>
      </c>
      <c r="P965">
        <v>20.7</v>
      </c>
      <c r="Q965">
        <v>20.7</v>
      </c>
      <c r="R965" s="5">
        <v>0.66388888888888897</v>
      </c>
      <c r="T965" s="13">
        <f t="shared" si="41"/>
        <v>20.7</v>
      </c>
      <c r="U965" s="13">
        <f t="shared" si="42"/>
        <v>1.3000000000000007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>
        <v>11.3</v>
      </c>
      <c r="C1449" s="2">
        <v>71</v>
      </c>
      <c r="D1449" s="2">
        <v>6.2</v>
      </c>
      <c r="E1449" s="2">
        <v>11.3</v>
      </c>
      <c r="F1449" s="2">
        <v>0</v>
      </c>
      <c r="G1449" s="2">
        <v>0</v>
      </c>
      <c r="H1449" s="2">
        <v>1019</v>
      </c>
      <c r="I1449" s="2">
        <v>0</v>
      </c>
      <c r="J1449" s="2">
        <v>0</v>
      </c>
      <c r="K1449" s="2">
        <v>0</v>
      </c>
      <c r="L1449" s="2">
        <v>1.1000000000000001</v>
      </c>
      <c r="M1449" s="2">
        <v>23.5</v>
      </c>
      <c r="N1449">
        <v>30.7</v>
      </c>
      <c r="O1449">
        <v>356.5</v>
      </c>
      <c r="P1449">
        <v>9.8000000000000007</v>
      </c>
      <c r="Q1449">
        <v>9.9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>
        <v>11.3</v>
      </c>
      <c r="C1450" s="2">
        <v>71</v>
      </c>
      <c r="D1450" s="2">
        <v>6.2</v>
      </c>
      <c r="E1450" s="2">
        <v>11.3</v>
      </c>
      <c r="F1450" s="2">
        <v>0</v>
      </c>
      <c r="G1450" s="2">
        <v>0</v>
      </c>
      <c r="H1450" s="2">
        <v>1019</v>
      </c>
      <c r="I1450" s="2">
        <v>0</v>
      </c>
      <c r="J1450" s="2">
        <v>0</v>
      </c>
      <c r="K1450" s="2">
        <v>0</v>
      </c>
      <c r="L1450" s="2">
        <v>1.1000000000000001</v>
      </c>
      <c r="M1450" s="2">
        <v>23.5</v>
      </c>
      <c r="N1450">
        <v>30.7</v>
      </c>
      <c r="O1450">
        <v>356.5</v>
      </c>
      <c r="P1450">
        <v>9.6999999999999993</v>
      </c>
      <c r="Q1450">
        <v>9.9</v>
      </c>
      <c r="R1450" s="5">
        <v>1.0006944444444399</v>
      </c>
      <c r="V1450" s="6">
        <f>SUM(V9:V1448)</f>
        <v>241</v>
      </c>
      <c r="W1450">
        <f>SUM(W9:W1448)</f>
        <v>340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>
        <v>11.2</v>
      </c>
      <c r="C1451" s="2">
        <v>71</v>
      </c>
      <c r="D1451" s="2">
        <v>6.1</v>
      </c>
      <c r="E1451" s="2">
        <v>11.2</v>
      </c>
      <c r="F1451" s="2">
        <v>0</v>
      </c>
      <c r="G1451" s="2">
        <v>0</v>
      </c>
      <c r="H1451" s="2">
        <v>1019.1</v>
      </c>
      <c r="I1451" s="2">
        <v>0</v>
      </c>
      <c r="J1451" s="2">
        <v>0</v>
      </c>
      <c r="K1451" s="2">
        <v>0</v>
      </c>
      <c r="L1451" s="2">
        <v>1.1000000000000001</v>
      </c>
      <c r="M1451" s="2">
        <v>23.5</v>
      </c>
      <c r="N1451">
        <v>30.7</v>
      </c>
      <c r="O1451">
        <v>356.5</v>
      </c>
      <c r="P1451">
        <v>9.6</v>
      </c>
      <c r="Q1451">
        <v>9.8000000000000007</v>
      </c>
      <c r="R1451" s="5">
        <v>1.00138888888889</v>
      </c>
    </row>
    <row r="1452" spans="2:55">
      <c r="B1452" s="2">
        <v>11.2</v>
      </c>
      <c r="C1452" s="2">
        <v>71</v>
      </c>
      <c r="D1452" s="2">
        <v>6.1</v>
      </c>
      <c r="E1452" s="2">
        <v>11.2</v>
      </c>
      <c r="F1452" s="2">
        <v>0</v>
      </c>
      <c r="G1452" s="2">
        <v>0</v>
      </c>
      <c r="H1452" s="2">
        <v>1019.1</v>
      </c>
      <c r="I1452" s="2">
        <v>0</v>
      </c>
      <c r="J1452" s="2">
        <v>0</v>
      </c>
      <c r="K1452" s="2">
        <v>0</v>
      </c>
      <c r="L1452" s="2">
        <v>1.1000000000000001</v>
      </c>
      <c r="M1452" s="2">
        <v>23.5</v>
      </c>
      <c r="N1452">
        <v>30.7</v>
      </c>
      <c r="O1452">
        <v>356.5</v>
      </c>
      <c r="P1452">
        <v>9.6</v>
      </c>
      <c r="Q1452">
        <v>9.8000000000000007</v>
      </c>
      <c r="R1452" s="5">
        <v>1.0020833333333301</v>
      </c>
    </row>
    <row r="1453" spans="2:55">
      <c r="B1453" s="2">
        <v>11.2</v>
      </c>
      <c r="C1453" s="2">
        <v>71</v>
      </c>
      <c r="D1453" s="2">
        <v>6.1</v>
      </c>
      <c r="E1453" s="2">
        <v>11.2</v>
      </c>
      <c r="F1453" s="2">
        <v>0</v>
      </c>
      <c r="G1453" s="2">
        <v>0</v>
      </c>
      <c r="H1453" s="2">
        <v>1019.1</v>
      </c>
      <c r="I1453" s="2">
        <v>0</v>
      </c>
      <c r="J1453" s="2">
        <v>0</v>
      </c>
      <c r="K1453" s="2">
        <v>0</v>
      </c>
      <c r="L1453" s="2">
        <v>1.1000000000000001</v>
      </c>
      <c r="M1453" s="2">
        <v>23.5</v>
      </c>
      <c r="N1453">
        <v>30.7</v>
      </c>
      <c r="O1453">
        <v>356.5</v>
      </c>
      <c r="P1453">
        <v>9.5</v>
      </c>
      <c r="Q1453">
        <v>9.8000000000000007</v>
      </c>
      <c r="R1453" s="5">
        <v>1.00277777777778</v>
      </c>
    </row>
    <row r="1454" spans="2:55">
      <c r="B1454" s="2">
        <v>11.1</v>
      </c>
      <c r="C1454" s="2">
        <v>71</v>
      </c>
      <c r="D1454" s="2">
        <v>6</v>
      </c>
      <c r="E1454" s="2">
        <v>11.1</v>
      </c>
      <c r="F1454" s="2">
        <v>0</v>
      </c>
      <c r="G1454" s="2">
        <v>0</v>
      </c>
      <c r="H1454" s="2">
        <v>1019.2</v>
      </c>
      <c r="I1454" s="2">
        <v>0</v>
      </c>
      <c r="J1454" s="2">
        <v>0</v>
      </c>
      <c r="K1454" s="2">
        <v>0</v>
      </c>
      <c r="L1454" s="2">
        <v>1.1000000000000001</v>
      </c>
      <c r="M1454" s="2">
        <v>23.5</v>
      </c>
      <c r="N1454">
        <v>30.7</v>
      </c>
      <c r="O1454">
        <v>356.5</v>
      </c>
      <c r="P1454">
        <v>9.5</v>
      </c>
      <c r="Q1454">
        <v>9.6999999999999993</v>
      </c>
      <c r="R1454" s="5">
        <v>1.0034722222222201</v>
      </c>
    </row>
    <row r="1455" spans="2:55">
      <c r="B1455" s="2">
        <v>11.1</v>
      </c>
      <c r="C1455" s="2">
        <v>71</v>
      </c>
      <c r="D1455" s="2">
        <v>6</v>
      </c>
      <c r="E1455" s="2">
        <v>11.1</v>
      </c>
      <c r="F1455" s="2">
        <v>0</v>
      </c>
      <c r="G1455" s="2">
        <v>0</v>
      </c>
      <c r="H1455" s="2">
        <v>1019.1</v>
      </c>
      <c r="I1455" s="2">
        <v>0</v>
      </c>
      <c r="J1455" s="2">
        <v>0</v>
      </c>
      <c r="K1455" s="2">
        <v>0</v>
      </c>
      <c r="L1455" s="2">
        <v>1.1000000000000001</v>
      </c>
      <c r="M1455" s="2">
        <v>23.5</v>
      </c>
      <c r="N1455">
        <v>30.7</v>
      </c>
      <c r="O1455">
        <v>356.5</v>
      </c>
      <c r="P1455">
        <v>9.5</v>
      </c>
      <c r="Q1455">
        <v>9.6999999999999993</v>
      </c>
      <c r="R1455" s="5">
        <v>1.00416666666667</v>
      </c>
    </row>
    <row r="1456" spans="2:55">
      <c r="B1456" s="2">
        <v>11.1</v>
      </c>
      <c r="C1456" s="2">
        <v>71</v>
      </c>
      <c r="D1456" s="2">
        <v>6</v>
      </c>
      <c r="E1456" s="2">
        <v>11.1</v>
      </c>
      <c r="F1456" s="2">
        <v>0</v>
      </c>
      <c r="G1456" s="2">
        <v>0</v>
      </c>
      <c r="H1456" s="2">
        <v>1019.3</v>
      </c>
      <c r="I1456" s="2">
        <v>0</v>
      </c>
      <c r="J1456" s="2">
        <v>0</v>
      </c>
      <c r="K1456" s="2">
        <v>0</v>
      </c>
      <c r="L1456" s="2">
        <v>1.1000000000000001</v>
      </c>
      <c r="M1456" s="2">
        <v>23.5</v>
      </c>
      <c r="N1456">
        <v>30.7</v>
      </c>
      <c r="O1456">
        <v>356.5</v>
      </c>
      <c r="P1456">
        <v>9.4</v>
      </c>
      <c r="Q1456">
        <v>9.6</v>
      </c>
      <c r="R1456" s="5">
        <v>1.0048611111111101</v>
      </c>
    </row>
    <row r="1457" spans="2:18">
      <c r="B1457" s="2">
        <v>11.1</v>
      </c>
      <c r="C1457" s="2">
        <v>71</v>
      </c>
      <c r="D1457" s="2">
        <v>6</v>
      </c>
      <c r="E1457" s="2">
        <v>11.1</v>
      </c>
      <c r="F1457" s="2">
        <v>0</v>
      </c>
      <c r="G1457" s="2">
        <v>0</v>
      </c>
      <c r="H1457" s="2">
        <v>1019.4</v>
      </c>
      <c r="I1457" s="2">
        <v>0</v>
      </c>
      <c r="J1457" s="2">
        <v>0</v>
      </c>
      <c r="K1457" s="2">
        <v>0</v>
      </c>
      <c r="L1457" s="2">
        <v>1.1000000000000001</v>
      </c>
      <c r="M1457" s="2">
        <v>23.5</v>
      </c>
      <c r="N1457">
        <v>30.7</v>
      </c>
      <c r="O1457">
        <v>356.5</v>
      </c>
      <c r="P1457">
        <v>9.4</v>
      </c>
      <c r="Q1457">
        <v>9.6</v>
      </c>
      <c r="R1457" s="5">
        <v>1.00555555555556</v>
      </c>
    </row>
    <row r="1458" spans="2:18">
      <c r="B1458" s="2">
        <v>11</v>
      </c>
      <c r="C1458" s="2">
        <v>71</v>
      </c>
      <c r="D1458" s="2">
        <v>5.9</v>
      </c>
      <c r="E1458" s="2">
        <v>11</v>
      </c>
      <c r="F1458" s="2">
        <v>0</v>
      </c>
      <c r="G1458" s="2">
        <v>0</v>
      </c>
      <c r="H1458" s="2">
        <v>1019.1</v>
      </c>
      <c r="I1458" s="2">
        <v>0</v>
      </c>
      <c r="J1458" s="2">
        <v>0</v>
      </c>
      <c r="K1458" s="2">
        <v>0</v>
      </c>
      <c r="L1458" s="2">
        <v>1.1000000000000001</v>
      </c>
      <c r="M1458" s="2">
        <v>23.5</v>
      </c>
      <c r="N1458">
        <v>30.7</v>
      </c>
      <c r="O1458">
        <v>356.5</v>
      </c>
      <c r="P1458">
        <v>9.4</v>
      </c>
      <c r="Q1458">
        <v>9.6</v>
      </c>
      <c r="R1458" s="5">
        <v>1.0062500000000001</v>
      </c>
    </row>
    <row r="1459" spans="2:18">
      <c r="B1459" s="2">
        <v>10.9</v>
      </c>
      <c r="C1459" s="2">
        <v>71</v>
      </c>
      <c r="D1459" s="2">
        <v>5.8</v>
      </c>
      <c r="E1459" s="2">
        <v>10.9</v>
      </c>
      <c r="F1459" s="2">
        <v>0</v>
      </c>
      <c r="G1459" s="2">
        <v>0</v>
      </c>
      <c r="H1459" s="2">
        <v>1019.1</v>
      </c>
      <c r="I1459" s="2">
        <v>0</v>
      </c>
      <c r="J1459" s="2">
        <v>0</v>
      </c>
      <c r="K1459" s="2">
        <v>0</v>
      </c>
      <c r="L1459" s="2">
        <v>1.1000000000000001</v>
      </c>
      <c r="M1459" s="2">
        <v>23.5</v>
      </c>
      <c r="N1459">
        <v>30.7</v>
      </c>
      <c r="O1459">
        <v>356.5</v>
      </c>
      <c r="P1459">
        <v>9.3000000000000007</v>
      </c>
      <c r="Q1459">
        <v>9.6</v>
      </c>
      <c r="R1459" s="5">
        <v>1.00694444444444</v>
      </c>
    </row>
    <row r="1460" spans="2:18">
      <c r="B1460" s="2">
        <v>10.9</v>
      </c>
      <c r="C1460" s="2">
        <v>72</v>
      </c>
      <c r="D1460" s="2">
        <v>6</v>
      </c>
      <c r="E1460" s="2">
        <v>10.9</v>
      </c>
      <c r="F1460" s="2">
        <v>0</v>
      </c>
      <c r="G1460" s="2">
        <v>2.2000000000000002</v>
      </c>
      <c r="H1460" s="2">
        <v>1019.1</v>
      </c>
      <c r="I1460" s="2">
        <v>0</v>
      </c>
      <c r="J1460" s="2">
        <v>0</v>
      </c>
      <c r="K1460" s="2">
        <v>0</v>
      </c>
      <c r="L1460" s="2">
        <v>1.1000000000000001</v>
      </c>
      <c r="M1460" s="2">
        <v>23.5</v>
      </c>
      <c r="N1460">
        <v>30.7</v>
      </c>
      <c r="O1460">
        <v>356.5</v>
      </c>
      <c r="P1460">
        <v>9.3000000000000007</v>
      </c>
      <c r="Q1460">
        <v>9.5</v>
      </c>
      <c r="R1460" s="5">
        <v>1.0076388888888901</v>
      </c>
    </row>
    <row r="1461" spans="2:18">
      <c r="B1461" s="2">
        <v>10.9</v>
      </c>
      <c r="C1461" s="2">
        <v>72</v>
      </c>
      <c r="D1461" s="2">
        <v>6</v>
      </c>
      <c r="E1461" s="2">
        <v>10.9</v>
      </c>
      <c r="F1461" s="2">
        <v>0</v>
      </c>
      <c r="G1461" s="2">
        <v>0</v>
      </c>
      <c r="H1461" s="2">
        <v>1019.2</v>
      </c>
      <c r="I1461" s="2">
        <v>0</v>
      </c>
      <c r="J1461" s="2">
        <v>0</v>
      </c>
      <c r="K1461" s="2">
        <v>0</v>
      </c>
      <c r="L1461" s="2">
        <v>1.1000000000000001</v>
      </c>
      <c r="M1461" s="2">
        <v>23.5</v>
      </c>
      <c r="N1461">
        <v>30.7</v>
      </c>
      <c r="O1461">
        <v>356.5</v>
      </c>
      <c r="P1461">
        <v>9.1999999999999993</v>
      </c>
      <c r="Q1461">
        <v>9.5</v>
      </c>
      <c r="R1461" s="5">
        <v>1.00833333333333</v>
      </c>
    </row>
    <row r="1462" spans="2:18">
      <c r="B1462" s="2">
        <v>10.9</v>
      </c>
      <c r="C1462" s="2">
        <v>72</v>
      </c>
      <c r="D1462" s="2">
        <v>6</v>
      </c>
      <c r="E1462" s="2">
        <v>10.9</v>
      </c>
      <c r="F1462" s="2">
        <v>0</v>
      </c>
      <c r="G1462" s="2">
        <v>0</v>
      </c>
      <c r="H1462" s="2">
        <v>1019.2</v>
      </c>
      <c r="I1462" s="2">
        <v>0</v>
      </c>
      <c r="J1462" s="2">
        <v>0</v>
      </c>
      <c r="K1462" s="2">
        <v>0</v>
      </c>
      <c r="L1462" s="2">
        <v>1.1000000000000001</v>
      </c>
      <c r="M1462" s="2">
        <v>23.5</v>
      </c>
      <c r="N1462">
        <v>30.7</v>
      </c>
      <c r="O1462">
        <v>356.5</v>
      </c>
      <c r="P1462">
        <v>9.1999999999999993</v>
      </c>
      <c r="Q1462">
        <v>9.4</v>
      </c>
      <c r="R1462" s="5">
        <v>1.0090277777777801</v>
      </c>
    </row>
    <row r="1463" spans="2:18">
      <c r="B1463" s="2">
        <v>10.8</v>
      </c>
      <c r="C1463" s="2">
        <v>72</v>
      </c>
      <c r="D1463" s="2">
        <v>5.9</v>
      </c>
      <c r="E1463" s="2">
        <v>10.8</v>
      </c>
      <c r="F1463" s="2">
        <v>0</v>
      </c>
      <c r="G1463" s="2">
        <v>0</v>
      </c>
      <c r="H1463" s="2">
        <v>1019.2</v>
      </c>
      <c r="I1463" s="2">
        <v>0</v>
      </c>
      <c r="J1463" s="2">
        <v>0</v>
      </c>
      <c r="K1463" s="2">
        <v>0</v>
      </c>
      <c r="L1463" s="2">
        <v>1.1000000000000001</v>
      </c>
      <c r="M1463" s="2">
        <v>23.5</v>
      </c>
      <c r="N1463">
        <v>30.7</v>
      </c>
      <c r="O1463">
        <v>356.5</v>
      </c>
      <c r="P1463">
        <v>9.1</v>
      </c>
      <c r="Q1463">
        <v>9.4</v>
      </c>
      <c r="R1463" s="5">
        <v>1.00972222222222</v>
      </c>
    </row>
    <row r="1464" spans="2:18">
      <c r="B1464" s="2">
        <v>10.8</v>
      </c>
      <c r="C1464" s="2">
        <v>72</v>
      </c>
      <c r="D1464" s="2">
        <v>5.9</v>
      </c>
      <c r="E1464" s="2">
        <v>10.8</v>
      </c>
      <c r="F1464" s="2">
        <v>0</v>
      </c>
      <c r="G1464" s="2">
        <v>0</v>
      </c>
      <c r="H1464" s="2">
        <v>1019.3</v>
      </c>
      <c r="I1464" s="2">
        <v>0</v>
      </c>
      <c r="J1464" s="2">
        <v>0</v>
      </c>
      <c r="K1464" s="2">
        <v>0</v>
      </c>
      <c r="L1464" s="2">
        <v>1.1000000000000001</v>
      </c>
      <c r="M1464" s="2">
        <v>23.5</v>
      </c>
      <c r="N1464">
        <v>30.7</v>
      </c>
      <c r="O1464">
        <v>356.5</v>
      </c>
      <c r="P1464">
        <v>9.1</v>
      </c>
      <c r="Q1464">
        <v>9.4</v>
      </c>
      <c r="R1464" s="5">
        <v>1.0104166666666701</v>
      </c>
    </row>
    <row r="1465" spans="2:18">
      <c r="B1465" s="2">
        <v>10.8</v>
      </c>
      <c r="C1465" s="2">
        <v>72</v>
      </c>
      <c r="D1465" s="2">
        <v>5.9</v>
      </c>
      <c r="E1465" s="2">
        <v>10.8</v>
      </c>
      <c r="F1465" s="2">
        <v>0</v>
      </c>
      <c r="G1465" s="2">
        <v>0</v>
      </c>
      <c r="H1465" s="2">
        <v>1019.1</v>
      </c>
      <c r="I1465" s="2">
        <v>0</v>
      </c>
      <c r="J1465" s="2">
        <v>0</v>
      </c>
      <c r="K1465" s="2">
        <v>0</v>
      </c>
      <c r="L1465" s="2">
        <v>1.1000000000000001</v>
      </c>
      <c r="M1465" s="2">
        <v>23.5</v>
      </c>
      <c r="N1465">
        <v>30.7</v>
      </c>
      <c r="O1465">
        <v>356.5</v>
      </c>
      <c r="P1465">
        <v>9.1</v>
      </c>
      <c r="Q1465">
        <v>9.4</v>
      </c>
      <c r="R1465" s="5">
        <v>1.01111111111111</v>
      </c>
    </row>
    <row r="1466" spans="2:18">
      <c r="B1466" s="2">
        <v>10.7</v>
      </c>
      <c r="C1466" s="2">
        <v>72</v>
      </c>
      <c r="D1466" s="2">
        <v>5.8</v>
      </c>
      <c r="E1466" s="2">
        <v>10.7</v>
      </c>
      <c r="F1466" s="2">
        <v>3.2</v>
      </c>
      <c r="G1466" s="2">
        <v>3.2</v>
      </c>
      <c r="H1466" s="2">
        <v>1019.2</v>
      </c>
      <c r="I1466" s="2">
        <v>0</v>
      </c>
      <c r="J1466" s="2">
        <v>0</v>
      </c>
      <c r="K1466" s="2">
        <v>0</v>
      </c>
      <c r="L1466" s="2">
        <v>1.1000000000000001</v>
      </c>
      <c r="M1466" s="2">
        <v>23.5</v>
      </c>
      <c r="N1466">
        <v>30.7</v>
      </c>
      <c r="O1466">
        <v>356.5</v>
      </c>
      <c r="P1466">
        <v>9</v>
      </c>
      <c r="Q1466">
        <v>9.3000000000000007</v>
      </c>
      <c r="R1466" s="5">
        <v>1.0118055555555601</v>
      </c>
    </row>
    <row r="1467" spans="2:18">
      <c r="B1467" s="2">
        <v>10.8</v>
      </c>
      <c r="C1467" s="2">
        <v>72</v>
      </c>
      <c r="D1467" s="2">
        <v>5.9</v>
      </c>
      <c r="E1467" s="2">
        <v>10.8</v>
      </c>
      <c r="F1467" s="2">
        <v>0</v>
      </c>
      <c r="G1467" s="2">
        <v>0</v>
      </c>
      <c r="H1467" s="2">
        <v>1019.1</v>
      </c>
      <c r="I1467" s="2">
        <v>0</v>
      </c>
      <c r="J1467" s="2">
        <v>0</v>
      </c>
      <c r="K1467" s="2">
        <v>0</v>
      </c>
      <c r="L1467" s="2">
        <v>1.1000000000000001</v>
      </c>
      <c r="M1467" s="2">
        <v>23.5</v>
      </c>
      <c r="N1467">
        <v>30.7</v>
      </c>
      <c r="O1467">
        <v>356.5</v>
      </c>
      <c r="P1467">
        <v>9</v>
      </c>
      <c r="Q1467">
        <v>9.3000000000000007</v>
      </c>
      <c r="R1467" s="5">
        <v>1.0125</v>
      </c>
    </row>
    <row r="1468" spans="2:18">
      <c r="B1468" s="2">
        <v>10.8</v>
      </c>
      <c r="C1468" s="2">
        <v>72</v>
      </c>
      <c r="D1468" s="2">
        <v>5.9</v>
      </c>
      <c r="E1468" s="2">
        <v>10.8</v>
      </c>
      <c r="F1468" s="2">
        <v>0</v>
      </c>
      <c r="G1468" s="2">
        <v>0</v>
      </c>
      <c r="H1468" s="2">
        <v>1019.1</v>
      </c>
      <c r="I1468" s="2">
        <v>0</v>
      </c>
      <c r="J1468" s="2">
        <v>0</v>
      </c>
      <c r="K1468" s="2">
        <v>0</v>
      </c>
      <c r="L1468" s="2">
        <v>1.1000000000000001</v>
      </c>
      <c r="M1468" s="2">
        <v>23.5</v>
      </c>
      <c r="N1468">
        <v>30.7</v>
      </c>
      <c r="O1468">
        <v>356.5</v>
      </c>
      <c r="P1468">
        <v>9</v>
      </c>
      <c r="Q1468">
        <v>9.3000000000000007</v>
      </c>
      <c r="R1468" s="5">
        <v>1.0131944444444401</v>
      </c>
    </row>
    <row r="1469" spans="2:18">
      <c r="B1469" s="2">
        <v>10.8</v>
      </c>
      <c r="C1469" s="2">
        <v>72</v>
      </c>
      <c r="D1469" s="2">
        <v>5.9</v>
      </c>
      <c r="E1469" s="2">
        <v>10.8</v>
      </c>
      <c r="F1469" s="2">
        <v>2.2000000000000002</v>
      </c>
      <c r="G1469" s="2">
        <v>2.2000000000000002</v>
      </c>
      <c r="H1469" s="2">
        <v>1019.3</v>
      </c>
      <c r="I1469" s="2">
        <v>0</v>
      </c>
      <c r="J1469" s="2">
        <v>0</v>
      </c>
      <c r="K1469" s="2">
        <v>0</v>
      </c>
      <c r="L1469" s="2">
        <v>1.1000000000000001</v>
      </c>
      <c r="M1469" s="2">
        <v>23.5</v>
      </c>
      <c r="N1469">
        <v>30.7</v>
      </c>
      <c r="O1469">
        <v>356.5</v>
      </c>
      <c r="P1469">
        <v>8.9</v>
      </c>
      <c r="Q1469">
        <v>9.3000000000000007</v>
      </c>
      <c r="R1469" s="5">
        <v>1.0138888888888899</v>
      </c>
    </row>
    <row r="1470" spans="2:18">
      <c r="B1470" s="2">
        <v>10.8</v>
      </c>
      <c r="C1470" s="2">
        <v>72</v>
      </c>
      <c r="D1470" s="2">
        <v>5.9</v>
      </c>
      <c r="E1470" s="2">
        <v>10.8</v>
      </c>
      <c r="F1470" s="2">
        <v>0</v>
      </c>
      <c r="G1470" s="2">
        <v>3.2</v>
      </c>
      <c r="H1470" s="2">
        <v>1019.2</v>
      </c>
      <c r="I1470" s="2">
        <v>0</v>
      </c>
      <c r="J1470" s="2">
        <v>0</v>
      </c>
      <c r="K1470" s="2">
        <v>0</v>
      </c>
      <c r="L1470" s="2">
        <v>1.1000000000000001</v>
      </c>
      <c r="M1470" s="2">
        <v>23.5</v>
      </c>
      <c r="N1470">
        <v>30.7</v>
      </c>
      <c r="O1470">
        <v>356.5</v>
      </c>
      <c r="P1470">
        <v>8.9</v>
      </c>
      <c r="Q1470">
        <v>9.1999999999999993</v>
      </c>
      <c r="R1470" s="5">
        <v>1.0145833333333301</v>
      </c>
    </row>
    <row r="1471" spans="2:18">
      <c r="B1471" s="2">
        <v>10.8</v>
      </c>
      <c r="C1471" s="2">
        <v>72</v>
      </c>
      <c r="D1471" s="2">
        <v>5.9</v>
      </c>
      <c r="E1471" s="2">
        <v>10.8</v>
      </c>
      <c r="F1471" s="2">
        <v>0</v>
      </c>
      <c r="G1471" s="2">
        <v>2.2000000000000002</v>
      </c>
      <c r="H1471" s="2">
        <v>1018.9</v>
      </c>
      <c r="I1471" s="2">
        <v>0</v>
      </c>
      <c r="J1471" s="2">
        <v>0</v>
      </c>
      <c r="K1471" s="2">
        <v>0</v>
      </c>
      <c r="L1471" s="2">
        <v>1.1000000000000001</v>
      </c>
      <c r="M1471" s="2">
        <v>23.5</v>
      </c>
      <c r="N1471">
        <v>30.7</v>
      </c>
      <c r="O1471">
        <v>356.5</v>
      </c>
      <c r="P1471">
        <v>8.9</v>
      </c>
      <c r="Q1471">
        <v>9.1999999999999993</v>
      </c>
      <c r="R1471" s="5">
        <v>1.0152777777777799</v>
      </c>
    </row>
    <row r="1472" spans="2:18">
      <c r="B1472" s="2">
        <v>10.9</v>
      </c>
      <c r="C1472" s="2">
        <v>72</v>
      </c>
      <c r="D1472" s="2">
        <v>6</v>
      </c>
      <c r="E1472" s="2">
        <v>10.9</v>
      </c>
      <c r="F1472" s="2">
        <v>3.6</v>
      </c>
      <c r="G1472" s="2">
        <v>3.6</v>
      </c>
      <c r="H1472" s="2">
        <v>1019.1</v>
      </c>
      <c r="I1472" s="2">
        <v>0</v>
      </c>
      <c r="J1472" s="2">
        <v>0</v>
      </c>
      <c r="K1472" s="2">
        <v>0</v>
      </c>
      <c r="L1472" s="2">
        <v>1.1000000000000001</v>
      </c>
      <c r="M1472" s="2">
        <v>23.5</v>
      </c>
      <c r="N1472">
        <v>30.7</v>
      </c>
      <c r="O1472">
        <v>356.5</v>
      </c>
      <c r="P1472">
        <v>8.9</v>
      </c>
      <c r="Q1472">
        <v>9.1999999999999993</v>
      </c>
      <c r="R1472" s="5">
        <v>1.0159722222222201</v>
      </c>
    </row>
    <row r="1473" spans="2:18">
      <c r="B1473" s="2">
        <v>11</v>
      </c>
      <c r="C1473" s="2">
        <v>72</v>
      </c>
      <c r="D1473" s="2">
        <v>6.1</v>
      </c>
      <c r="E1473" s="2">
        <v>11</v>
      </c>
      <c r="F1473" s="2">
        <v>0</v>
      </c>
      <c r="G1473" s="2">
        <v>1.8</v>
      </c>
      <c r="H1473" s="2">
        <v>1018.9</v>
      </c>
      <c r="I1473" s="2">
        <v>0</v>
      </c>
      <c r="J1473" s="2">
        <v>0</v>
      </c>
      <c r="K1473" s="2">
        <v>0</v>
      </c>
      <c r="L1473" s="2">
        <v>1.1000000000000001</v>
      </c>
      <c r="M1473" s="2">
        <v>23.5</v>
      </c>
      <c r="N1473">
        <v>30.7</v>
      </c>
      <c r="O1473">
        <v>356.5</v>
      </c>
      <c r="P1473">
        <v>8.9</v>
      </c>
      <c r="Q1473">
        <v>9.1999999999999993</v>
      </c>
      <c r="R1473" s="5">
        <v>1.0166666666666699</v>
      </c>
    </row>
    <row r="1474" spans="2:18">
      <c r="B1474" s="2">
        <v>11.1</v>
      </c>
      <c r="C1474" s="2">
        <v>72</v>
      </c>
      <c r="D1474" s="2">
        <v>6.2</v>
      </c>
      <c r="E1474" s="2">
        <v>11.1</v>
      </c>
      <c r="F1474" s="2">
        <v>2.2000000000000002</v>
      </c>
      <c r="G1474" s="2">
        <v>3.2</v>
      </c>
      <c r="H1474" s="2">
        <v>1019</v>
      </c>
      <c r="I1474" s="2">
        <v>0</v>
      </c>
      <c r="J1474" s="2">
        <v>0</v>
      </c>
      <c r="K1474" s="2">
        <v>0</v>
      </c>
      <c r="L1474" s="2">
        <v>1.1000000000000001</v>
      </c>
      <c r="M1474" s="2">
        <v>23.5</v>
      </c>
      <c r="N1474">
        <v>30.7</v>
      </c>
      <c r="O1474">
        <v>356.5</v>
      </c>
      <c r="P1474">
        <v>8.8000000000000007</v>
      </c>
      <c r="Q1474">
        <v>9.1999999999999993</v>
      </c>
      <c r="R1474" s="5">
        <v>1.0173611111111101</v>
      </c>
    </row>
    <row r="1475" spans="2:18">
      <c r="B1475" s="2">
        <v>11.1</v>
      </c>
      <c r="C1475" s="2">
        <v>72</v>
      </c>
      <c r="D1475" s="2">
        <v>6.2</v>
      </c>
      <c r="E1475" s="2">
        <v>11.1</v>
      </c>
      <c r="F1475" s="2">
        <v>2.2000000000000002</v>
      </c>
      <c r="G1475" s="2">
        <v>4.7</v>
      </c>
      <c r="H1475" s="2">
        <v>1019</v>
      </c>
      <c r="I1475" s="2">
        <v>0</v>
      </c>
      <c r="J1475" s="2">
        <v>0</v>
      </c>
      <c r="K1475" s="2">
        <v>0</v>
      </c>
      <c r="L1475" s="2">
        <v>1.1000000000000001</v>
      </c>
      <c r="M1475" s="2">
        <v>23.5</v>
      </c>
      <c r="N1475">
        <v>30.7</v>
      </c>
      <c r="O1475">
        <v>356.5</v>
      </c>
      <c r="P1475">
        <v>8.9</v>
      </c>
      <c r="Q1475">
        <v>9.1999999999999993</v>
      </c>
      <c r="R1475" s="5">
        <v>1.0180555555555599</v>
      </c>
    </row>
    <row r="1476" spans="2:18">
      <c r="B1476" s="2">
        <v>11.3</v>
      </c>
      <c r="C1476" s="2">
        <v>71</v>
      </c>
      <c r="D1476" s="2">
        <v>6.2</v>
      </c>
      <c r="E1476" s="2">
        <v>11.3</v>
      </c>
      <c r="F1476" s="2">
        <v>0</v>
      </c>
      <c r="G1476" s="2">
        <v>0</v>
      </c>
      <c r="H1476" s="2">
        <v>1018.8</v>
      </c>
      <c r="I1476" s="2">
        <v>0</v>
      </c>
      <c r="J1476" s="2">
        <v>0</v>
      </c>
      <c r="K1476" s="2">
        <v>0</v>
      </c>
      <c r="L1476" s="2">
        <v>1.1000000000000001</v>
      </c>
      <c r="M1476" s="2">
        <v>23.5</v>
      </c>
      <c r="N1476">
        <v>30.7</v>
      </c>
      <c r="O1476">
        <v>356.5</v>
      </c>
      <c r="P1476">
        <v>8.9</v>
      </c>
      <c r="Q1476">
        <v>9.1999999999999993</v>
      </c>
      <c r="R1476" s="5">
        <v>1.01875</v>
      </c>
    </row>
    <row r="1477" spans="2:18">
      <c r="B1477" s="2">
        <v>11.3</v>
      </c>
      <c r="C1477" s="2">
        <v>71</v>
      </c>
      <c r="D1477" s="2">
        <v>6.2</v>
      </c>
      <c r="E1477" s="2">
        <v>11.3</v>
      </c>
      <c r="F1477" s="2">
        <v>4</v>
      </c>
      <c r="G1477" s="2">
        <v>5</v>
      </c>
      <c r="H1477" s="2">
        <v>1018.9</v>
      </c>
      <c r="I1477" s="2">
        <v>0</v>
      </c>
      <c r="J1477" s="2">
        <v>0</v>
      </c>
      <c r="K1477" s="2">
        <v>0</v>
      </c>
      <c r="L1477" s="2">
        <v>1.1000000000000001</v>
      </c>
      <c r="M1477" s="2">
        <v>23.5</v>
      </c>
      <c r="N1477">
        <v>30.7</v>
      </c>
      <c r="O1477">
        <v>356.5</v>
      </c>
      <c r="P1477">
        <v>8.9</v>
      </c>
      <c r="Q1477">
        <v>9.1999999999999993</v>
      </c>
      <c r="R1477" s="5">
        <v>1.0194444444444399</v>
      </c>
    </row>
    <row r="1478" spans="2:18">
      <c r="B1478" s="2">
        <v>11.4</v>
      </c>
      <c r="C1478" s="2">
        <v>71</v>
      </c>
      <c r="D1478" s="2">
        <v>6.3</v>
      </c>
      <c r="E1478" s="2">
        <v>11.4</v>
      </c>
      <c r="F1478" s="2">
        <v>4.3</v>
      </c>
      <c r="G1478" s="2">
        <v>6.1</v>
      </c>
      <c r="H1478" s="2">
        <v>1018.8</v>
      </c>
      <c r="I1478" s="2">
        <v>0</v>
      </c>
      <c r="J1478" s="2">
        <v>0</v>
      </c>
      <c r="K1478" s="2">
        <v>0</v>
      </c>
      <c r="L1478" s="2">
        <v>1.1000000000000001</v>
      </c>
      <c r="M1478" s="2">
        <v>23.5</v>
      </c>
      <c r="N1478">
        <v>30.7</v>
      </c>
      <c r="O1478">
        <v>356.5</v>
      </c>
      <c r="P1478">
        <v>8.9</v>
      </c>
      <c r="Q1478">
        <v>9.1999999999999993</v>
      </c>
      <c r="R1478" s="5">
        <v>1.02013888888889</v>
      </c>
    </row>
    <row r="1479" spans="2:18">
      <c r="B1479" s="2">
        <v>11.5</v>
      </c>
      <c r="C1479" s="2">
        <v>70</v>
      </c>
      <c r="D1479" s="2">
        <v>6.2</v>
      </c>
      <c r="E1479" s="2">
        <v>11.5</v>
      </c>
      <c r="F1479" s="2">
        <v>5.8</v>
      </c>
      <c r="G1479" s="2">
        <v>5.8</v>
      </c>
      <c r="H1479" s="2">
        <v>1018.7</v>
      </c>
      <c r="I1479" s="2">
        <v>0</v>
      </c>
      <c r="J1479" s="2">
        <v>0</v>
      </c>
      <c r="K1479" s="2">
        <v>0</v>
      </c>
      <c r="L1479" s="2">
        <v>1.1000000000000001</v>
      </c>
      <c r="M1479" s="2">
        <v>23.5</v>
      </c>
      <c r="N1479">
        <v>30.7</v>
      </c>
      <c r="O1479">
        <v>356.5</v>
      </c>
      <c r="P1479">
        <v>8.9</v>
      </c>
      <c r="Q1479">
        <v>9.3000000000000007</v>
      </c>
      <c r="R1479" s="5">
        <v>1.0208333333333299</v>
      </c>
    </row>
    <row r="1480" spans="2:18">
      <c r="B1480" s="2">
        <v>11.6</v>
      </c>
      <c r="C1480" s="2">
        <v>70</v>
      </c>
      <c r="D1480" s="2">
        <v>6.3</v>
      </c>
      <c r="E1480" s="2">
        <v>11.6</v>
      </c>
      <c r="F1480" s="2">
        <v>2.2000000000000002</v>
      </c>
      <c r="G1480" s="2">
        <v>4.3</v>
      </c>
      <c r="H1480" s="2">
        <v>1018.8</v>
      </c>
      <c r="I1480" s="2">
        <v>0</v>
      </c>
      <c r="J1480" s="2">
        <v>0</v>
      </c>
      <c r="K1480" s="2">
        <v>0</v>
      </c>
      <c r="L1480" s="2">
        <v>1.1000000000000001</v>
      </c>
      <c r="M1480" s="2">
        <v>23.5</v>
      </c>
      <c r="N1480">
        <v>30.7</v>
      </c>
      <c r="O1480">
        <v>356.5</v>
      </c>
      <c r="P1480">
        <v>9</v>
      </c>
      <c r="Q1480">
        <v>9.3000000000000007</v>
      </c>
      <c r="R1480" s="5">
        <v>1.02152777777778</v>
      </c>
    </row>
    <row r="1481" spans="2:18">
      <c r="B1481" s="2">
        <v>11.6</v>
      </c>
      <c r="C1481" s="2">
        <v>70</v>
      </c>
      <c r="D1481" s="2">
        <v>6.3</v>
      </c>
      <c r="E1481" s="2">
        <v>11.6</v>
      </c>
      <c r="F1481" s="2">
        <v>2.5</v>
      </c>
      <c r="G1481" s="2">
        <v>2.9</v>
      </c>
      <c r="H1481" s="2">
        <v>1018.9</v>
      </c>
      <c r="I1481" s="2">
        <v>0</v>
      </c>
      <c r="J1481" s="2">
        <v>0</v>
      </c>
      <c r="K1481" s="2">
        <v>0</v>
      </c>
      <c r="L1481" s="2">
        <v>1.1000000000000001</v>
      </c>
      <c r="M1481" s="2">
        <v>23.5</v>
      </c>
      <c r="N1481">
        <v>30.7</v>
      </c>
      <c r="O1481">
        <v>356.5</v>
      </c>
      <c r="P1481">
        <v>9</v>
      </c>
      <c r="Q1481">
        <v>9.3000000000000007</v>
      </c>
      <c r="R1481" s="5">
        <v>1.0222222222222199</v>
      </c>
    </row>
    <row r="1482" spans="2:18">
      <c r="B1482" s="2">
        <v>11.6</v>
      </c>
      <c r="C1482" s="2">
        <v>69</v>
      </c>
      <c r="D1482" s="2">
        <v>6.1</v>
      </c>
      <c r="E1482" s="2">
        <v>11.6</v>
      </c>
      <c r="F1482" s="2">
        <v>2.5</v>
      </c>
      <c r="G1482" s="2">
        <v>2.9</v>
      </c>
      <c r="H1482" s="2">
        <v>1018.8</v>
      </c>
      <c r="I1482" s="2">
        <v>0</v>
      </c>
      <c r="J1482" s="2">
        <v>0</v>
      </c>
      <c r="K1482" s="2">
        <v>0</v>
      </c>
      <c r="L1482" s="2">
        <v>1.1000000000000001</v>
      </c>
      <c r="M1482" s="2">
        <v>23.5</v>
      </c>
      <c r="N1482">
        <v>30.7</v>
      </c>
      <c r="O1482">
        <v>356.5</v>
      </c>
      <c r="P1482">
        <v>9.1</v>
      </c>
      <c r="Q1482">
        <v>9.4</v>
      </c>
      <c r="R1482" s="5">
        <v>1.02291666666667</v>
      </c>
    </row>
    <row r="1483" spans="2:18">
      <c r="B1483" s="2">
        <v>11.7</v>
      </c>
      <c r="C1483" s="2">
        <v>69</v>
      </c>
      <c r="D1483" s="2">
        <v>6.2</v>
      </c>
      <c r="E1483" s="2">
        <v>11.7</v>
      </c>
      <c r="F1483" s="2">
        <v>2.9</v>
      </c>
      <c r="G1483" s="2">
        <v>4</v>
      </c>
      <c r="H1483" s="2">
        <v>1018.8</v>
      </c>
      <c r="I1483" s="2">
        <v>0</v>
      </c>
      <c r="J1483" s="2">
        <v>0</v>
      </c>
      <c r="K1483" s="2">
        <v>0</v>
      </c>
      <c r="L1483" s="2">
        <v>1.1000000000000001</v>
      </c>
      <c r="M1483" s="2">
        <v>23.5</v>
      </c>
      <c r="N1483">
        <v>30.7</v>
      </c>
      <c r="O1483">
        <v>356.5</v>
      </c>
      <c r="P1483">
        <v>9.1999999999999993</v>
      </c>
      <c r="Q1483">
        <v>9.4</v>
      </c>
      <c r="R1483" s="5">
        <v>1.0236111111111099</v>
      </c>
    </row>
    <row r="1484" spans="2:18">
      <c r="B1484" s="2">
        <v>11.8</v>
      </c>
      <c r="C1484" s="2">
        <v>69</v>
      </c>
      <c r="D1484" s="2">
        <v>6.3</v>
      </c>
      <c r="E1484" s="2">
        <v>11.8</v>
      </c>
      <c r="F1484" s="2">
        <v>2.9</v>
      </c>
      <c r="G1484" s="2">
        <v>2.9</v>
      </c>
      <c r="H1484" s="2">
        <v>1018.8</v>
      </c>
      <c r="I1484" s="2">
        <v>0</v>
      </c>
      <c r="J1484" s="2">
        <v>0</v>
      </c>
      <c r="K1484" s="2">
        <v>0</v>
      </c>
      <c r="L1484" s="2">
        <v>1.1000000000000001</v>
      </c>
      <c r="M1484" s="2">
        <v>23.5</v>
      </c>
      <c r="N1484">
        <v>30.7</v>
      </c>
      <c r="O1484">
        <v>356.5</v>
      </c>
      <c r="P1484">
        <v>9.1999999999999993</v>
      </c>
      <c r="Q1484">
        <v>9.4</v>
      </c>
      <c r="R1484" s="5">
        <v>1.02430555555556</v>
      </c>
    </row>
    <row r="1485" spans="2:18">
      <c r="B1485" s="2">
        <v>11.8</v>
      </c>
      <c r="C1485" s="2">
        <v>69</v>
      </c>
      <c r="D1485" s="2">
        <v>6.3</v>
      </c>
      <c r="E1485" s="2">
        <v>11.8</v>
      </c>
      <c r="F1485" s="2">
        <v>2.5</v>
      </c>
      <c r="G1485" s="2">
        <v>2.9</v>
      </c>
      <c r="H1485" s="2">
        <v>1018.9</v>
      </c>
      <c r="I1485" s="2">
        <v>0</v>
      </c>
      <c r="J1485" s="2">
        <v>0</v>
      </c>
      <c r="K1485" s="2">
        <v>0</v>
      </c>
      <c r="L1485" s="2">
        <v>1.1000000000000001</v>
      </c>
      <c r="M1485" s="2">
        <v>23.5</v>
      </c>
      <c r="N1485">
        <v>30.7</v>
      </c>
      <c r="O1485">
        <v>356.5</v>
      </c>
      <c r="P1485">
        <v>9.1999999999999993</v>
      </c>
      <c r="Q1485">
        <v>9.4</v>
      </c>
      <c r="R1485" s="5">
        <v>1.0249999999999999</v>
      </c>
    </row>
    <row r="1486" spans="2:18">
      <c r="B1486" s="2">
        <v>11.9</v>
      </c>
      <c r="C1486" s="2">
        <v>68</v>
      </c>
      <c r="D1486" s="2">
        <v>6.2</v>
      </c>
      <c r="E1486" s="2">
        <v>11.9</v>
      </c>
      <c r="F1486" s="2">
        <v>0</v>
      </c>
      <c r="G1486" s="2">
        <v>2.2000000000000002</v>
      </c>
      <c r="H1486" s="2">
        <v>1019</v>
      </c>
      <c r="I1486" s="2">
        <v>0</v>
      </c>
      <c r="J1486" s="2">
        <v>0</v>
      </c>
      <c r="K1486" s="2">
        <v>0</v>
      </c>
      <c r="L1486" s="2">
        <v>1.1000000000000001</v>
      </c>
      <c r="M1486" s="2">
        <v>23.5</v>
      </c>
      <c r="N1486">
        <v>30.7</v>
      </c>
      <c r="O1486">
        <v>356.5</v>
      </c>
      <c r="P1486">
        <v>9.3000000000000007</v>
      </c>
      <c r="Q1486">
        <v>9.5</v>
      </c>
      <c r="R1486" s="5">
        <v>1.02569444444444</v>
      </c>
    </row>
    <row r="1487" spans="2:18">
      <c r="B1487" s="2">
        <v>11.9</v>
      </c>
      <c r="C1487" s="2">
        <v>68</v>
      </c>
      <c r="D1487" s="2">
        <v>6.2</v>
      </c>
      <c r="E1487" s="2">
        <v>11.9</v>
      </c>
      <c r="F1487" s="2">
        <v>3.6</v>
      </c>
      <c r="G1487" s="2">
        <v>3.6</v>
      </c>
      <c r="H1487" s="2">
        <v>1019.1</v>
      </c>
      <c r="I1487" s="2">
        <v>0</v>
      </c>
      <c r="J1487" s="2">
        <v>0</v>
      </c>
      <c r="K1487" s="2">
        <v>0</v>
      </c>
      <c r="L1487" s="2">
        <v>1.1000000000000001</v>
      </c>
      <c r="M1487" s="2">
        <v>23.5</v>
      </c>
      <c r="N1487">
        <v>30.7</v>
      </c>
      <c r="O1487">
        <v>356.5</v>
      </c>
      <c r="P1487">
        <v>9.3000000000000007</v>
      </c>
      <c r="Q1487">
        <v>9.5</v>
      </c>
      <c r="R1487" s="5">
        <v>1.0263888888888899</v>
      </c>
    </row>
    <row r="1488" spans="2:18">
      <c r="B1488" s="2">
        <v>11.9</v>
      </c>
      <c r="C1488" s="2">
        <v>68</v>
      </c>
      <c r="D1488" s="2">
        <v>6.2</v>
      </c>
      <c r="E1488" s="2">
        <v>11.9</v>
      </c>
      <c r="F1488" s="2">
        <v>0</v>
      </c>
      <c r="G1488" s="2">
        <v>2.2000000000000002</v>
      </c>
      <c r="H1488" s="2">
        <v>1018.9</v>
      </c>
      <c r="I1488" s="2">
        <v>0</v>
      </c>
      <c r="J1488" s="2">
        <v>0</v>
      </c>
      <c r="K1488" s="2">
        <v>0</v>
      </c>
      <c r="L1488" s="2">
        <v>1.1000000000000001</v>
      </c>
      <c r="M1488" s="2">
        <v>23.5</v>
      </c>
      <c r="N1488">
        <v>30.7</v>
      </c>
      <c r="O1488">
        <v>356.5</v>
      </c>
      <c r="P1488">
        <v>9.4</v>
      </c>
      <c r="Q1488">
        <v>9.5</v>
      </c>
      <c r="R1488" s="5">
        <v>1.02708333333333</v>
      </c>
    </row>
    <row r="1489" spans="2:18">
      <c r="B1489" s="2">
        <v>11.9</v>
      </c>
      <c r="C1489" s="2">
        <v>68</v>
      </c>
      <c r="D1489" s="2">
        <v>6.2</v>
      </c>
      <c r="E1489" s="2">
        <v>11.9</v>
      </c>
      <c r="F1489" s="2">
        <v>1.8</v>
      </c>
      <c r="G1489" s="2">
        <v>2.5</v>
      </c>
      <c r="H1489" s="2">
        <v>1019.1</v>
      </c>
      <c r="I1489" s="2">
        <v>0</v>
      </c>
      <c r="J1489" s="2">
        <v>0</v>
      </c>
      <c r="K1489" s="2">
        <v>0</v>
      </c>
      <c r="L1489" s="2">
        <v>1.1000000000000001</v>
      </c>
      <c r="M1489" s="2">
        <v>23.5</v>
      </c>
      <c r="N1489">
        <v>30.7</v>
      </c>
      <c r="O1489">
        <v>356.5</v>
      </c>
      <c r="P1489">
        <v>9.4</v>
      </c>
      <c r="Q1489">
        <v>9.5</v>
      </c>
      <c r="R1489" s="5">
        <v>1.0277777777777799</v>
      </c>
    </row>
    <row r="1490" spans="2:18">
      <c r="B1490" s="2">
        <v>11.9</v>
      </c>
      <c r="C1490" s="2">
        <v>68</v>
      </c>
      <c r="D1490" s="2">
        <v>6.2</v>
      </c>
      <c r="E1490" s="2">
        <v>11.9</v>
      </c>
      <c r="F1490" s="2">
        <v>0</v>
      </c>
      <c r="G1490" s="2">
        <v>0</v>
      </c>
      <c r="H1490" s="2">
        <v>1019</v>
      </c>
      <c r="I1490" s="2">
        <v>0</v>
      </c>
      <c r="J1490" s="2">
        <v>0</v>
      </c>
      <c r="K1490" s="2">
        <v>0</v>
      </c>
      <c r="L1490" s="2">
        <v>1.1000000000000001</v>
      </c>
      <c r="M1490" s="2">
        <v>23.5</v>
      </c>
      <c r="N1490">
        <v>30.7</v>
      </c>
      <c r="O1490">
        <v>356.5</v>
      </c>
      <c r="P1490">
        <v>9.4</v>
      </c>
      <c r="Q1490">
        <v>9.6</v>
      </c>
      <c r="R1490" s="5">
        <v>1.02847222222222</v>
      </c>
    </row>
    <row r="1491" spans="2:18">
      <c r="B1491" s="2">
        <v>11.8</v>
      </c>
      <c r="C1491" s="2">
        <v>68</v>
      </c>
      <c r="D1491" s="2">
        <v>6.1</v>
      </c>
      <c r="E1491" s="2">
        <v>11.8</v>
      </c>
      <c r="F1491" s="2">
        <v>2.9</v>
      </c>
      <c r="G1491" s="2">
        <v>2.9</v>
      </c>
      <c r="H1491" s="2">
        <v>1018.9</v>
      </c>
      <c r="I1491" s="2">
        <v>0</v>
      </c>
      <c r="J1491" s="2">
        <v>0</v>
      </c>
      <c r="K1491" s="2">
        <v>0</v>
      </c>
      <c r="L1491" s="2">
        <v>1.1000000000000001</v>
      </c>
      <c r="M1491" s="2">
        <v>23.5</v>
      </c>
      <c r="N1491">
        <v>30.7</v>
      </c>
      <c r="O1491">
        <v>356.5</v>
      </c>
      <c r="P1491">
        <v>9.4</v>
      </c>
      <c r="Q1491">
        <v>9.6</v>
      </c>
      <c r="R1491" s="5">
        <v>1.0291666666666699</v>
      </c>
    </row>
    <row r="1492" spans="2:18">
      <c r="B1492" s="2">
        <v>11.8</v>
      </c>
      <c r="C1492" s="2">
        <v>68</v>
      </c>
      <c r="D1492" s="2">
        <v>6.1</v>
      </c>
      <c r="E1492" s="2">
        <v>11.8</v>
      </c>
      <c r="F1492" s="2">
        <v>0</v>
      </c>
      <c r="G1492" s="2">
        <v>1.8</v>
      </c>
      <c r="H1492" s="2">
        <v>1018.9</v>
      </c>
      <c r="I1492" s="2">
        <v>0</v>
      </c>
      <c r="J1492" s="2">
        <v>0</v>
      </c>
      <c r="K1492" s="2">
        <v>0</v>
      </c>
      <c r="L1492" s="2">
        <v>1.1000000000000001</v>
      </c>
      <c r="M1492" s="2">
        <v>23.5</v>
      </c>
      <c r="N1492">
        <v>30.7</v>
      </c>
      <c r="O1492">
        <v>356.5</v>
      </c>
      <c r="P1492">
        <v>9.4</v>
      </c>
      <c r="Q1492">
        <v>9.6</v>
      </c>
      <c r="R1492" s="5">
        <v>1.02986111111111</v>
      </c>
    </row>
    <row r="1493" spans="2:18">
      <c r="B1493" s="2">
        <v>11.8</v>
      </c>
      <c r="C1493" s="2">
        <v>68</v>
      </c>
      <c r="D1493" s="2">
        <v>6.1</v>
      </c>
      <c r="E1493" s="2">
        <v>11.8</v>
      </c>
      <c r="F1493" s="2">
        <v>3.6</v>
      </c>
      <c r="G1493" s="2">
        <v>3.6</v>
      </c>
      <c r="H1493" s="2">
        <v>1018.8</v>
      </c>
      <c r="I1493" s="2">
        <v>0</v>
      </c>
      <c r="J1493" s="2">
        <v>0</v>
      </c>
      <c r="K1493" s="2">
        <v>0</v>
      </c>
      <c r="L1493" s="2">
        <v>1.1000000000000001</v>
      </c>
      <c r="M1493" s="2">
        <v>23.5</v>
      </c>
      <c r="N1493">
        <v>30.7</v>
      </c>
      <c r="O1493">
        <v>356.5</v>
      </c>
      <c r="P1493">
        <v>9.4</v>
      </c>
      <c r="Q1493">
        <v>9.6</v>
      </c>
      <c r="R1493" s="5">
        <v>1.0305555555555601</v>
      </c>
    </row>
    <row r="1494" spans="2:18">
      <c r="B1494" s="2">
        <v>11.9</v>
      </c>
      <c r="C1494" s="2">
        <v>68</v>
      </c>
      <c r="D1494" s="2">
        <v>6.2</v>
      </c>
      <c r="E1494" s="2">
        <v>11.9</v>
      </c>
      <c r="F1494" s="2">
        <v>3.2</v>
      </c>
      <c r="G1494" s="2">
        <v>3.2</v>
      </c>
      <c r="H1494" s="2">
        <v>1018.9</v>
      </c>
      <c r="I1494" s="2">
        <v>0</v>
      </c>
      <c r="J1494" s="2">
        <v>0</v>
      </c>
      <c r="K1494" s="2">
        <v>0</v>
      </c>
      <c r="L1494" s="2">
        <v>1.1000000000000001</v>
      </c>
      <c r="M1494" s="2">
        <v>23.5</v>
      </c>
      <c r="N1494">
        <v>30.7</v>
      </c>
      <c r="O1494">
        <v>356.5</v>
      </c>
      <c r="P1494">
        <v>9.4</v>
      </c>
      <c r="Q1494">
        <v>9.6</v>
      </c>
      <c r="R1494" s="5">
        <v>1.03125</v>
      </c>
    </row>
    <row r="1495" spans="2:18">
      <c r="B1495" s="2">
        <v>11.9</v>
      </c>
      <c r="C1495" s="2">
        <v>68</v>
      </c>
      <c r="D1495" s="2">
        <v>6.2</v>
      </c>
      <c r="E1495" s="2">
        <v>11.9</v>
      </c>
      <c r="F1495" s="2">
        <v>1.8</v>
      </c>
      <c r="G1495" s="2">
        <v>2.2000000000000002</v>
      </c>
      <c r="H1495" s="2">
        <v>1018.9</v>
      </c>
      <c r="I1495" s="2">
        <v>0</v>
      </c>
      <c r="J1495" s="2">
        <v>0</v>
      </c>
      <c r="K1495" s="2">
        <v>0</v>
      </c>
      <c r="L1495" s="2">
        <v>1.1000000000000001</v>
      </c>
      <c r="M1495" s="2">
        <v>23.5</v>
      </c>
      <c r="N1495">
        <v>30.7</v>
      </c>
      <c r="O1495">
        <v>356.5</v>
      </c>
      <c r="P1495">
        <v>9.4</v>
      </c>
      <c r="Q1495">
        <v>9.6</v>
      </c>
      <c r="R1495" s="5">
        <v>1.0319444444444399</v>
      </c>
    </row>
    <row r="1496" spans="2:18">
      <c r="B1496" s="2">
        <v>11.9</v>
      </c>
      <c r="C1496" s="2">
        <v>68</v>
      </c>
      <c r="D1496" s="2">
        <v>6.2</v>
      </c>
      <c r="E1496" s="2">
        <v>11.9</v>
      </c>
      <c r="F1496" s="2">
        <v>2.5</v>
      </c>
      <c r="G1496" s="2">
        <v>3.6</v>
      </c>
      <c r="H1496" s="2">
        <v>1019.1</v>
      </c>
      <c r="I1496" s="2">
        <v>0</v>
      </c>
      <c r="J1496" s="2">
        <v>0</v>
      </c>
      <c r="K1496" s="2">
        <v>0</v>
      </c>
      <c r="L1496" s="2">
        <v>1.1000000000000001</v>
      </c>
      <c r="M1496" s="2">
        <v>23.5</v>
      </c>
      <c r="N1496">
        <v>30.7</v>
      </c>
      <c r="O1496">
        <v>356.5</v>
      </c>
      <c r="P1496">
        <v>9.4</v>
      </c>
      <c r="Q1496">
        <v>9.6</v>
      </c>
      <c r="R1496" s="5">
        <v>1.03263888888889</v>
      </c>
    </row>
    <row r="1497" spans="2:18">
      <c r="B1497" s="2">
        <v>11.9</v>
      </c>
      <c r="C1497" s="2">
        <v>67</v>
      </c>
      <c r="D1497" s="2">
        <v>5.9</v>
      </c>
      <c r="E1497" s="2">
        <v>11.9</v>
      </c>
      <c r="F1497" s="2">
        <v>4</v>
      </c>
      <c r="G1497" s="2">
        <v>4</v>
      </c>
      <c r="H1497" s="2">
        <v>1019.1</v>
      </c>
      <c r="I1497" s="2">
        <v>0</v>
      </c>
      <c r="J1497" s="2">
        <v>0</v>
      </c>
      <c r="K1497" s="2">
        <v>0</v>
      </c>
      <c r="L1497" s="2">
        <v>1.1000000000000001</v>
      </c>
      <c r="M1497" s="2">
        <v>23.5</v>
      </c>
      <c r="N1497">
        <v>30.7</v>
      </c>
      <c r="O1497">
        <v>356.5</v>
      </c>
      <c r="P1497">
        <v>9.4</v>
      </c>
      <c r="Q1497">
        <v>9.6</v>
      </c>
      <c r="R1497" s="5">
        <v>1.0333333333333301</v>
      </c>
    </row>
    <row r="1498" spans="2:18">
      <c r="B1498" s="2">
        <v>12</v>
      </c>
      <c r="C1498" s="2">
        <v>67</v>
      </c>
      <c r="D1498" s="2">
        <v>6</v>
      </c>
      <c r="E1498" s="2">
        <v>12</v>
      </c>
      <c r="F1498" s="2">
        <v>1.8</v>
      </c>
      <c r="G1498" s="2">
        <v>2.5</v>
      </c>
      <c r="H1498" s="2">
        <v>1018.9</v>
      </c>
      <c r="I1498" s="2">
        <v>0</v>
      </c>
      <c r="J1498" s="2">
        <v>0</v>
      </c>
      <c r="K1498" s="2">
        <v>0</v>
      </c>
      <c r="L1498" s="2">
        <v>1.1000000000000001</v>
      </c>
      <c r="M1498" s="2">
        <v>23.5</v>
      </c>
      <c r="N1498">
        <v>30.7</v>
      </c>
      <c r="O1498">
        <v>356.5</v>
      </c>
      <c r="P1498">
        <v>9.5</v>
      </c>
      <c r="Q1498">
        <v>9.6</v>
      </c>
      <c r="R1498" s="5">
        <v>1.03402777777778</v>
      </c>
    </row>
    <row r="1499" spans="2:18">
      <c r="B1499" s="2">
        <v>12</v>
      </c>
      <c r="C1499" s="2">
        <v>67</v>
      </c>
      <c r="D1499" s="2">
        <v>6</v>
      </c>
      <c r="E1499" s="2">
        <v>12</v>
      </c>
      <c r="F1499" s="2">
        <v>2.9</v>
      </c>
      <c r="G1499" s="2">
        <v>5</v>
      </c>
      <c r="H1499" s="2">
        <v>1018.9</v>
      </c>
      <c r="I1499" s="2">
        <v>0</v>
      </c>
      <c r="J1499" s="2">
        <v>0</v>
      </c>
      <c r="K1499" s="2">
        <v>0</v>
      </c>
      <c r="L1499" s="2">
        <v>1.1000000000000001</v>
      </c>
      <c r="M1499" s="2">
        <v>23.5</v>
      </c>
      <c r="N1499">
        <v>30.7</v>
      </c>
      <c r="O1499">
        <v>356.5</v>
      </c>
      <c r="P1499">
        <v>9.5</v>
      </c>
      <c r="Q1499">
        <v>9.6</v>
      </c>
      <c r="R1499" s="5">
        <v>1.0347222222222201</v>
      </c>
    </row>
    <row r="1500" spans="2:18">
      <c r="B1500" s="2">
        <v>12.1</v>
      </c>
      <c r="C1500" s="2">
        <v>67</v>
      </c>
      <c r="D1500" s="2">
        <v>6.1</v>
      </c>
      <c r="E1500" s="2">
        <v>12.1</v>
      </c>
      <c r="F1500" s="2">
        <v>0</v>
      </c>
      <c r="G1500" s="2">
        <v>1.8</v>
      </c>
      <c r="H1500" s="2">
        <v>1018.9</v>
      </c>
      <c r="I1500" s="2">
        <v>0</v>
      </c>
      <c r="J1500" s="2">
        <v>0</v>
      </c>
      <c r="K1500" s="2">
        <v>0</v>
      </c>
      <c r="L1500" s="2">
        <v>1.1000000000000001</v>
      </c>
      <c r="M1500" s="2">
        <v>23.5</v>
      </c>
      <c r="N1500">
        <v>30.7</v>
      </c>
      <c r="O1500">
        <v>356.5</v>
      </c>
      <c r="P1500">
        <v>9.5</v>
      </c>
      <c r="Q1500">
        <v>9.6</v>
      </c>
      <c r="R1500" s="5">
        <v>1.03541666666667</v>
      </c>
    </row>
    <row r="1501" spans="2:18">
      <c r="B1501" s="2">
        <v>12</v>
      </c>
      <c r="C1501" s="2">
        <v>67</v>
      </c>
      <c r="D1501" s="2">
        <v>6</v>
      </c>
      <c r="E1501" s="2">
        <v>12</v>
      </c>
      <c r="F1501" s="2">
        <v>0</v>
      </c>
      <c r="G1501" s="2">
        <v>3.2</v>
      </c>
      <c r="H1501" s="2">
        <v>1018.9</v>
      </c>
      <c r="I1501" s="2">
        <v>0</v>
      </c>
      <c r="J1501" s="2">
        <v>0</v>
      </c>
      <c r="K1501" s="2">
        <v>0</v>
      </c>
      <c r="L1501" s="2">
        <v>1.1000000000000001</v>
      </c>
      <c r="M1501" s="2">
        <v>23.5</v>
      </c>
      <c r="N1501">
        <v>30.7</v>
      </c>
      <c r="O1501">
        <v>356.5</v>
      </c>
      <c r="P1501">
        <v>9.5</v>
      </c>
      <c r="Q1501">
        <v>9.6</v>
      </c>
      <c r="R1501" s="5">
        <v>1.0361111111111101</v>
      </c>
    </row>
    <row r="1502" spans="2:18">
      <c r="B1502" s="2">
        <v>12</v>
      </c>
      <c r="C1502" s="2">
        <v>67</v>
      </c>
      <c r="D1502" s="2">
        <v>6</v>
      </c>
      <c r="E1502" s="2">
        <v>12</v>
      </c>
      <c r="F1502" s="2">
        <v>2.2000000000000002</v>
      </c>
      <c r="G1502" s="2">
        <v>2.5</v>
      </c>
      <c r="H1502" s="2">
        <v>1019.1</v>
      </c>
      <c r="I1502" s="2">
        <v>0</v>
      </c>
      <c r="J1502" s="2">
        <v>0</v>
      </c>
      <c r="K1502" s="2">
        <v>0</v>
      </c>
      <c r="L1502" s="2">
        <v>1.1000000000000001</v>
      </c>
      <c r="M1502" s="2">
        <v>23.5</v>
      </c>
      <c r="N1502">
        <v>30.7</v>
      </c>
      <c r="O1502">
        <v>356.5</v>
      </c>
      <c r="P1502">
        <v>9.5</v>
      </c>
      <c r="Q1502">
        <v>9.6</v>
      </c>
      <c r="R1502" s="5">
        <v>1.03680555555556</v>
      </c>
    </row>
    <row r="1503" spans="2:18">
      <c r="B1503" s="2">
        <v>12</v>
      </c>
      <c r="C1503" s="2">
        <v>68</v>
      </c>
      <c r="D1503" s="2">
        <v>6.3</v>
      </c>
      <c r="E1503" s="2">
        <v>12</v>
      </c>
      <c r="F1503" s="2">
        <v>0</v>
      </c>
      <c r="G1503" s="2">
        <v>3.6</v>
      </c>
      <c r="H1503" s="2">
        <v>1019.1</v>
      </c>
      <c r="I1503" s="2">
        <v>0</v>
      </c>
      <c r="J1503" s="2">
        <v>0</v>
      </c>
      <c r="K1503" s="2">
        <v>0</v>
      </c>
      <c r="L1503" s="2">
        <v>1.1000000000000001</v>
      </c>
      <c r="M1503" s="2">
        <v>23.5</v>
      </c>
      <c r="N1503">
        <v>30.7</v>
      </c>
      <c r="O1503">
        <v>356.5</v>
      </c>
      <c r="P1503">
        <v>9.6</v>
      </c>
      <c r="Q1503">
        <v>9.6</v>
      </c>
      <c r="R1503" s="5">
        <v>1.0375000000000001</v>
      </c>
    </row>
    <row r="1504" spans="2:18">
      <c r="B1504" s="2">
        <v>12</v>
      </c>
      <c r="C1504" s="2">
        <v>68</v>
      </c>
      <c r="D1504" s="2">
        <v>6.3</v>
      </c>
      <c r="E1504" s="2">
        <v>12</v>
      </c>
      <c r="F1504" s="2">
        <v>1.8</v>
      </c>
      <c r="G1504" s="2">
        <v>2.5</v>
      </c>
      <c r="H1504" s="2">
        <v>1019</v>
      </c>
      <c r="I1504" s="2">
        <v>0</v>
      </c>
      <c r="J1504" s="2">
        <v>0</v>
      </c>
      <c r="K1504" s="2">
        <v>0</v>
      </c>
      <c r="L1504" s="2">
        <v>1.1000000000000001</v>
      </c>
      <c r="M1504" s="2">
        <v>23.5</v>
      </c>
      <c r="N1504">
        <v>30.7</v>
      </c>
      <c r="O1504">
        <v>356.5</v>
      </c>
      <c r="P1504">
        <v>9.5</v>
      </c>
      <c r="Q1504">
        <v>9.6999999999999993</v>
      </c>
      <c r="R1504" s="5">
        <v>1.03819444444444</v>
      </c>
    </row>
    <row r="1505" spans="2:18">
      <c r="B1505" s="2">
        <v>11.9</v>
      </c>
      <c r="C1505" s="2">
        <v>68</v>
      </c>
      <c r="D1505" s="2">
        <v>6.2</v>
      </c>
      <c r="E1505" s="2">
        <v>11.9</v>
      </c>
      <c r="F1505" s="2">
        <v>0</v>
      </c>
      <c r="G1505" s="2">
        <v>0</v>
      </c>
      <c r="H1505" s="2">
        <v>1019.1</v>
      </c>
      <c r="I1505" s="2">
        <v>0</v>
      </c>
      <c r="J1505" s="2">
        <v>0</v>
      </c>
      <c r="K1505" s="2">
        <v>0</v>
      </c>
      <c r="L1505" s="2">
        <v>1.1000000000000001</v>
      </c>
      <c r="M1505" s="2">
        <v>23.5</v>
      </c>
      <c r="N1505">
        <v>30.7</v>
      </c>
      <c r="O1505">
        <v>356.5</v>
      </c>
      <c r="P1505">
        <v>9.5</v>
      </c>
      <c r="Q1505">
        <v>9.6999999999999993</v>
      </c>
      <c r="R1505" s="5">
        <v>1.0388888888888901</v>
      </c>
    </row>
    <row r="1506" spans="2:18">
      <c r="B1506" s="2">
        <v>11.8</v>
      </c>
      <c r="C1506" s="2">
        <v>68</v>
      </c>
      <c r="D1506" s="2">
        <v>6.1</v>
      </c>
      <c r="E1506" s="2">
        <v>11.8</v>
      </c>
      <c r="F1506" s="2">
        <v>5</v>
      </c>
      <c r="G1506" s="2">
        <v>5</v>
      </c>
      <c r="H1506" s="2">
        <v>1019</v>
      </c>
      <c r="I1506" s="2">
        <v>0</v>
      </c>
      <c r="J1506" s="2">
        <v>0</v>
      </c>
      <c r="K1506" s="2">
        <v>0</v>
      </c>
      <c r="L1506" s="2">
        <v>1.1000000000000001</v>
      </c>
      <c r="M1506" s="2">
        <v>23.5</v>
      </c>
      <c r="N1506">
        <v>30.7</v>
      </c>
      <c r="O1506">
        <v>356.5</v>
      </c>
      <c r="P1506">
        <v>9.5</v>
      </c>
      <c r="Q1506">
        <v>9.6999999999999993</v>
      </c>
      <c r="R1506" s="5">
        <v>1.03958333333333</v>
      </c>
    </row>
    <row r="1507" spans="2:18">
      <c r="B1507" s="2">
        <v>11.9</v>
      </c>
      <c r="C1507" s="2">
        <v>68</v>
      </c>
      <c r="D1507" s="2">
        <v>6.2</v>
      </c>
      <c r="E1507" s="2">
        <v>11.9</v>
      </c>
      <c r="F1507" s="2">
        <v>2.9</v>
      </c>
      <c r="G1507" s="2">
        <v>3.2</v>
      </c>
      <c r="H1507" s="2">
        <v>1019.1</v>
      </c>
      <c r="I1507" s="2">
        <v>0</v>
      </c>
      <c r="J1507" s="2">
        <v>0</v>
      </c>
      <c r="K1507" s="2">
        <v>0</v>
      </c>
      <c r="L1507" s="2">
        <v>1.1000000000000001</v>
      </c>
      <c r="M1507" s="2">
        <v>23.5</v>
      </c>
      <c r="N1507">
        <v>30.7</v>
      </c>
      <c r="O1507">
        <v>356.5</v>
      </c>
      <c r="P1507">
        <v>9.5</v>
      </c>
      <c r="Q1507">
        <v>9.6</v>
      </c>
      <c r="R1507" s="5">
        <v>1.0402777777777801</v>
      </c>
    </row>
    <row r="1508" spans="2:18">
      <c r="B1508" s="2">
        <v>12</v>
      </c>
      <c r="C1508" s="2">
        <v>68</v>
      </c>
      <c r="D1508" s="2">
        <v>6.3</v>
      </c>
      <c r="E1508" s="2">
        <v>12</v>
      </c>
      <c r="F1508" s="2">
        <v>2.2000000000000002</v>
      </c>
      <c r="G1508" s="2">
        <v>5</v>
      </c>
      <c r="H1508" s="2">
        <v>1019.3</v>
      </c>
      <c r="I1508" s="2">
        <v>0</v>
      </c>
      <c r="J1508" s="2">
        <v>0</v>
      </c>
      <c r="K1508" s="2">
        <v>0</v>
      </c>
      <c r="L1508" s="2">
        <v>1.1000000000000001</v>
      </c>
      <c r="M1508" s="2">
        <v>23.5</v>
      </c>
      <c r="N1508">
        <v>30.7</v>
      </c>
      <c r="O1508">
        <v>356.5</v>
      </c>
      <c r="P1508">
        <v>9.5</v>
      </c>
      <c r="Q1508">
        <v>9.6</v>
      </c>
      <c r="R1508" s="5">
        <v>1.04097222222222</v>
      </c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C1" zoomScaleNormal="100" workbookViewId="0">
      <pane ySplit="10" topLeftCell="A50" activePane="bottomLeft" state="frozen"/>
      <selection activeCell="G49" sqref="G49"/>
      <selection pane="bottomLeft" activeCell="AT62" sqref="AT6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144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143</v>
      </c>
      <c r="BF1" s="195" t="s">
        <v>142</v>
      </c>
      <c r="BR1" s="18" t="s">
        <v>141</v>
      </c>
      <c r="BS1" s="243" t="s">
        <v>140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209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20.5</v>
      </c>
      <c r="AB3" s="303"/>
      <c r="AC3" s="303"/>
      <c r="AD3" s="302"/>
      <c r="AE3" s="216"/>
      <c r="AF3" s="448"/>
      <c r="AG3" s="647" t="str">
        <f>$C$5</f>
        <v>Octobre_2026</v>
      </c>
      <c r="AH3" s="648"/>
      <c r="AI3" s="487"/>
      <c r="AJ3" s="657" t="s">
        <v>139</v>
      </c>
      <c r="AK3" s="658"/>
      <c r="AL3" s="659"/>
      <c r="AM3" s="301"/>
      <c r="AN3" s="654" t="s">
        <v>138</v>
      </c>
      <c r="AO3" s="655"/>
      <c r="AP3" s="655"/>
      <c r="AQ3" s="655"/>
      <c r="AR3" s="656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137</v>
      </c>
      <c r="BB3" s="493"/>
      <c r="BC3" s="216"/>
      <c r="BE3" s="18" t="s">
        <v>136</v>
      </c>
      <c r="BF3" s="195" t="s">
        <v>135</v>
      </c>
      <c r="BM3" s="18"/>
      <c r="BR3" t="s">
        <v>134</v>
      </c>
      <c r="BS3" s="264" t="s">
        <v>133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183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430</v>
      </c>
      <c r="D5" s="295"/>
      <c r="E5" s="457"/>
      <c r="F5" s="294" t="s">
        <v>131</v>
      </c>
      <c r="G5" s="287"/>
      <c r="H5" s="293" t="s">
        <v>132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9" t="str">
        <f>C5</f>
        <v>Octobre_2026</v>
      </c>
      <c r="Y5" s="650"/>
      <c r="Z5" s="435"/>
      <c r="AA5" s="651">
        <f ca="1">NOW()</f>
        <v>46321.667842592593</v>
      </c>
      <c r="AB5" s="652"/>
      <c r="AC5" s="653"/>
      <c r="AD5" s="475"/>
      <c r="AE5" s="216"/>
      <c r="AF5" s="449"/>
      <c r="AG5" s="645" t="s">
        <v>131</v>
      </c>
      <c r="AH5" s="646"/>
      <c r="AI5" s="488"/>
      <c r="AJ5" s="421">
        <f>SUM($AJ$11:$AJ$72)</f>
        <v>30.700000000000006</v>
      </c>
      <c r="AK5" s="435"/>
      <c r="AL5" s="280">
        <f>SUM($AL$11:$AL$72)</f>
        <v>2.2104166666666667</v>
      </c>
      <c r="AM5" s="435"/>
      <c r="AN5" s="248">
        <f>SUM(AN$11:AN$72)</f>
        <v>0.79027777777777775</v>
      </c>
      <c r="AO5" s="435"/>
      <c r="AP5" s="248">
        <f>SUM(AP$11:AP$72)</f>
        <v>0.91874999999999984</v>
      </c>
      <c r="AQ5" s="435"/>
      <c r="AR5" s="248">
        <f>SUM(AR$11:AR$72)</f>
        <v>0.14027777777777778</v>
      </c>
      <c r="AS5" s="435"/>
      <c r="AT5" s="248">
        <f>SUM(AT$11:AT$72)</f>
        <v>0.3611111111111111</v>
      </c>
      <c r="AU5" s="471"/>
      <c r="AV5" s="216"/>
      <c r="AW5" s="449"/>
      <c r="AX5" s="282" t="s">
        <v>131</v>
      </c>
      <c r="AY5" s="281"/>
      <c r="AZ5" s="435"/>
      <c r="BA5" s="280">
        <f>SUM(BA$11:BA$72)</f>
        <v>7.4249999999999998</v>
      </c>
      <c r="BB5" s="494"/>
      <c r="BC5" s="216"/>
      <c r="BE5" s="18" t="s">
        <v>130</v>
      </c>
      <c r="BF5" s="195" t="s">
        <v>129</v>
      </c>
      <c r="BL5" s="24"/>
      <c r="BN5" s="24"/>
      <c r="BR5" s="18" t="s">
        <v>128</v>
      </c>
      <c r="BS5" s="195" t="s">
        <v>127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60" t="s">
        <v>126</v>
      </c>
      <c r="D7" s="661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62" t="s">
        <v>125</v>
      </c>
      <c r="Y7" s="663"/>
      <c r="Z7" s="435"/>
      <c r="AA7" s="269" t="s">
        <v>124</v>
      </c>
      <c r="AB7" s="435"/>
      <c r="AC7" s="268" t="s">
        <v>123</v>
      </c>
      <c r="AD7" s="471"/>
      <c r="AE7" s="216"/>
      <c r="AF7" s="449"/>
      <c r="AG7" s="643">
        <f ca="1">TODAY()</f>
        <v>46321</v>
      </c>
      <c r="AH7" s="644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122</v>
      </c>
      <c r="AO7" s="435"/>
      <c r="AP7" s="266" t="s">
        <v>122</v>
      </c>
      <c r="AQ7" s="435"/>
      <c r="AR7" s="266" t="s">
        <v>121</v>
      </c>
      <c r="AS7" s="435"/>
      <c r="AT7" s="266" t="s">
        <v>121</v>
      </c>
      <c r="AU7" s="471"/>
      <c r="AV7" s="216"/>
      <c r="AW7" s="449"/>
      <c r="AX7" s="643">
        <f ca="1">TODAY()</f>
        <v>46321</v>
      </c>
      <c r="AY7" s="644"/>
      <c r="AZ7" s="435"/>
      <c r="BA7" s="265">
        <f>VLOOKUP($BA$9,$BA$11:$BE$72,5,0)</f>
        <v>46297</v>
      </c>
      <c r="BB7" s="489"/>
      <c r="BC7" s="216"/>
      <c r="BE7" s="18" t="s">
        <v>120</v>
      </c>
      <c r="BF7" s="264" t="s">
        <v>119</v>
      </c>
      <c r="BL7" s="24"/>
      <c r="BM7" s="2"/>
      <c r="BO7" s="2"/>
      <c r="BQ7" s="24"/>
      <c r="BR7" t="s">
        <v>215</v>
      </c>
      <c r="BS7" s="264" t="s">
        <v>214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41"/>
      <c r="D9" s="642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117</v>
      </c>
      <c r="K9" s="245"/>
      <c r="L9" s="259" t="s">
        <v>118</v>
      </c>
      <c r="M9" s="468"/>
      <c r="N9" s="256">
        <f>VLOOKUP($L$7,$L$11:$N$71,3,0)</f>
        <v>0.33194444444444399</v>
      </c>
      <c r="O9" s="468"/>
      <c r="P9" s="258" t="s">
        <v>117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357.71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116</v>
      </c>
      <c r="AO9" s="435"/>
      <c r="AP9" s="248" t="s">
        <v>115</v>
      </c>
      <c r="AQ9" s="435"/>
      <c r="AR9" s="248" t="s">
        <v>114</v>
      </c>
      <c r="AS9" s="435"/>
      <c r="AT9" s="248" t="s">
        <v>113</v>
      </c>
      <c r="AU9" s="471"/>
      <c r="AV9" s="216"/>
      <c r="AW9" s="449"/>
      <c r="AX9" s="247" t="s">
        <v>32</v>
      </c>
      <c r="AY9" s="246">
        <f>$BR$79</f>
        <v>108.27708333333332</v>
      </c>
      <c r="AZ9" s="435"/>
      <c r="BA9" s="244">
        <f>MAX($BA$11:$BA$72)</f>
        <v>0.40833333333333338</v>
      </c>
      <c r="BB9" s="489"/>
      <c r="BC9" s="216"/>
      <c r="BE9" s="18" t="s">
        <v>112</v>
      </c>
      <c r="BF9" s="243" t="s">
        <v>111</v>
      </c>
      <c r="BL9" s="2" t="s">
        <v>110</v>
      </c>
      <c r="BM9" s="242" t="s">
        <v>109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108</v>
      </c>
      <c r="BI10" s="238" t="s">
        <v>107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>»</v>
      </c>
      <c r="K57" s="431"/>
      <c r="L57" s="432">
        <v>11.3</v>
      </c>
      <c r="M57" s="431"/>
      <c r="N57" s="425">
        <v>0.179166666666667</v>
      </c>
      <c r="O57" s="431"/>
      <c r="P57" s="430" t="str">
        <f>IF(OR(R55="",R57=""),"",IF(R57&gt;R55,"»",IF(R57&lt;R55,"¼","¹º")))</f>
        <v>»</v>
      </c>
      <c r="Q57" s="431"/>
      <c r="R57" s="432">
        <v>15.8</v>
      </c>
      <c r="S57" s="431"/>
      <c r="T57" s="425">
        <v>0.87847222222222199</v>
      </c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>
        <v>29.9</v>
      </c>
      <c r="AB57" s="424"/>
      <c r="AC57" s="425">
        <v>0.70694444444444404</v>
      </c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>
        <v>0.8</v>
      </c>
      <c r="AK57" s="424"/>
      <c r="AL57" s="425">
        <v>0.15833333333333333</v>
      </c>
      <c r="AM57" s="424"/>
      <c r="AN57" s="425">
        <v>4.0972222222222222E-2</v>
      </c>
      <c r="AO57" s="424"/>
      <c r="AP57" s="425">
        <v>0</v>
      </c>
      <c r="AQ57" s="424"/>
      <c r="AR57" s="425">
        <v>4.027777777777778E-2</v>
      </c>
      <c r="AS57" s="424"/>
      <c r="AT57" s="425">
        <v>7.7083333333333337E-2</v>
      </c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>
        <v>0.14444444444444446</v>
      </c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>¹º</v>
      </c>
      <c r="K59" s="431"/>
      <c r="L59" s="432">
        <v>11.3</v>
      </c>
      <c r="M59" s="431"/>
      <c r="N59" s="425">
        <v>0.99791666666666701</v>
      </c>
      <c r="O59" s="431"/>
      <c r="P59" s="430" t="str">
        <f>IF(OR(R57="",R59=""),"",IF(R59&gt;R57,"»",IF(R59&lt;R57,"¼","¹º")))</f>
        <v>»</v>
      </c>
      <c r="Q59" s="431"/>
      <c r="R59" s="432">
        <v>16.2</v>
      </c>
      <c r="S59" s="431"/>
      <c r="T59" s="425">
        <v>0.60486111111111096</v>
      </c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>
        <v>31</v>
      </c>
      <c r="AB59" s="424"/>
      <c r="AC59" s="425">
        <v>7.6388888888888904E-3</v>
      </c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>
        <v>1.1000000000000001</v>
      </c>
      <c r="AK59" s="424"/>
      <c r="AL59" s="425">
        <v>0.23333333333333331</v>
      </c>
      <c r="AM59" s="424"/>
      <c r="AN59" s="425">
        <v>3.888888888888889E-2</v>
      </c>
      <c r="AO59" s="424"/>
      <c r="AP59" s="425">
        <v>0.19444444444444445</v>
      </c>
      <c r="AQ59" s="424"/>
      <c r="AR59" s="425">
        <v>0</v>
      </c>
      <c r="AS59" s="424"/>
      <c r="AT59" s="425">
        <v>0</v>
      </c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>
        <v>0.24513888888888891</v>
      </c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106</v>
      </c>
      <c r="BJ77" s="2"/>
      <c r="BK77" s="2" t="s">
        <v>105</v>
      </c>
      <c r="BL77" s="2"/>
      <c r="BM77" s="2" t="s">
        <v>104</v>
      </c>
      <c r="BN77" s="2"/>
      <c r="BO77" s="2" t="s">
        <v>103</v>
      </c>
      <c r="BP77" s="2"/>
      <c r="BQ77" s="2"/>
      <c r="BR77" s="2" t="s">
        <v>102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237.60666666666665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357.71</v>
      </c>
      <c r="BP79" s="198">
        <f>SUM(BP83:BP103)</f>
        <v>20.235416666666669</v>
      </c>
      <c r="BQ79"/>
      <c r="BR79" s="196">
        <f>SUM(BR83:BR103)</f>
        <v>108.27708333333332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101</v>
      </c>
      <c r="BI81" s="203">
        <f>MIN(BI83:BI95)</f>
        <v>-6.9</v>
      </c>
      <c r="BJ81" s="197" t="s">
        <v>100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99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98</v>
      </c>
      <c r="BI83" s="193">
        <v>-6.9</v>
      </c>
      <c r="BJ83" s="189" t="s">
        <v>98</v>
      </c>
      <c r="BK83" s="193">
        <v>13.3</v>
      </c>
      <c r="BL83" s="189" t="s">
        <v>98</v>
      </c>
      <c r="BM83" s="191">
        <v>61.9</v>
      </c>
      <c r="BN83" s="189" t="s">
        <v>98</v>
      </c>
      <c r="BO83" s="190">
        <v>85.31</v>
      </c>
      <c r="BP83" s="188">
        <v>6.4826388888888893</v>
      </c>
      <c r="BQ83" s="189" t="s">
        <v>98</v>
      </c>
      <c r="BR83" s="188">
        <v>4.5347222222222232</v>
      </c>
    </row>
    <row r="84" spans="3:70" s="2" customFormat="1">
      <c r="C84" s="195" t="s">
        <v>97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218</v>
      </c>
      <c r="BI84" s="193">
        <v>1.7</v>
      </c>
      <c r="BJ84" s="189" t="s">
        <v>98</v>
      </c>
      <c r="BK84" s="193">
        <v>19.399999999999999</v>
      </c>
      <c r="BL84" s="189" t="s">
        <v>98</v>
      </c>
      <c r="BM84" s="191">
        <v>55.4</v>
      </c>
      <c r="BN84" s="189" t="s">
        <v>98</v>
      </c>
      <c r="BO84" s="190">
        <v>96.2</v>
      </c>
      <c r="BP84" s="188">
        <v>6.5888888888888895</v>
      </c>
      <c r="BQ84" s="189" t="s">
        <v>98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217</v>
      </c>
      <c r="BI85" s="193" t="s">
        <v>220</v>
      </c>
      <c r="BJ85" s="189" t="s">
        <v>217</v>
      </c>
      <c r="BK85" s="193" t="s">
        <v>221</v>
      </c>
      <c r="BL85" s="189" t="s">
        <v>217</v>
      </c>
      <c r="BM85" s="191" t="s">
        <v>222</v>
      </c>
      <c r="BN85" s="189" t="s">
        <v>217</v>
      </c>
      <c r="BO85" s="190">
        <v>42.3</v>
      </c>
      <c r="BP85" s="188" t="s">
        <v>223</v>
      </c>
      <c r="BQ85" s="189" t="s">
        <v>217</v>
      </c>
      <c r="BR85" s="188" t="s">
        <v>224</v>
      </c>
    </row>
    <row r="86" spans="3:70">
      <c r="C86" s="195" t="s">
        <v>96</v>
      </c>
      <c r="D86" s="194"/>
      <c r="E86" s="194"/>
      <c r="BG86"/>
      <c r="BH86" s="13" t="s">
        <v>219</v>
      </c>
      <c r="BI86" s="193">
        <v>4.7</v>
      </c>
      <c r="BJ86" s="189" t="s">
        <v>219</v>
      </c>
      <c r="BK86" s="193">
        <v>26.2</v>
      </c>
      <c r="BL86" s="189" t="s">
        <v>219</v>
      </c>
      <c r="BM86" s="191">
        <v>47.5</v>
      </c>
      <c r="BN86" s="189" t="s">
        <v>219</v>
      </c>
      <c r="BO86" s="190">
        <v>7.5</v>
      </c>
      <c r="BP86" s="188">
        <v>0.82152777777777775</v>
      </c>
      <c r="BQ86" s="189" t="s">
        <v>219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227</v>
      </c>
      <c r="BI87" s="193">
        <v>5.3</v>
      </c>
      <c r="BJ87" s="189" t="s">
        <v>227</v>
      </c>
      <c r="BK87" s="193">
        <v>36.1</v>
      </c>
      <c r="BL87" s="189" t="s">
        <v>227</v>
      </c>
      <c r="BM87" s="191">
        <v>52.9</v>
      </c>
      <c r="BN87" s="189" t="s">
        <v>227</v>
      </c>
      <c r="BO87" s="190">
        <v>31.400000000000002</v>
      </c>
      <c r="BP87" s="188">
        <v>2.0111111111111111</v>
      </c>
      <c r="BQ87" s="189" t="s">
        <v>227</v>
      </c>
      <c r="BR87" s="188">
        <v>15.647916666666667</v>
      </c>
    </row>
    <row r="88" spans="3:70">
      <c r="BG88"/>
      <c r="BH88" s="13" t="s">
        <v>319</v>
      </c>
      <c r="BI88" s="193">
        <v>10.199999999999999</v>
      </c>
      <c r="BJ88" s="189" t="s">
        <v>319</v>
      </c>
      <c r="BK88" s="193">
        <v>42.8</v>
      </c>
      <c r="BL88" s="189" t="s">
        <v>319</v>
      </c>
      <c r="BM88" s="191">
        <v>46.8</v>
      </c>
      <c r="BN88" s="189" t="s">
        <v>319</v>
      </c>
      <c r="BO88" s="190">
        <v>25</v>
      </c>
      <c r="BP88" s="188">
        <v>0.84930555555555542</v>
      </c>
      <c r="BQ88" s="189" t="s">
        <v>319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322</v>
      </c>
      <c r="BI89" s="193">
        <v>14.6</v>
      </c>
      <c r="BJ89" s="189" t="s">
        <v>322</v>
      </c>
      <c r="BK89" s="193">
        <v>38.6</v>
      </c>
      <c r="BL89" s="189" t="s">
        <v>322</v>
      </c>
      <c r="BM89" s="191">
        <v>40.299999999999997</v>
      </c>
      <c r="BN89" s="189" t="s">
        <v>322</v>
      </c>
      <c r="BO89" s="190">
        <v>8.4</v>
      </c>
      <c r="BP89" s="188">
        <v>0.42569444444444449</v>
      </c>
      <c r="BQ89" s="189" t="s">
        <v>322</v>
      </c>
      <c r="BR89" s="188">
        <v>16.672222222222217</v>
      </c>
    </row>
    <row r="90" spans="3:70">
      <c r="BG90"/>
      <c r="BH90" s="13" t="s">
        <v>388</v>
      </c>
      <c r="BI90" s="193">
        <v>11.4</v>
      </c>
      <c r="BJ90" s="189" t="s">
        <v>388</v>
      </c>
      <c r="BK90" s="193">
        <v>33.799999999999997</v>
      </c>
      <c r="BL90" s="189" t="s">
        <v>388</v>
      </c>
      <c r="BM90" s="191">
        <v>38.200000000000003</v>
      </c>
      <c r="BN90" s="189" t="s">
        <v>388</v>
      </c>
      <c r="BO90" s="190">
        <v>24.999999999999996</v>
      </c>
      <c r="BP90" s="188">
        <v>1.01875</v>
      </c>
      <c r="BQ90" s="189" t="s">
        <v>388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394</v>
      </c>
      <c r="BI91" s="193">
        <v>10</v>
      </c>
      <c r="BJ91" s="189" t="s">
        <v>394</v>
      </c>
      <c r="BK91" s="193">
        <v>32.1</v>
      </c>
      <c r="BL91" s="189" t="s">
        <v>394</v>
      </c>
      <c r="BM91" s="191">
        <v>34.9</v>
      </c>
      <c r="BN91" s="189" t="s">
        <v>394</v>
      </c>
      <c r="BO91" s="190">
        <v>4.5999999999999996</v>
      </c>
      <c r="BP91" s="188">
        <v>1.01875</v>
      </c>
      <c r="BQ91" s="189" t="s">
        <v>394</v>
      </c>
      <c r="BR91" s="188">
        <v>13.419444444444446</v>
      </c>
    </row>
    <row r="92" spans="3:70">
      <c r="BG92"/>
      <c r="BH92" s="13" t="s">
        <v>765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30.700000000000006</v>
      </c>
      <c r="BP92" s="188">
        <v>1.01875</v>
      </c>
      <c r="BQ92" s="189" t="str">
        <f>BH92</f>
        <v>Octobre</v>
      </c>
      <c r="BR92" s="188">
        <f>$BA$5</f>
        <v>7.4249999999999998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191</v>
      </c>
      <c r="U1" s="505" t="s">
        <v>190</v>
      </c>
      <c r="V1" s="507" t="s">
        <v>192</v>
      </c>
      <c r="W1" s="535" t="s">
        <v>765</v>
      </c>
      <c r="X1" s="65" t="s">
        <v>46</v>
      </c>
      <c r="Y1"/>
      <c r="Z1" s="390" t="s">
        <v>179</v>
      </c>
      <c r="AA1" s="420">
        <f>Relevés!$N$7</f>
        <v>1.3</v>
      </c>
      <c r="AB1" s="17" t="s">
        <v>228</v>
      </c>
      <c r="AE1" s="361"/>
      <c r="AF1" s="361"/>
      <c r="AH1" t="s">
        <v>320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210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189</v>
      </c>
      <c r="T2" s="503" t="str">
        <f ca="1">OFFSET($S$1,$W$2+MATCH("Haute",INDIRECT("S" &amp; $W$2 &amp;":S" &amp; $W$2+5),0)-1,0)</f>
        <v>04h07</v>
      </c>
      <c r="U2" s="506" t="str">
        <f ca="1">OFFSET($S$1,$W$2+MATCH("Basse",INDIRECT("S" &amp; $W$2 &amp;":S" &amp; $W$2+5),0)-1,0)</f>
        <v>10h26</v>
      </c>
      <c r="V2" s="508">
        <f ca="1">IF(ISNUMBER(OFFSET($S$1,$W$2+7,0)),OFFSET($S$1,$W$2+7,0),"-")</f>
        <v>95</v>
      </c>
      <c r="W2" s="518">
        <f>MATCH(TEXT(DATEVALUE($S$4&amp;$W$1&amp;$S$1),"jjjj j"),S5:S455,0)+3</f>
        <v>368</v>
      </c>
      <c r="X2" s="382" t="s">
        <v>32</v>
      </c>
      <c r="Y2" s="392"/>
      <c r="Z2" s="391" t="s">
        <v>178</v>
      </c>
      <c r="AA2" s="420">
        <f>Relevés!N5+Octobre_2026!AJ5</f>
        <v>32.000000000000007</v>
      </c>
      <c r="AB2" t="s">
        <v>428</v>
      </c>
      <c r="AH2" t="s">
        <v>323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188</v>
      </c>
      <c r="T3" s="503" t="str">
        <f ca="1">IFERROR(OFFSET($S$1,$W$2+8+MATCH("Haute",INDIRECT("S" &amp; $W$2+8 &amp;":S" &amp; $W$3),0)-1,0),"*****")</f>
        <v>16h28</v>
      </c>
      <c r="U3" s="506" t="str">
        <f ca="1">IFERROR(OFFSET($S$1,$W$2+8+MATCH("Basse",INDIRECT("S" &amp; $W$2+8 &amp;":S" &amp; $W$3),0)-1,0),"*****")</f>
        <v>22h44</v>
      </c>
      <c r="V3" s="508">
        <f ca="1">IF(ISNUMBER(OFFSET($S$1,$W$3-1,0)),OFFSET($S$1,$W$3-1,0),"*****")</f>
        <v>98</v>
      </c>
      <c r="W3" s="502">
        <f>IFERROR(MATCH(TEXT(DATEVALUE($S$4&amp;$W$1&amp;$S$1)+1,"jjjj j"),S5:S519,0)+3,COUNTA(S:S))</f>
        <v>383</v>
      </c>
      <c r="X3" s="378">
        <v>160</v>
      </c>
      <c r="Y3"/>
      <c r="Z3" s="390" t="s">
        <v>177</v>
      </c>
      <c r="AA3" s="420">
        <f>Octobre_2026!AG9</f>
        <v>357.71</v>
      </c>
      <c r="AB3" t="s">
        <v>427</v>
      </c>
      <c r="AD3" s="389"/>
      <c r="AH3" t="s">
        <v>232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26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431</v>
      </c>
      <c r="T5" s="18" t="s">
        <v>431</v>
      </c>
      <c r="U5" s="18"/>
      <c r="V5" s="515"/>
      <c r="W5" s="515"/>
      <c r="X5" s="378">
        <v>2.5</v>
      </c>
      <c r="Z5" s="544" t="s">
        <v>176</v>
      </c>
      <c r="AA5" s="546">
        <f>LOOKUP(9^9,Relevés!B:B)</f>
        <v>12</v>
      </c>
      <c r="AB5" s="369" t="s">
        <v>199</v>
      </c>
      <c r="AH5" t="s">
        <v>324</v>
      </c>
    </row>
    <row r="6" spans="1:40" ht="15.75">
      <c r="A6" s="213"/>
      <c r="B6" s="599"/>
      <c r="C6" s="600" t="s">
        <v>211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190</v>
      </c>
      <c r="T6" s="569" t="s">
        <v>462</v>
      </c>
      <c r="U6" s="569"/>
      <c r="V6" s="569"/>
      <c r="X6" s="571">
        <f>X3-X4-X5</f>
        <v>95.6</v>
      </c>
      <c r="Z6" s="545" t="s">
        <v>165</v>
      </c>
      <c r="AA6" s="549">
        <f>LOOKUP(9^9,Relevés!C:C)/100</f>
        <v>0.68</v>
      </c>
      <c r="AB6" s="369" t="s">
        <v>200</v>
      </c>
      <c r="AH6" t="s">
        <v>233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582</v>
      </c>
      <c r="T7" s="569" t="s">
        <v>463</v>
      </c>
      <c r="U7" s="569"/>
      <c r="V7" s="18"/>
      <c r="W7" s="18"/>
      <c r="X7" s="210"/>
      <c r="Z7" s="387" t="s">
        <v>175</v>
      </c>
      <c r="AA7" s="547">
        <f>LOOKUP(9^9,Relevés!F:G)</f>
        <v>5</v>
      </c>
      <c r="AB7" s="369" t="s">
        <v>201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393</v>
      </c>
      <c r="T8" s="18">
        <v>82</v>
      </c>
      <c r="U8" s="18"/>
      <c r="X8" s="382" t="s">
        <v>33</v>
      </c>
      <c r="AH8" s="357" t="s">
        <v>234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191</v>
      </c>
      <c r="T9" s="18" t="s">
        <v>464</v>
      </c>
      <c r="U9" s="18"/>
      <c r="W9" s="570"/>
      <c r="X9" s="378">
        <v>160</v>
      </c>
      <c r="Z9" s="385" t="s">
        <v>174</v>
      </c>
      <c r="AA9" s="386">
        <f>LOOKUP(9^9,Relevés!D:D)</f>
        <v>6.3</v>
      </c>
      <c r="AB9" s="383" t="s">
        <v>173</v>
      </c>
      <c r="AC9" t="s">
        <v>229</v>
      </c>
      <c r="AH9" s="352" t="s">
        <v>325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390</v>
      </c>
      <c r="T10" s="18" t="s">
        <v>465</v>
      </c>
      <c r="U10" s="18"/>
      <c r="W10" s="516"/>
      <c r="X10" s="572">
        <f>Octobre_2026!AA9</f>
        <v>58.7</v>
      </c>
      <c r="Z10" s="385" t="s">
        <v>174</v>
      </c>
      <c r="AA10" s="384">
        <f>243.04*(LN(AA6)+17.625*AA5/(243.04+AA5))/(17.625-(LN(AA6)+17.625*AA5/(243.04+AA5)))</f>
        <v>6.2752354857817734</v>
      </c>
      <c r="AB10" s="383" t="s">
        <v>173</v>
      </c>
      <c r="AC10" t="s">
        <v>172</v>
      </c>
      <c r="AH10" s="352" t="s">
        <v>235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583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432</v>
      </c>
      <c r="U12" s="18"/>
      <c r="W12" s="516"/>
      <c r="X12" s="571">
        <f>X9-X10-X11</f>
        <v>98.3</v>
      </c>
      <c r="AH12" s="352" t="s">
        <v>326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190</v>
      </c>
      <c r="T13" s="18" t="s">
        <v>466</v>
      </c>
      <c r="U13" s="18"/>
      <c r="V13" s="570"/>
      <c r="W13" s="570"/>
      <c r="Z13" s="365" t="s">
        <v>171</v>
      </c>
      <c r="AA13" s="375">
        <v>10.4</v>
      </c>
      <c r="AB13" s="17" t="s">
        <v>202</v>
      </c>
      <c r="AH13" s="352" t="s">
        <v>236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170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584</v>
      </c>
      <c r="T14" s="18" t="s">
        <v>467</v>
      </c>
      <c r="U14" s="18"/>
      <c r="V14"/>
      <c r="X14" s="573" t="s">
        <v>35</v>
      </c>
      <c r="Y14" s="512"/>
      <c r="Z14" s="365" t="s">
        <v>171</v>
      </c>
      <c r="AA14" s="375">
        <f>IF(AA7&lt;5,AA5,(13.12+0.6215*AA5)-(11.37*AA7^0.16)+(0.3965*AA5*AA7^0.16))</f>
        <v>12.024023641995685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585</v>
      </c>
      <c r="T15" s="18">
        <v>68</v>
      </c>
      <c r="U15" s="18"/>
      <c r="W15" s="570"/>
      <c r="X15" s="378">
        <v>160</v>
      </c>
      <c r="Z15" s="513" t="s">
        <v>169</v>
      </c>
      <c r="AA15" s="514"/>
      <c r="AB15" s="186"/>
      <c r="AC15" s="186"/>
      <c r="AH15" t="s">
        <v>237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191</v>
      </c>
      <c r="T16" s="18" t="s">
        <v>468</v>
      </c>
      <c r="U16" s="18"/>
      <c r="X16" s="574">
        <f>Octobre_2026!AA3</f>
        <v>20.5</v>
      </c>
      <c r="Z16" s="381" t="s">
        <v>35</v>
      </c>
      <c r="AA16" s="380">
        <v>24</v>
      </c>
      <c r="AH16" t="s">
        <v>327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586</v>
      </c>
      <c r="T17" s="18" t="s">
        <v>469</v>
      </c>
      <c r="U17" s="18"/>
      <c r="X17" s="378">
        <v>5</v>
      </c>
      <c r="Z17" s="379" t="s">
        <v>33</v>
      </c>
      <c r="AA17" s="376">
        <v>130</v>
      </c>
      <c r="AB17" s="18"/>
      <c r="AH17" t="s">
        <v>238</v>
      </c>
    </row>
    <row r="18" spans="1:34" ht="16.5" thickBot="1">
      <c r="A18" s="213"/>
      <c r="B18" s="599"/>
      <c r="C18" s="601"/>
      <c r="D18" s="604" t="s">
        <v>194</v>
      </c>
      <c r="E18" s="606"/>
      <c r="F18" s="602" t="s">
        <v>230</v>
      </c>
      <c r="G18" s="606"/>
      <c r="H18" s="666" t="s">
        <v>204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382</v>
      </c>
      <c r="S18" s="566" t="s">
        <v>587</v>
      </c>
      <c r="T18" s="18">
        <v>60</v>
      </c>
      <c r="U18" s="18"/>
      <c r="W18" s="516"/>
      <c r="X18" s="571">
        <f>X15-X16-X17</f>
        <v>134.5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230</v>
      </c>
      <c r="F19" s="634">
        <f>AA9</f>
        <v>6.3</v>
      </c>
      <c r="G19" s="606"/>
      <c r="H19" s="617">
        <f>AA1</f>
        <v>1.3</v>
      </c>
      <c r="I19" s="618">
        <f>AA2</f>
        <v>32.000000000000007</v>
      </c>
      <c r="J19" s="619"/>
      <c r="K19" s="617">
        <f>AA3</f>
        <v>357.71</v>
      </c>
      <c r="L19" s="606"/>
      <c r="M19" s="606"/>
      <c r="N19" s="606"/>
      <c r="O19" s="604" t="s">
        <v>197</v>
      </c>
      <c r="P19" s="620">
        <v>0.31805555555555554</v>
      </c>
      <c r="Q19" s="592"/>
      <c r="R19" s="583" t="s">
        <v>383</v>
      </c>
      <c r="S19" s="565">
        <v>75</v>
      </c>
      <c r="T19" s="18" t="s">
        <v>433</v>
      </c>
      <c r="U19" s="18"/>
      <c r="V19" s="570"/>
      <c r="W19" s="570"/>
      <c r="Z19" s="13" t="s">
        <v>168</v>
      </c>
      <c r="AA19" s="375">
        <v>2</v>
      </c>
      <c r="AD19" s="321"/>
      <c r="AH19" t="s">
        <v>328</v>
      </c>
    </row>
    <row r="20" spans="1:34" ht="16.5" thickTop="1">
      <c r="A20" s="213"/>
      <c r="B20" s="599"/>
      <c r="C20" s="606"/>
      <c r="D20" s="606"/>
      <c r="E20" s="637" t="s">
        <v>231</v>
      </c>
      <c r="F20" s="621" t="s">
        <v>381</v>
      </c>
      <c r="G20" s="606"/>
      <c r="H20" s="606"/>
      <c r="I20" s="606"/>
      <c r="J20" s="606"/>
      <c r="K20" s="606"/>
      <c r="L20" s="606"/>
      <c r="M20" s="606"/>
      <c r="N20" s="613"/>
      <c r="O20" s="613" t="s">
        <v>198</v>
      </c>
      <c r="P20" s="622">
        <v>0.75069444444444444</v>
      </c>
      <c r="Q20" s="592"/>
      <c r="R20" s="583" t="s">
        <v>384</v>
      </c>
      <c r="S20" s="562" t="s">
        <v>432</v>
      </c>
      <c r="T20" s="18" t="s">
        <v>470</v>
      </c>
      <c r="U20" s="18"/>
      <c r="V20" s="516"/>
      <c r="X20" s="575" t="s">
        <v>167</v>
      </c>
      <c r="Z20" s="13" t="s">
        <v>41</v>
      </c>
      <c r="AA20" s="374">
        <v>0</v>
      </c>
      <c r="AC20" s="321"/>
      <c r="AD20" s="321"/>
      <c r="AH20" t="s">
        <v>239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193</v>
      </c>
      <c r="O21" s="601"/>
      <c r="P21" s="623">
        <f>P20-P19</f>
        <v>0.43263888888888891</v>
      </c>
      <c r="Q21" s="592"/>
      <c r="R21" s="583" t="s">
        <v>385</v>
      </c>
      <c r="S21" s="562" t="s">
        <v>190</v>
      </c>
      <c r="T21" s="18" t="s">
        <v>471</v>
      </c>
      <c r="U21" s="18"/>
      <c r="V21" s="570"/>
      <c r="X21" s="576">
        <v>1030</v>
      </c>
      <c r="Z21" s="13" t="s">
        <v>165</v>
      </c>
      <c r="AA21" s="373">
        <f>AA6</f>
        <v>0.68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588</v>
      </c>
      <c r="T22" s="18">
        <v>53</v>
      </c>
      <c r="U22" s="18"/>
      <c r="V22" s="516"/>
      <c r="W22" s="516"/>
      <c r="X22" s="577">
        <f>AA23</f>
        <v>340</v>
      </c>
      <c r="Z22" s="372" t="s">
        <v>18</v>
      </c>
      <c r="AA22" s="371">
        <f>AA23</f>
        <v>340</v>
      </c>
      <c r="AC22" s="321"/>
      <c r="AD22" s="321"/>
      <c r="AH22" t="s">
        <v>240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589</v>
      </c>
      <c r="T23" s="18" t="s">
        <v>472</v>
      </c>
      <c r="U23" s="18"/>
      <c r="V23" s="570"/>
      <c r="X23" s="576">
        <v>30</v>
      </c>
      <c r="Z23" s="365" t="s">
        <v>18</v>
      </c>
      <c r="AA23" s="370">
        <f>Relevés!$X$4</f>
        <v>340</v>
      </c>
      <c r="AB23" s="369" t="s">
        <v>203</v>
      </c>
      <c r="AC23" s="321"/>
      <c r="AD23" s="321"/>
      <c r="AH23" t="s">
        <v>329</v>
      </c>
    </row>
    <row r="24" spans="1:34" ht="15.75" customHeight="1" thickBot="1">
      <c r="A24" s="213"/>
      <c r="B24" s="599"/>
      <c r="C24" s="606"/>
      <c r="D24" s="606"/>
      <c r="E24" s="604" t="s">
        <v>189</v>
      </c>
      <c r="F24" s="603"/>
      <c r="G24" s="601"/>
      <c r="H24" s="624"/>
      <c r="I24" s="624"/>
      <c r="J24" s="624"/>
      <c r="K24" s="624"/>
      <c r="L24" s="606"/>
      <c r="M24" s="606"/>
      <c r="N24" s="604" t="s">
        <v>196</v>
      </c>
      <c r="O24" s="603"/>
      <c r="P24" s="606"/>
      <c r="Q24" s="592"/>
      <c r="R24" s="583" t="s">
        <v>216</v>
      </c>
      <c r="S24" s="564" t="s">
        <v>191</v>
      </c>
      <c r="T24" s="18" t="s">
        <v>473</v>
      </c>
      <c r="U24" s="18"/>
      <c r="V24" s="516"/>
      <c r="X24" s="578">
        <f>X21-X22-X23</f>
        <v>660</v>
      </c>
      <c r="AA24" s="368">
        <f>AA23/60/24</f>
        <v>0.23611111111111113</v>
      </c>
      <c r="AB24" s="367" t="s">
        <v>166</v>
      </c>
      <c r="AC24" s="321"/>
      <c r="AD24" s="321"/>
      <c r="AH24" t="s">
        <v>241</v>
      </c>
    </row>
    <row r="25" spans="1:34" ht="16.5" thickTop="1">
      <c r="A25" s="213"/>
      <c r="B25" s="599"/>
      <c r="C25" s="606"/>
      <c r="D25" s="635" t="s">
        <v>191</v>
      </c>
      <c r="E25" s="625" t="s">
        <v>195</v>
      </c>
      <c r="F25" s="635" t="s">
        <v>190</v>
      </c>
      <c r="G25" s="606"/>
      <c r="H25" s="624"/>
      <c r="I25" s="624"/>
      <c r="J25" s="624"/>
      <c r="K25" s="624"/>
      <c r="L25" s="606"/>
      <c r="M25" s="635" t="s">
        <v>191</v>
      </c>
      <c r="N25" s="625" t="s">
        <v>195</v>
      </c>
      <c r="O25" s="635" t="s">
        <v>190</v>
      </c>
      <c r="P25" s="606"/>
      <c r="Q25" s="592"/>
      <c r="R25" s="583"/>
      <c r="S25" s="562" t="s">
        <v>590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04h07</v>
      </c>
      <c r="E26" s="626">
        <f ca="1">V2</f>
        <v>95</v>
      </c>
      <c r="F26" s="636" t="str">
        <f ca="1">T3</f>
        <v>16h28</v>
      </c>
      <c r="G26" s="627"/>
      <c r="H26" s="624"/>
      <c r="I26" s="624"/>
      <c r="J26" s="624"/>
      <c r="K26" s="624"/>
      <c r="L26" s="606"/>
      <c r="M26" s="636" t="str">
        <f ca="1">U2</f>
        <v>10h26</v>
      </c>
      <c r="N26" s="626">
        <f ca="1">V3</f>
        <v>98</v>
      </c>
      <c r="O26" s="636" t="str">
        <f ca="1">U3</f>
        <v>22h44</v>
      </c>
      <c r="P26" s="606"/>
      <c r="Q26" s="592"/>
      <c r="S26" s="566" t="s">
        <v>591</v>
      </c>
      <c r="T26" s="18" t="s">
        <v>434</v>
      </c>
      <c r="U26" s="18"/>
      <c r="V26" s="516"/>
      <c r="W26" s="516"/>
      <c r="X26" s="579" t="s">
        <v>165</v>
      </c>
      <c r="AD26" s="321"/>
      <c r="AH26" t="s">
        <v>330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474</v>
      </c>
      <c r="U27" s="18"/>
      <c r="V27" s="570"/>
      <c r="X27" s="580">
        <v>132</v>
      </c>
      <c r="AD27" s="321"/>
      <c r="AH27" t="s">
        <v>242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190</v>
      </c>
      <c r="T28" s="18" t="s">
        <v>475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592</v>
      </c>
      <c r="T29" s="18">
        <v>41</v>
      </c>
      <c r="U29" s="18"/>
      <c r="V29" s="570"/>
      <c r="W29" s="570"/>
      <c r="X29" s="581">
        <f>AA6*100</f>
        <v>68</v>
      </c>
      <c r="Y29"/>
      <c r="AC29" s="321"/>
      <c r="AD29" s="321"/>
      <c r="AH29" t="s">
        <v>243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593</v>
      </c>
      <c r="T30" s="18" t="s">
        <v>476</v>
      </c>
      <c r="U30" s="18"/>
      <c r="V30" s="516"/>
      <c r="X30" s="576">
        <v>4</v>
      </c>
      <c r="Z30" s="365" t="s">
        <v>163</v>
      </c>
      <c r="AA30" s="366">
        <v>1029.0999999999999</v>
      </c>
      <c r="AB30" t="s">
        <v>164</v>
      </c>
      <c r="AD30" s="321"/>
      <c r="AH30" t="s">
        <v>331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0.16736111111111113</v>
      </c>
      <c r="I31" s="668">
        <f>Octobre_2026!AL5+Relevés!R5</f>
        <v>2.3777777777777778</v>
      </c>
      <c r="J31" s="668"/>
      <c r="K31" s="629">
        <f>Octobre_2026!BP81+Relevés!R5</f>
        <v>6.7562500000000005</v>
      </c>
      <c r="L31" s="606"/>
      <c r="M31" s="606"/>
      <c r="N31" s="606"/>
      <c r="O31" s="606"/>
      <c r="P31" s="606"/>
      <c r="Q31" s="592"/>
      <c r="S31" s="567" t="s">
        <v>191</v>
      </c>
      <c r="T31" s="18" t="s">
        <v>435</v>
      </c>
      <c r="U31" s="18"/>
      <c r="V31" s="515"/>
      <c r="X31" s="578">
        <f>X27-X29-X30</f>
        <v>60</v>
      </c>
      <c r="Z31" s="365" t="s">
        <v>163</v>
      </c>
      <c r="AA31" s="364" t="s">
        <v>158</v>
      </c>
      <c r="AB31" t="s">
        <v>162</v>
      </c>
      <c r="AD31" s="321"/>
      <c r="AH31" t="s">
        <v>244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594</v>
      </c>
      <c r="T32" s="18" t="s">
        <v>477</v>
      </c>
      <c r="U32" s="18"/>
      <c r="V32" s="516"/>
      <c r="W32" s="516"/>
      <c r="AB32" s="321" t="s">
        <v>161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386</v>
      </c>
      <c r="T33" s="18" t="s">
        <v>478</v>
      </c>
      <c r="U33" s="18"/>
      <c r="V33" s="515"/>
      <c r="W33" s="515"/>
      <c r="X33" s="579" t="s">
        <v>100</v>
      </c>
      <c r="Y33"/>
      <c r="AD33" s="321"/>
      <c r="AH33" t="s">
        <v>332</v>
      </c>
    </row>
    <row r="34" spans="1:34" ht="19.5">
      <c r="A34" s="362">
        <v>0.79166666666666663</v>
      </c>
      <c r="B34" s="669">
        <f ca="1">NOW()</f>
        <v>46321.667842592593</v>
      </c>
      <c r="C34" s="669"/>
      <c r="D34" s="669"/>
      <c r="E34" s="669"/>
      <c r="H34" s="511" t="s">
        <v>160</v>
      </c>
      <c r="I34" s="509" t="s">
        <v>173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159</v>
      </c>
      <c r="AA34" s="356" t="s">
        <v>158</v>
      </c>
      <c r="AB34" s="355"/>
      <c r="AD34" s="321"/>
      <c r="AH34" t="s">
        <v>245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157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433</v>
      </c>
      <c r="T35" s="18" t="s">
        <v>479</v>
      </c>
      <c r="U35" s="18"/>
      <c r="V35" s="515"/>
      <c r="W35" s="515"/>
      <c r="X35" s="581">
        <f>Relevés!H5</f>
        <v>17.2</v>
      </c>
      <c r="Z35" s="352" t="s">
        <v>156</v>
      </c>
      <c r="AA35" s="351" t="s">
        <v>155</v>
      </c>
      <c r="AB35" s="321" t="s">
        <v>39</v>
      </c>
      <c r="AH35">
        <v>57</v>
      </c>
    </row>
    <row r="36" spans="1:34" ht="15.75">
      <c r="A36" s="350" t="s">
        <v>154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190</v>
      </c>
      <c r="T36" s="18" t="s">
        <v>480</v>
      </c>
      <c r="U36" s="18"/>
      <c r="V36" s="516"/>
      <c r="W36" s="516"/>
      <c r="X36" s="576">
        <v>1.5</v>
      </c>
      <c r="Z36" s="38" t="s">
        <v>153</v>
      </c>
      <c r="AA36" s="347" t="s">
        <v>152</v>
      </c>
      <c r="AH36" t="s">
        <v>246</v>
      </c>
    </row>
    <row r="37" spans="1:34" ht="15" customHeight="1">
      <c r="A37" s="548" t="s">
        <v>226</v>
      </c>
      <c r="S37" s="562" t="s">
        <v>418</v>
      </c>
      <c r="T37" s="18">
        <v>43</v>
      </c>
      <c r="U37" s="18"/>
      <c r="V37" s="515"/>
      <c r="W37" s="515"/>
      <c r="X37" s="578">
        <f>X34-X35-X36</f>
        <v>41.3</v>
      </c>
      <c r="Z37" t="s">
        <v>151</v>
      </c>
      <c r="AA37" s="346"/>
      <c r="AH37" t="s">
        <v>333</v>
      </c>
    </row>
    <row r="38" spans="1:34" ht="15" customHeight="1" thickBot="1">
      <c r="S38" s="566" t="s">
        <v>412</v>
      </c>
      <c r="T38" s="18" t="s">
        <v>436</v>
      </c>
      <c r="U38" s="18"/>
      <c r="V38" s="516"/>
      <c r="W38" s="516"/>
      <c r="AH38" t="s">
        <v>247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150</v>
      </c>
      <c r="I39" s="344"/>
      <c r="J39" s="344"/>
      <c r="K39" s="344"/>
      <c r="L39" s="344"/>
      <c r="M39" s="344"/>
      <c r="N39" s="343"/>
      <c r="S39" s="565" t="s">
        <v>191</v>
      </c>
      <c r="T39" s="18" t="s">
        <v>481</v>
      </c>
      <c r="U39" s="18"/>
      <c r="V39" s="515"/>
      <c r="W39" s="515"/>
      <c r="X39" s="579" t="s">
        <v>101</v>
      </c>
      <c r="AH39">
        <v>54</v>
      </c>
    </row>
    <row r="40" spans="1:34" ht="15.75">
      <c r="B40" s="337"/>
      <c r="N40" s="329"/>
      <c r="S40" s="562" t="s">
        <v>595</v>
      </c>
      <c r="T40" s="18" t="s">
        <v>482</v>
      </c>
      <c r="U40" s="18"/>
      <c r="V40" s="516"/>
      <c r="W40" s="516"/>
      <c r="X40" s="580">
        <v>60</v>
      </c>
      <c r="AH40" t="s">
        <v>334</v>
      </c>
    </row>
    <row r="41" spans="1:34" ht="15.75">
      <c r="B41" s="337"/>
      <c r="C41" s="342">
        <f>100*(1-(AA1/E41))</f>
        <v>93.5</v>
      </c>
      <c r="D41" s="339">
        <v>44</v>
      </c>
      <c r="E41" s="341">
        <v>20</v>
      </c>
      <c r="F41" s="333"/>
      <c r="G41" s="340">
        <f>100*(1-(AA2/I41))</f>
        <v>84</v>
      </c>
      <c r="H41" s="339">
        <v>48</v>
      </c>
      <c r="I41" s="338">
        <v>200</v>
      </c>
      <c r="J41" s="333"/>
      <c r="K41" s="340">
        <f>100*(1-(AA3/M41))</f>
        <v>67.480909090909094</v>
      </c>
      <c r="L41" s="339">
        <v>50</v>
      </c>
      <c r="M41" s="338">
        <v>1100</v>
      </c>
      <c r="N41" s="329"/>
      <c r="S41" s="565" t="s">
        <v>596</v>
      </c>
      <c r="T41" s="18">
        <v>48</v>
      </c>
      <c r="U41" s="18"/>
      <c r="V41" s="515"/>
      <c r="W41" s="515"/>
      <c r="X41" s="581">
        <f>Relevés!E5</f>
        <v>11.9</v>
      </c>
      <c r="Z41" s="264" t="s">
        <v>149</v>
      </c>
      <c r="AH41" t="s">
        <v>248</v>
      </c>
    </row>
    <row r="42" spans="1:34" ht="15.75">
      <c r="B42" s="337"/>
      <c r="C42" s="336" t="s">
        <v>146</v>
      </c>
      <c r="D42" s="335">
        <f>20*C41/100</f>
        <v>18.7</v>
      </c>
      <c r="E42" s="334" t="s">
        <v>148</v>
      </c>
      <c r="F42" s="333"/>
      <c r="G42" s="332" t="s">
        <v>146</v>
      </c>
      <c r="H42" s="331">
        <f>20*G41/100</f>
        <v>16.8</v>
      </c>
      <c r="I42" s="330" t="s">
        <v>147</v>
      </c>
      <c r="J42" s="333"/>
      <c r="K42" s="332" t="s">
        <v>146</v>
      </c>
      <c r="L42" s="331">
        <f>20*K41/100</f>
        <v>13.496181818181819</v>
      </c>
      <c r="M42" s="330" t="s">
        <v>145</v>
      </c>
      <c r="N42" s="329"/>
      <c r="S42" s="562">
        <v>53</v>
      </c>
      <c r="T42" s="18" t="s">
        <v>483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190</v>
      </c>
      <c r="T43" s="18" t="s">
        <v>484</v>
      </c>
      <c r="U43" s="18"/>
      <c r="V43" s="515"/>
      <c r="W43" s="515"/>
      <c r="X43" s="578">
        <f>X40-X41-X42</f>
        <v>46.6</v>
      </c>
      <c r="AH43" t="s">
        <v>249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597</v>
      </c>
      <c r="T44" s="18">
        <v>55</v>
      </c>
      <c r="U44" s="18"/>
      <c r="V44" s="516"/>
      <c r="W44" s="516"/>
      <c r="AH44" t="s">
        <v>335</v>
      </c>
    </row>
    <row r="45" spans="1:34" ht="15.75">
      <c r="S45" s="565" t="s">
        <v>598</v>
      </c>
      <c r="T45" s="18" t="s">
        <v>437</v>
      </c>
      <c r="U45" s="18"/>
      <c r="V45" s="515"/>
      <c r="W45" s="515"/>
      <c r="AH45" t="s">
        <v>250</v>
      </c>
    </row>
    <row r="46" spans="1:34" ht="15.75">
      <c r="S46" s="562" t="s">
        <v>191</v>
      </c>
      <c r="T46" s="18" t="s">
        <v>485</v>
      </c>
      <c r="U46" s="18"/>
      <c r="V46" s="516"/>
      <c r="W46" s="516"/>
      <c r="AH46">
        <v>50</v>
      </c>
    </row>
    <row r="47" spans="1:34">
      <c r="S47" s="562" t="s">
        <v>599</v>
      </c>
      <c r="T47" s="18" t="s">
        <v>486</v>
      </c>
      <c r="U47" s="18"/>
      <c r="V47" s="515"/>
      <c r="W47" s="515"/>
      <c r="AH47" t="s">
        <v>336</v>
      </c>
    </row>
    <row r="48" spans="1:34" ht="15.75">
      <c r="C48" s="195" t="s">
        <v>96</v>
      </c>
      <c r="S48" s="566" t="s">
        <v>400</v>
      </c>
      <c r="T48" s="18">
        <v>62</v>
      </c>
      <c r="U48" s="18"/>
      <c r="V48" s="516"/>
      <c r="W48" s="516"/>
      <c r="AH48" t="s">
        <v>251</v>
      </c>
    </row>
    <row r="49" spans="1:34" ht="15.75">
      <c r="A49" s="2"/>
      <c r="B49" s="2"/>
      <c r="C49" s="195" t="s">
        <v>97</v>
      </c>
      <c r="S49" s="566">
        <v>46</v>
      </c>
      <c r="T49" s="18" t="s">
        <v>487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434</v>
      </c>
      <c r="T50" s="18" t="s">
        <v>488</v>
      </c>
      <c r="U50" s="18"/>
      <c r="V50" s="516"/>
      <c r="W50" s="516"/>
      <c r="AH50" t="s">
        <v>252</v>
      </c>
    </row>
    <row r="51" spans="1:34">
      <c r="S51" s="562" t="s">
        <v>190</v>
      </c>
      <c r="T51" s="18">
        <v>70</v>
      </c>
      <c r="U51" s="18"/>
      <c r="V51" s="515"/>
      <c r="W51" s="515"/>
      <c r="AH51" t="s">
        <v>337</v>
      </c>
    </row>
    <row r="52" spans="1:34" ht="15.75">
      <c r="C52" s="195"/>
      <c r="S52" s="565" t="s">
        <v>600</v>
      </c>
      <c r="T52" s="18" t="s">
        <v>438</v>
      </c>
      <c r="U52" s="18"/>
      <c r="V52" s="516"/>
      <c r="W52" s="516"/>
      <c r="AH52" t="s">
        <v>253</v>
      </c>
    </row>
    <row r="53" spans="1:34" ht="15.75">
      <c r="S53" s="565" t="s">
        <v>601</v>
      </c>
      <c r="T53" s="18" t="s">
        <v>489</v>
      </c>
      <c r="U53" s="18"/>
      <c r="V53" s="515"/>
      <c r="W53" s="515"/>
      <c r="AH53">
        <v>47</v>
      </c>
    </row>
    <row r="54" spans="1:34" ht="15.75">
      <c r="S54" s="565" t="s">
        <v>191</v>
      </c>
      <c r="T54" s="18" t="s">
        <v>490</v>
      </c>
      <c r="U54" s="18"/>
      <c r="V54" s="516"/>
      <c r="W54" s="516"/>
      <c r="AH54" t="s">
        <v>338</v>
      </c>
    </row>
    <row r="55" spans="1:34">
      <c r="S55" s="562" t="s">
        <v>602</v>
      </c>
      <c r="T55" s="18">
        <v>77</v>
      </c>
      <c r="U55" s="18"/>
      <c r="V55" s="515"/>
      <c r="W55" s="515"/>
      <c r="AH55" t="s">
        <v>254</v>
      </c>
    </row>
    <row r="56" spans="1:34" ht="15.75">
      <c r="S56" s="566" t="s">
        <v>399</v>
      </c>
      <c r="T56" s="18" t="s">
        <v>491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492</v>
      </c>
      <c r="U57" s="18"/>
      <c r="V57" s="515"/>
      <c r="W57" s="515"/>
      <c r="AH57" t="s">
        <v>255</v>
      </c>
    </row>
    <row r="58" spans="1:34" ht="15.75">
      <c r="S58" s="565" t="s">
        <v>190</v>
      </c>
      <c r="T58" s="18">
        <v>83</v>
      </c>
      <c r="U58" s="18"/>
      <c r="V58" s="516"/>
      <c r="W58" s="516"/>
      <c r="AH58" t="s">
        <v>339</v>
      </c>
    </row>
    <row r="59" spans="1:34" ht="15.75">
      <c r="S59" s="565" t="s">
        <v>603</v>
      </c>
      <c r="T59" s="18" t="s">
        <v>439</v>
      </c>
      <c r="U59" s="18"/>
      <c r="V59" s="515"/>
      <c r="W59" s="515"/>
      <c r="AH59" t="s">
        <v>256</v>
      </c>
    </row>
    <row r="60" spans="1:34" ht="15.75">
      <c r="S60" s="566" t="s">
        <v>601</v>
      </c>
      <c r="T60" s="18" t="s">
        <v>493</v>
      </c>
      <c r="U60" s="18"/>
      <c r="V60" s="516"/>
      <c r="W60" s="516"/>
      <c r="AH60">
        <v>47</v>
      </c>
    </row>
    <row r="61" spans="1:34">
      <c r="S61" s="562" t="s">
        <v>435</v>
      </c>
      <c r="T61" s="18" t="s">
        <v>494</v>
      </c>
      <c r="U61" s="18"/>
      <c r="V61" s="515"/>
      <c r="W61" s="515"/>
      <c r="AH61" t="s">
        <v>340</v>
      </c>
    </row>
    <row r="62" spans="1:34" ht="15.75">
      <c r="S62" s="566" t="s">
        <v>191</v>
      </c>
      <c r="T62" s="18">
        <v>87</v>
      </c>
      <c r="U62" s="18"/>
      <c r="V62" s="516"/>
      <c r="W62" s="516"/>
      <c r="AH62" t="s">
        <v>257</v>
      </c>
    </row>
    <row r="63" spans="1:34">
      <c r="S63" s="563" t="s">
        <v>401</v>
      </c>
      <c r="T63" s="18" t="s">
        <v>495</v>
      </c>
      <c r="U63" s="18"/>
      <c r="V63" s="515"/>
      <c r="W63" s="515"/>
      <c r="AH63" t="s">
        <v>258</v>
      </c>
    </row>
    <row r="64" spans="1:34" ht="15.75">
      <c r="S64" s="566" t="s">
        <v>604</v>
      </c>
      <c r="T64" s="18" t="s">
        <v>496</v>
      </c>
      <c r="U64" s="18"/>
      <c r="V64" s="516"/>
      <c r="W64" s="516"/>
      <c r="AH64" t="s">
        <v>341</v>
      </c>
    </row>
    <row r="65" spans="19:34">
      <c r="S65" s="562" t="s">
        <v>190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605</v>
      </c>
      <c r="T66" s="18" t="s">
        <v>440</v>
      </c>
      <c r="U66" s="18"/>
      <c r="V66" s="516"/>
      <c r="W66" s="516"/>
      <c r="AH66" t="s">
        <v>259</v>
      </c>
    </row>
    <row r="67" spans="19:34">
      <c r="S67" s="562" t="s">
        <v>606</v>
      </c>
      <c r="T67" s="18" t="s">
        <v>497</v>
      </c>
      <c r="U67" s="18"/>
      <c r="V67" s="515"/>
      <c r="W67" s="515"/>
      <c r="AH67" t="s">
        <v>342</v>
      </c>
    </row>
    <row r="68" spans="19:34" ht="15.75">
      <c r="S68" s="562">
        <v>40</v>
      </c>
      <c r="T68" s="18" t="s">
        <v>498</v>
      </c>
      <c r="U68" s="18"/>
      <c r="V68" s="516"/>
      <c r="W68" s="516"/>
      <c r="AH68">
        <v>52</v>
      </c>
    </row>
    <row r="69" spans="19:34">
      <c r="S69" s="562" t="s">
        <v>191</v>
      </c>
      <c r="T69" s="18">
        <v>94</v>
      </c>
      <c r="U69" s="18"/>
      <c r="V69" s="515"/>
      <c r="W69" s="515"/>
      <c r="AH69" t="s">
        <v>260</v>
      </c>
    </row>
    <row r="70" spans="19:34" ht="15.75">
      <c r="S70" s="565" t="s">
        <v>607</v>
      </c>
      <c r="T70" s="18" t="s">
        <v>499</v>
      </c>
      <c r="U70" s="18"/>
      <c r="V70" s="516"/>
      <c r="W70" s="516"/>
      <c r="AH70" t="s">
        <v>261</v>
      </c>
    </row>
    <row r="71" spans="19:34" ht="15.75">
      <c r="S71" s="565" t="s">
        <v>608</v>
      </c>
      <c r="T71" s="18" t="s">
        <v>500</v>
      </c>
      <c r="U71" s="18"/>
      <c r="V71" s="515"/>
      <c r="W71" s="515"/>
      <c r="AH71" t="s">
        <v>343</v>
      </c>
    </row>
    <row r="72" spans="19:34" ht="15.75">
      <c r="S72" s="565" t="s">
        <v>190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609</v>
      </c>
      <c r="T73" s="18" t="s">
        <v>441</v>
      </c>
      <c r="U73" s="18"/>
      <c r="V73" s="515"/>
      <c r="W73" s="515"/>
      <c r="AH73" t="s">
        <v>262</v>
      </c>
    </row>
    <row r="74" spans="19:34" ht="15.75">
      <c r="S74" s="562" t="s">
        <v>610</v>
      </c>
      <c r="T74" s="18" t="s">
        <v>501</v>
      </c>
      <c r="U74" s="18"/>
      <c r="V74" s="516"/>
      <c r="W74" s="516"/>
      <c r="AH74" t="s">
        <v>344</v>
      </c>
    </row>
    <row r="75" spans="19:34">
      <c r="S75" s="562">
        <v>43</v>
      </c>
      <c r="T75" s="18" t="s">
        <v>502</v>
      </c>
      <c r="U75" s="18"/>
      <c r="V75" s="515"/>
      <c r="W75" s="515"/>
      <c r="AH75">
        <v>60</v>
      </c>
    </row>
    <row r="76" spans="19:34" ht="15.75">
      <c r="S76" s="566" t="s">
        <v>436</v>
      </c>
      <c r="T76" s="18">
        <v>95</v>
      </c>
      <c r="U76" s="18"/>
      <c r="V76" s="516"/>
      <c r="W76" s="516"/>
      <c r="AH76" t="s">
        <v>263</v>
      </c>
    </row>
    <row r="77" spans="19:34" ht="15.75">
      <c r="S77" s="566" t="s">
        <v>191</v>
      </c>
      <c r="T77" s="18" t="s">
        <v>503</v>
      </c>
      <c r="U77" s="18"/>
      <c r="V77" s="515"/>
      <c r="W77" s="515"/>
      <c r="AH77" t="s">
        <v>264</v>
      </c>
    </row>
    <row r="78" spans="19:34" ht="15.75">
      <c r="S78" s="566" t="s">
        <v>611</v>
      </c>
      <c r="T78" s="18">
        <v>95</v>
      </c>
      <c r="U78" s="18"/>
      <c r="V78" s="516"/>
      <c r="W78" s="516"/>
      <c r="AH78" t="s">
        <v>345</v>
      </c>
    </row>
    <row r="79" spans="19:34" ht="15.75">
      <c r="S79" s="566" t="s">
        <v>612</v>
      </c>
      <c r="T79" s="18" t="s">
        <v>442</v>
      </c>
      <c r="U79" s="18"/>
      <c r="V79" s="515"/>
      <c r="W79" s="515"/>
      <c r="AH79">
        <v>64</v>
      </c>
    </row>
    <row r="80" spans="19:34" ht="15.75">
      <c r="S80" s="562" t="s">
        <v>190</v>
      </c>
      <c r="T80" s="18" t="s">
        <v>504</v>
      </c>
      <c r="U80" s="18"/>
      <c r="V80" s="516"/>
      <c r="W80" s="516"/>
      <c r="AH80" t="s">
        <v>265</v>
      </c>
    </row>
    <row r="81" spans="19:34">
      <c r="S81" s="562" t="s">
        <v>613</v>
      </c>
      <c r="T81" s="18" t="s">
        <v>505</v>
      </c>
      <c r="U81" s="18"/>
      <c r="V81" s="515"/>
      <c r="W81" s="515"/>
      <c r="AH81" t="s">
        <v>346</v>
      </c>
    </row>
    <row r="82" spans="19:34" ht="15.75">
      <c r="S82" s="562" t="s">
        <v>417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506</v>
      </c>
      <c r="U83" s="18"/>
      <c r="V83" s="515"/>
      <c r="W83" s="515"/>
      <c r="AH83" t="s">
        <v>266</v>
      </c>
    </row>
    <row r="84" spans="19:34" ht="15.75">
      <c r="S84" s="566" t="s">
        <v>191</v>
      </c>
      <c r="T84" s="18" t="s">
        <v>507</v>
      </c>
      <c r="U84" s="18"/>
      <c r="V84" s="516"/>
      <c r="W84" s="516"/>
      <c r="AH84" t="s">
        <v>267</v>
      </c>
    </row>
    <row r="85" spans="19:34">
      <c r="S85" s="562" t="s">
        <v>614</v>
      </c>
      <c r="T85" s="18">
        <v>91</v>
      </c>
      <c r="U85" s="18"/>
      <c r="V85" s="515"/>
      <c r="W85" s="515"/>
      <c r="AH85" t="s">
        <v>347</v>
      </c>
    </row>
    <row r="86" spans="19:34" ht="15.75">
      <c r="S86" s="562" t="s">
        <v>615</v>
      </c>
      <c r="T86" s="18" t="s">
        <v>443</v>
      </c>
      <c r="U86" s="18"/>
      <c r="V86" s="516"/>
      <c r="W86" s="516"/>
      <c r="AH86">
        <v>74</v>
      </c>
    </row>
    <row r="87" spans="19:34">
      <c r="S87" s="562" t="s">
        <v>190</v>
      </c>
      <c r="T87" s="18" t="s">
        <v>508</v>
      </c>
      <c r="U87" s="18"/>
      <c r="V87" s="515"/>
      <c r="W87" s="515"/>
      <c r="AH87" t="s">
        <v>268</v>
      </c>
    </row>
    <row r="88" spans="19:34" ht="15.75">
      <c r="S88" s="562" t="s">
        <v>616</v>
      </c>
      <c r="T88" s="18" t="s">
        <v>509</v>
      </c>
      <c r="U88" s="18"/>
      <c r="V88" s="516"/>
      <c r="W88" s="516"/>
      <c r="AH88" t="s">
        <v>348</v>
      </c>
    </row>
    <row r="89" spans="19:34">
      <c r="S89" s="562" t="s">
        <v>421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510</v>
      </c>
      <c r="U90" s="18"/>
      <c r="V90" s="516"/>
      <c r="W90" s="516"/>
      <c r="AH90" t="s">
        <v>269</v>
      </c>
    </row>
    <row r="91" spans="19:34">
      <c r="S91" s="562" t="s">
        <v>437</v>
      </c>
      <c r="T91" s="18" t="s">
        <v>511</v>
      </c>
      <c r="U91" s="18"/>
      <c r="V91" s="515"/>
      <c r="W91" s="515"/>
      <c r="AH91" t="s">
        <v>270</v>
      </c>
    </row>
    <row r="92" spans="19:34" ht="15.75">
      <c r="S92" s="562" t="s">
        <v>191</v>
      </c>
      <c r="T92" s="18">
        <v>83</v>
      </c>
      <c r="U92" s="18"/>
      <c r="V92" s="516"/>
      <c r="W92" s="516"/>
      <c r="AH92" t="s">
        <v>349</v>
      </c>
    </row>
    <row r="93" spans="19:34">
      <c r="S93" s="562" t="s">
        <v>617</v>
      </c>
      <c r="T93" s="18" t="s">
        <v>444</v>
      </c>
      <c r="U93" s="18"/>
      <c r="V93" s="515"/>
      <c r="W93" s="515"/>
      <c r="AH93">
        <v>83</v>
      </c>
    </row>
    <row r="94" spans="19:34" ht="15.75">
      <c r="S94" s="562" t="s">
        <v>618</v>
      </c>
      <c r="T94" s="18" t="s">
        <v>512</v>
      </c>
      <c r="U94" s="18"/>
      <c r="V94" s="516"/>
      <c r="W94" s="516"/>
      <c r="AH94" t="s">
        <v>271</v>
      </c>
    </row>
    <row r="95" spans="19:34">
      <c r="S95" s="562" t="s">
        <v>190</v>
      </c>
      <c r="T95" s="18" t="s">
        <v>513</v>
      </c>
      <c r="U95" s="18"/>
      <c r="V95" s="515"/>
      <c r="W95" s="515"/>
      <c r="AH95" t="s">
        <v>350</v>
      </c>
    </row>
    <row r="96" spans="19:34" ht="15.75">
      <c r="S96" s="562" t="s">
        <v>619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421</v>
      </c>
      <c r="T97" s="18" t="s">
        <v>514</v>
      </c>
      <c r="U97" s="18"/>
      <c r="V97" s="515"/>
      <c r="W97" s="515"/>
      <c r="AH97" t="s">
        <v>272</v>
      </c>
    </row>
    <row r="98" spans="19:34" ht="15.75">
      <c r="S98" s="562">
        <v>62</v>
      </c>
      <c r="T98" s="18" t="s">
        <v>515</v>
      </c>
      <c r="U98" s="18"/>
      <c r="V98" s="516"/>
      <c r="W98" s="516"/>
      <c r="AH98" t="s">
        <v>273</v>
      </c>
    </row>
    <row r="99" spans="19:34">
      <c r="S99" s="562" t="s">
        <v>191</v>
      </c>
      <c r="T99" s="18">
        <v>74</v>
      </c>
      <c r="U99" s="18"/>
      <c r="V99" s="515"/>
      <c r="W99" s="515"/>
      <c r="AH99" t="s">
        <v>351</v>
      </c>
    </row>
    <row r="100" spans="19:34" ht="15.75">
      <c r="S100" s="562" t="s">
        <v>620</v>
      </c>
      <c r="T100" s="18" t="s">
        <v>445</v>
      </c>
      <c r="U100" s="18"/>
      <c r="V100" s="516"/>
      <c r="W100" s="516"/>
      <c r="AH100">
        <v>90</v>
      </c>
    </row>
    <row r="101" spans="19:34">
      <c r="S101" s="562" t="s">
        <v>621</v>
      </c>
      <c r="T101" s="18" t="s">
        <v>516</v>
      </c>
      <c r="U101" s="18"/>
      <c r="V101" s="515"/>
      <c r="W101" s="515"/>
      <c r="AH101" t="s">
        <v>274</v>
      </c>
    </row>
    <row r="102" spans="19:34" ht="15.75">
      <c r="S102" s="562" t="s">
        <v>190</v>
      </c>
      <c r="T102" s="18" t="s">
        <v>517</v>
      </c>
      <c r="U102" s="18"/>
      <c r="V102" s="516"/>
      <c r="W102" s="516"/>
      <c r="AH102" t="s">
        <v>352</v>
      </c>
    </row>
    <row r="103" spans="19:34">
      <c r="S103" s="562" t="s">
        <v>622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408</v>
      </c>
      <c r="T104" s="18" t="s">
        <v>518</v>
      </c>
      <c r="U104" s="18"/>
      <c r="V104" s="516"/>
      <c r="W104" s="516"/>
      <c r="AH104" t="s">
        <v>275</v>
      </c>
    </row>
    <row r="105" spans="19:34">
      <c r="S105" s="562">
        <v>70</v>
      </c>
      <c r="T105" s="18" t="s">
        <v>519</v>
      </c>
      <c r="U105" s="18"/>
      <c r="V105" s="515"/>
      <c r="W105" s="515"/>
      <c r="AH105" t="s">
        <v>276</v>
      </c>
    </row>
    <row r="106" spans="19:34" ht="15.75">
      <c r="S106" s="562" t="s">
        <v>438</v>
      </c>
      <c r="T106" s="18">
        <v>62</v>
      </c>
      <c r="U106" s="18"/>
      <c r="V106" s="516"/>
      <c r="W106" s="516"/>
      <c r="AH106" t="s">
        <v>353</v>
      </c>
    </row>
    <row r="107" spans="19:34">
      <c r="S107" s="562" t="s">
        <v>191</v>
      </c>
      <c r="T107" s="18" t="s">
        <v>446</v>
      </c>
      <c r="U107" s="18"/>
      <c r="V107" s="515"/>
      <c r="W107" s="515"/>
      <c r="AH107">
        <v>94</v>
      </c>
    </row>
    <row r="108" spans="19:34" ht="15.75">
      <c r="S108" s="562" t="s">
        <v>623</v>
      </c>
      <c r="T108" s="18" t="s">
        <v>520</v>
      </c>
      <c r="U108" s="18"/>
      <c r="V108" s="516"/>
      <c r="W108" s="516"/>
      <c r="AH108" t="s">
        <v>277</v>
      </c>
    </row>
    <row r="109" spans="19:34">
      <c r="S109" s="562" t="s">
        <v>407</v>
      </c>
      <c r="T109" s="18" t="s">
        <v>521</v>
      </c>
      <c r="U109" s="18"/>
      <c r="V109" s="515"/>
      <c r="W109" s="515"/>
      <c r="AH109">
        <v>95</v>
      </c>
    </row>
    <row r="110" spans="19:34" ht="15.75">
      <c r="S110" s="562" t="s">
        <v>190</v>
      </c>
      <c r="T110" s="18">
        <v>56</v>
      </c>
      <c r="U110" s="18"/>
      <c r="V110" s="516"/>
      <c r="W110" s="516"/>
      <c r="AH110" t="s">
        <v>278</v>
      </c>
    </row>
    <row r="111" spans="19:34">
      <c r="S111" s="562" t="s">
        <v>624</v>
      </c>
      <c r="T111" s="18" t="s">
        <v>522</v>
      </c>
      <c r="U111" s="18"/>
      <c r="V111" s="515"/>
      <c r="W111" s="515"/>
      <c r="AH111" t="s">
        <v>354</v>
      </c>
    </row>
    <row r="112" spans="19:34" ht="15.75">
      <c r="S112" s="562" t="s">
        <v>408</v>
      </c>
      <c r="T112" s="18" t="s">
        <v>523</v>
      </c>
      <c r="U112" s="18"/>
      <c r="V112" s="516"/>
      <c r="W112" s="516"/>
      <c r="AH112" t="s">
        <v>279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191</v>
      </c>
      <c r="T114" s="18" t="s">
        <v>447</v>
      </c>
      <c r="U114" s="18"/>
      <c r="V114" s="516"/>
      <c r="W114" s="516"/>
      <c r="AH114" t="s">
        <v>355</v>
      </c>
    </row>
    <row r="115" spans="19:34">
      <c r="S115" s="562" t="s">
        <v>625</v>
      </c>
      <c r="T115" s="18" t="s">
        <v>524</v>
      </c>
      <c r="U115" s="18"/>
      <c r="V115" s="515"/>
      <c r="W115" s="515"/>
      <c r="AH115" t="s">
        <v>280</v>
      </c>
    </row>
    <row r="116" spans="19:34" ht="15.75">
      <c r="S116" s="562" t="s">
        <v>626</v>
      </c>
      <c r="T116" s="18" t="s">
        <v>525</v>
      </c>
      <c r="U116" s="18"/>
      <c r="V116" s="516"/>
      <c r="W116" s="516"/>
      <c r="AH116">
        <v>93</v>
      </c>
    </row>
    <row r="117" spans="19:34">
      <c r="S117" s="562" t="s">
        <v>190</v>
      </c>
      <c r="T117" s="18">
        <v>43</v>
      </c>
      <c r="U117" s="18"/>
      <c r="V117" s="515"/>
      <c r="W117" s="515"/>
      <c r="AH117" t="s">
        <v>281</v>
      </c>
    </row>
    <row r="118" spans="19:34" ht="15.75">
      <c r="S118" s="562" t="s">
        <v>627</v>
      </c>
      <c r="T118" s="18" t="s">
        <v>526</v>
      </c>
      <c r="U118" s="18"/>
      <c r="V118" s="516"/>
      <c r="W118" s="516"/>
      <c r="AH118" t="s">
        <v>356</v>
      </c>
    </row>
    <row r="119" spans="19:34">
      <c r="S119" s="562" t="s">
        <v>628</v>
      </c>
      <c r="T119" s="18" t="s">
        <v>527</v>
      </c>
      <c r="U119" s="18"/>
      <c r="V119" s="515"/>
      <c r="W119" s="515"/>
      <c r="AH119" t="s">
        <v>282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439</v>
      </c>
      <c r="T121" s="18" t="s">
        <v>448</v>
      </c>
      <c r="U121" s="18"/>
      <c r="V121" s="515"/>
      <c r="W121" s="515"/>
      <c r="AH121" t="s">
        <v>357</v>
      </c>
    </row>
    <row r="122" spans="19:34" ht="15.75">
      <c r="S122" s="562" t="s">
        <v>191</v>
      </c>
      <c r="T122" s="18" t="s">
        <v>528</v>
      </c>
      <c r="U122" s="18"/>
      <c r="V122" s="516"/>
      <c r="W122" s="516"/>
      <c r="AH122" t="s">
        <v>283</v>
      </c>
    </row>
    <row r="123" spans="19:34">
      <c r="S123" s="562" t="s">
        <v>629</v>
      </c>
      <c r="T123" s="18" t="s">
        <v>529</v>
      </c>
      <c r="U123" s="18"/>
      <c r="V123" s="515"/>
      <c r="W123" s="515"/>
      <c r="AH123">
        <v>87</v>
      </c>
    </row>
    <row r="124" spans="19:34" ht="15.75">
      <c r="S124" s="562" t="s">
        <v>426</v>
      </c>
      <c r="T124" s="18">
        <v>32</v>
      </c>
      <c r="U124" s="18"/>
      <c r="V124" s="516"/>
      <c r="W124" s="516"/>
      <c r="AH124" t="s">
        <v>284</v>
      </c>
    </row>
    <row r="125" spans="19:34">
      <c r="S125" s="562" t="s">
        <v>190</v>
      </c>
      <c r="T125" s="18" t="s">
        <v>530</v>
      </c>
      <c r="U125" s="18"/>
      <c r="V125" s="515"/>
      <c r="W125" s="515"/>
      <c r="AH125" t="s">
        <v>358</v>
      </c>
    </row>
    <row r="126" spans="19:34" ht="15.75">
      <c r="S126" s="562" t="s">
        <v>630</v>
      </c>
      <c r="T126" s="18" t="s">
        <v>531</v>
      </c>
      <c r="U126" s="18"/>
      <c r="V126" s="516"/>
      <c r="W126" s="516"/>
      <c r="AH126" t="s">
        <v>285</v>
      </c>
    </row>
    <row r="127" spans="19:34">
      <c r="S127" s="562" t="s">
        <v>396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449</v>
      </c>
      <c r="U128" s="18"/>
      <c r="V128" s="516"/>
      <c r="W128" s="516"/>
      <c r="AH128" t="s">
        <v>359</v>
      </c>
    </row>
    <row r="129" spans="19:34">
      <c r="S129" s="562" t="s">
        <v>191</v>
      </c>
      <c r="T129" s="18" t="s">
        <v>532</v>
      </c>
      <c r="U129" s="18"/>
      <c r="V129" s="515"/>
      <c r="W129" s="515"/>
      <c r="AH129" t="s">
        <v>286</v>
      </c>
    </row>
    <row r="130" spans="19:34" ht="15.75">
      <c r="S130" s="562" t="s">
        <v>631</v>
      </c>
      <c r="T130" s="18" t="s">
        <v>533</v>
      </c>
      <c r="U130" s="18"/>
      <c r="V130" s="516"/>
      <c r="W130" s="516"/>
      <c r="AH130">
        <v>79</v>
      </c>
    </row>
    <row r="131" spans="19:34">
      <c r="S131" s="562" t="s">
        <v>632</v>
      </c>
      <c r="T131" s="18">
        <v>25</v>
      </c>
      <c r="U131" s="18"/>
      <c r="V131" s="515"/>
      <c r="W131" s="515"/>
      <c r="AH131" t="s">
        <v>287</v>
      </c>
    </row>
    <row r="132" spans="19:34" ht="15.75">
      <c r="S132" s="562" t="s">
        <v>190</v>
      </c>
      <c r="T132" s="18" t="s">
        <v>534</v>
      </c>
      <c r="U132" s="18"/>
      <c r="V132" s="516"/>
      <c r="W132" s="516"/>
      <c r="AH132" t="s">
        <v>360</v>
      </c>
    </row>
    <row r="133" spans="19:34">
      <c r="S133" s="562" t="s">
        <v>633</v>
      </c>
      <c r="T133" s="18" t="s">
        <v>450</v>
      </c>
      <c r="U133" s="18"/>
      <c r="V133" s="515"/>
      <c r="W133" s="515"/>
      <c r="AH133" t="s">
        <v>288</v>
      </c>
    </row>
    <row r="134" spans="19:34" ht="15.75">
      <c r="S134" s="562" t="s">
        <v>634</v>
      </c>
      <c r="T134" s="18" t="s">
        <v>535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536</v>
      </c>
      <c r="U135" s="18"/>
      <c r="V135" s="515"/>
      <c r="W135" s="515"/>
      <c r="AH135" t="s">
        <v>361</v>
      </c>
    </row>
    <row r="136" spans="19:34" ht="15.75">
      <c r="S136" s="562" t="s">
        <v>440</v>
      </c>
      <c r="T136" s="18">
        <v>26</v>
      </c>
      <c r="U136" s="18"/>
      <c r="V136" s="516"/>
      <c r="W136" s="516"/>
      <c r="AH136" t="s">
        <v>289</v>
      </c>
    </row>
    <row r="137" spans="19:34">
      <c r="S137" s="562" t="s">
        <v>191</v>
      </c>
      <c r="T137" s="18" t="s">
        <v>537</v>
      </c>
      <c r="U137" s="18"/>
      <c r="V137" s="515"/>
      <c r="W137" s="515"/>
      <c r="AH137">
        <v>69</v>
      </c>
    </row>
    <row r="138" spans="19:34" ht="15.75">
      <c r="S138" s="562" t="s">
        <v>635</v>
      </c>
      <c r="T138" s="18" t="s">
        <v>538</v>
      </c>
      <c r="U138" s="18"/>
      <c r="V138" s="516"/>
      <c r="W138" s="516"/>
      <c r="AH138" t="s">
        <v>290</v>
      </c>
    </row>
    <row r="139" spans="19:34">
      <c r="S139" s="562" t="s">
        <v>422</v>
      </c>
      <c r="T139" s="18">
        <v>29</v>
      </c>
      <c r="U139" s="18"/>
      <c r="V139" s="515"/>
      <c r="W139" s="515"/>
      <c r="AH139" t="s">
        <v>362</v>
      </c>
    </row>
    <row r="140" spans="19:34" ht="15.75">
      <c r="S140" s="562" t="s">
        <v>190</v>
      </c>
      <c r="T140" s="18" t="s">
        <v>451</v>
      </c>
      <c r="U140" s="18"/>
      <c r="V140" s="516"/>
      <c r="W140" s="516"/>
      <c r="AH140" t="s">
        <v>291</v>
      </c>
    </row>
    <row r="141" spans="19:34">
      <c r="S141" s="562" t="s">
        <v>636</v>
      </c>
      <c r="T141" s="18" t="s">
        <v>539</v>
      </c>
      <c r="U141" s="18"/>
      <c r="V141" s="515"/>
      <c r="W141" s="515"/>
      <c r="AH141">
        <v>64</v>
      </c>
    </row>
    <row r="142" spans="19:34" ht="15.75">
      <c r="S142" s="562" t="s">
        <v>391</v>
      </c>
      <c r="T142" s="18" t="s">
        <v>540</v>
      </c>
      <c r="U142" s="18"/>
      <c r="V142" s="516"/>
      <c r="W142" s="516"/>
      <c r="AH142" t="s">
        <v>363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292</v>
      </c>
    </row>
    <row r="144" spans="19:34" ht="15.75">
      <c r="S144" s="562" t="s">
        <v>191</v>
      </c>
      <c r="T144" s="18" t="s">
        <v>541</v>
      </c>
      <c r="U144" s="18"/>
      <c r="V144" s="516"/>
      <c r="W144" s="516"/>
      <c r="AH144">
        <v>59</v>
      </c>
    </row>
    <row r="145" spans="19:34">
      <c r="S145" s="562" t="s">
        <v>637</v>
      </c>
      <c r="T145" s="18" t="s">
        <v>542</v>
      </c>
      <c r="U145" s="18"/>
      <c r="V145" s="515"/>
      <c r="W145" s="515"/>
      <c r="AH145" t="s">
        <v>293</v>
      </c>
    </row>
    <row r="146" spans="19:34" ht="15.75">
      <c r="S146" s="562" t="s">
        <v>638</v>
      </c>
      <c r="T146" s="18">
        <v>41</v>
      </c>
      <c r="U146" s="18"/>
      <c r="V146" s="516"/>
      <c r="W146" s="516"/>
      <c r="AH146" t="s">
        <v>364</v>
      </c>
    </row>
    <row r="147" spans="19:34">
      <c r="S147" s="562" t="s">
        <v>190</v>
      </c>
      <c r="T147" s="18" t="s">
        <v>452</v>
      </c>
      <c r="U147" s="18"/>
      <c r="V147" s="515"/>
      <c r="W147" s="515"/>
      <c r="AH147" t="s">
        <v>294</v>
      </c>
    </row>
    <row r="148" spans="19:34" ht="15.75">
      <c r="S148" s="562" t="s">
        <v>639</v>
      </c>
      <c r="T148" s="18" t="s">
        <v>543</v>
      </c>
      <c r="U148" s="18"/>
      <c r="V148" s="516"/>
      <c r="W148" s="516"/>
      <c r="AH148">
        <v>55</v>
      </c>
    </row>
    <row r="149" spans="19:34">
      <c r="S149" s="562" t="s">
        <v>423</v>
      </c>
      <c r="T149" s="18" t="s">
        <v>544</v>
      </c>
      <c r="U149" s="18"/>
      <c r="V149" s="515"/>
      <c r="W149" s="515"/>
      <c r="AH149" t="s">
        <v>365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295</v>
      </c>
    </row>
    <row r="151" spans="19:34">
      <c r="S151" s="562" t="s">
        <v>441</v>
      </c>
      <c r="T151" s="18" t="s">
        <v>545</v>
      </c>
      <c r="U151" s="18"/>
      <c r="V151" s="515"/>
      <c r="W151" s="515"/>
      <c r="AH151" t="s">
        <v>296</v>
      </c>
    </row>
    <row r="152" spans="19:34" ht="15.75">
      <c r="S152" s="562" t="s">
        <v>191</v>
      </c>
      <c r="T152" s="18" t="s">
        <v>546</v>
      </c>
      <c r="U152" s="18"/>
      <c r="V152" s="516"/>
      <c r="W152" s="516"/>
      <c r="AH152" t="s">
        <v>366</v>
      </c>
    </row>
    <row r="153" spans="19:34">
      <c r="S153" s="562" t="s">
        <v>640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641</v>
      </c>
      <c r="T154" s="18" t="s">
        <v>453</v>
      </c>
      <c r="U154" s="18"/>
      <c r="V154" s="516"/>
      <c r="W154" s="516"/>
      <c r="AH154" t="s">
        <v>297</v>
      </c>
    </row>
    <row r="155" spans="19:34">
      <c r="S155" s="562" t="s">
        <v>190</v>
      </c>
      <c r="T155" s="18" t="s">
        <v>547</v>
      </c>
      <c r="U155" s="18"/>
      <c r="V155" s="515"/>
      <c r="W155" s="515"/>
      <c r="AH155" t="s">
        <v>367</v>
      </c>
    </row>
    <row r="156" spans="19:34" ht="15.75">
      <c r="S156" s="562" t="s">
        <v>642</v>
      </c>
      <c r="T156" s="18" t="s">
        <v>548</v>
      </c>
      <c r="U156" s="18"/>
      <c r="V156" s="516"/>
      <c r="W156" s="516"/>
      <c r="AH156">
        <v>48</v>
      </c>
    </row>
    <row r="157" spans="19:34">
      <c r="S157" s="562" t="s">
        <v>643</v>
      </c>
      <c r="T157" s="18">
        <v>62</v>
      </c>
      <c r="U157" s="18"/>
      <c r="V157" s="515"/>
      <c r="W157" s="515"/>
      <c r="AH157" t="s">
        <v>298</v>
      </c>
    </row>
    <row r="158" spans="19:34" ht="15.75">
      <c r="S158" s="562">
        <v>95</v>
      </c>
      <c r="T158" s="18" t="s">
        <v>549</v>
      </c>
      <c r="U158" s="18"/>
      <c r="V158" s="516"/>
      <c r="W158" s="516"/>
      <c r="AH158" t="s">
        <v>299</v>
      </c>
    </row>
    <row r="159" spans="19:34">
      <c r="S159" s="562" t="s">
        <v>191</v>
      </c>
      <c r="T159" s="18" t="s">
        <v>550</v>
      </c>
      <c r="U159" s="18"/>
      <c r="V159" s="515"/>
      <c r="W159" s="515"/>
      <c r="AH159" t="s">
        <v>368</v>
      </c>
    </row>
    <row r="160" spans="19:34" ht="15.75">
      <c r="S160" s="562" t="s">
        <v>644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645</v>
      </c>
      <c r="T161" s="18" t="s">
        <v>454</v>
      </c>
      <c r="U161" s="18"/>
      <c r="V161" s="515"/>
      <c r="W161" s="515"/>
      <c r="AH161" t="s">
        <v>300</v>
      </c>
    </row>
    <row r="162" spans="19:34" ht="15.75">
      <c r="S162" s="562">
        <v>95</v>
      </c>
      <c r="T162" s="18" t="s">
        <v>551</v>
      </c>
      <c r="U162" s="18"/>
      <c r="V162" s="516"/>
      <c r="W162" s="516"/>
      <c r="AH162" t="s">
        <v>369</v>
      </c>
    </row>
    <row r="163" spans="19:34">
      <c r="S163" s="562" t="s">
        <v>442</v>
      </c>
      <c r="T163" s="18" t="s">
        <v>552</v>
      </c>
      <c r="U163" s="18"/>
      <c r="V163" s="515"/>
      <c r="W163" s="515"/>
      <c r="AH163">
        <v>46</v>
      </c>
    </row>
    <row r="164" spans="19:34" ht="15.75">
      <c r="S164" s="562" t="s">
        <v>190</v>
      </c>
      <c r="T164" s="18">
        <v>76</v>
      </c>
      <c r="U164" s="18"/>
      <c r="V164" s="516"/>
      <c r="W164" s="516"/>
      <c r="AH164" t="s">
        <v>301</v>
      </c>
    </row>
    <row r="165" spans="19:34">
      <c r="S165" s="562" t="s">
        <v>646</v>
      </c>
      <c r="T165" s="18" t="s">
        <v>553</v>
      </c>
      <c r="U165" s="18"/>
      <c r="V165" s="515"/>
      <c r="W165" s="515"/>
      <c r="AH165" t="s">
        <v>302</v>
      </c>
    </row>
    <row r="166" spans="19:34" ht="15.75">
      <c r="S166" s="562" t="s">
        <v>392</v>
      </c>
      <c r="T166" s="18" t="s">
        <v>554</v>
      </c>
      <c r="U166" s="18"/>
      <c r="V166" s="516"/>
      <c r="W166" s="516"/>
      <c r="AH166" t="s">
        <v>370</v>
      </c>
    </row>
    <row r="167" spans="19:34">
      <c r="S167" s="562" t="s">
        <v>191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647</v>
      </c>
      <c r="T168" s="18" t="s">
        <v>455</v>
      </c>
      <c r="U168" s="18"/>
      <c r="V168" s="516"/>
      <c r="W168" s="516"/>
      <c r="AH168" t="s">
        <v>303</v>
      </c>
    </row>
    <row r="169" spans="19:34">
      <c r="S169" s="562" t="s">
        <v>648</v>
      </c>
      <c r="T169" s="18" t="s">
        <v>555</v>
      </c>
      <c r="U169" s="18"/>
      <c r="V169" s="515"/>
      <c r="W169" s="515"/>
      <c r="AH169" t="s">
        <v>371</v>
      </c>
    </row>
    <row r="170" spans="19:34" ht="15.75">
      <c r="S170" s="562">
        <v>93</v>
      </c>
      <c r="T170" s="18" t="s">
        <v>556</v>
      </c>
      <c r="U170" s="18"/>
      <c r="V170" s="516"/>
      <c r="W170" s="516"/>
      <c r="AH170">
        <v>47</v>
      </c>
    </row>
    <row r="171" spans="19:34">
      <c r="S171" s="562" t="s">
        <v>190</v>
      </c>
      <c r="T171" s="18">
        <v>87</v>
      </c>
      <c r="U171" s="18"/>
      <c r="V171" s="515"/>
      <c r="W171" s="515"/>
      <c r="AH171" t="s">
        <v>304</v>
      </c>
    </row>
    <row r="172" spans="19:34" ht="15.75">
      <c r="S172" s="562" t="s">
        <v>389</v>
      </c>
      <c r="T172" s="18" t="s">
        <v>557</v>
      </c>
      <c r="U172" s="18"/>
      <c r="V172" s="516"/>
      <c r="W172" s="516"/>
      <c r="AH172" t="s">
        <v>305</v>
      </c>
    </row>
    <row r="173" spans="19:34">
      <c r="S173" s="562" t="s">
        <v>649</v>
      </c>
      <c r="T173" s="18" t="s">
        <v>558</v>
      </c>
      <c r="U173" s="18"/>
      <c r="V173" s="515"/>
      <c r="W173" s="515"/>
      <c r="AH173" t="s">
        <v>372</v>
      </c>
    </row>
    <row r="174" spans="19:34" ht="15.75">
      <c r="S174" s="562" t="s">
        <v>191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650</v>
      </c>
      <c r="T175" s="18" t="s">
        <v>456</v>
      </c>
      <c r="U175" s="18"/>
      <c r="V175" s="515"/>
      <c r="W175" s="515"/>
      <c r="AH175" t="s">
        <v>306</v>
      </c>
    </row>
    <row r="176" spans="19:34" ht="15.75">
      <c r="S176" s="562" t="s">
        <v>422</v>
      </c>
      <c r="T176" s="18" t="s">
        <v>559</v>
      </c>
      <c r="U176" s="18"/>
      <c r="V176" s="516"/>
      <c r="W176" s="516"/>
      <c r="AH176" t="s">
        <v>373</v>
      </c>
    </row>
    <row r="177" spans="19:34">
      <c r="S177" s="562">
        <v>91</v>
      </c>
      <c r="T177" s="18" t="s">
        <v>560</v>
      </c>
      <c r="U177" s="18"/>
      <c r="V177" s="515"/>
      <c r="W177" s="515"/>
      <c r="AH177">
        <v>51</v>
      </c>
    </row>
    <row r="178" spans="19:34" ht="15.75">
      <c r="S178" s="562" t="s">
        <v>443</v>
      </c>
      <c r="T178" s="18">
        <v>95</v>
      </c>
      <c r="U178" s="18"/>
      <c r="V178" s="516"/>
      <c r="W178" s="516"/>
      <c r="AH178" t="s">
        <v>307</v>
      </c>
    </row>
    <row r="179" spans="19:34">
      <c r="S179" s="562" t="s">
        <v>190</v>
      </c>
      <c r="T179" s="18" t="s">
        <v>561</v>
      </c>
      <c r="U179" s="18"/>
      <c r="V179" s="515"/>
      <c r="W179" s="515"/>
      <c r="AH179" t="s">
        <v>308</v>
      </c>
    </row>
    <row r="180" spans="19:34" ht="15.75">
      <c r="S180" s="562" t="s">
        <v>424</v>
      </c>
      <c r="T180" s="18" t="s">
        <v>562</v>
      </c>
      <c r="U180" s="18"/>
      <c r="V180" s="516"/>
      <c r="W180" s="516"/>
      <c r="AH180" t="s">
        <v>374</v>
      </c>
    </row>
    <row r="181" spans="19:34">
      <c r="S181" s="562" t="s">
        <v>651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191</v>
      </c>
      <c r="T182" s="18" t="s">
        <v>457</v>
      </c>
      <c r="U182" s="18"/>
      <c r="V182" s="516"/>
      <c r="W182" s="516"/>
      <c r="AH182" t="s">
        <v>309</v>
      </c>
    </row>
    <row r="183" spans="19:34">
      <c r="S183" s="562" t="s">
        <v>652</v>
      </c>
      <c r="T183" s="18" t="s">
        <v>563</v>
      </c>
      <c r="U183" s="18"/>
      <c r="V183" s="515"/>
      <c r="W183" s="515"/>
      <c r="AH183" t="s">
        <v>375</v>
      </c>
    </row>
    <row r="184" spans="19:34" ht="15.75">
      <c r="S184" s="562" t="s">
        <v>387</v>
      </c>
      <c r="T184" s="18" t="s">
        <v>564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310</v>
      </c>
    </row>
    <row r="186" spans="19:34" ht="15.75">
      <c r="S186" s="562" t="s">
        <v>190</v>
      </c>
      <c r="T186" s="18" t="s">
        <v>565</v>
      </c>
      <c r="U186" s="18"/>
      <c r="V186" s="516"/>
      <c r="W186" s="516"/>
      <c r="AH186" t="s">
        <v>311</v>
      </c>
    </row>
    <row r="187" spans="19:34">
      <c r="S187" s="562" t="s">
        <v>653</v>
      </c>
      <c r="T187" s="18" t="s">
        <v>566</v>
      </c>
      <c r="U187" s="18"/>
      <c r="V187" s="515"/>
      <c r="W187" s="515"/>
      <c r="AH187" t="s">
        <v>376</v>
      </c>
    </row>
    <row r="188" spans="19:34" ht="15.75">
      <c r="S188" s="562" t="s">
        <v>654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191</v>
      </c>
      <c r="T189" s="18" t="s">
        <v>458</v>
      </c>
      <c r="U189" s="18"/>
      <c r="V189" s="515"/>
      <c r="W189" s="515"/>
      <c r="AH189" t="s">
        <v>312</v>
      </c>
    </row>
    <row r="190" spans="19:34" ht="15.75">
      <c r="S190" s="562" t="s">
        <v>655</v>
      </c>
      <c r="T190" s="18" t="s">
        <v>567</v>
      </c>
      <c r="U190" s="18"/>
      <c r="V190" s="516"/>
      <c r="W190" s="516"/>
      <c r="AH190" t="s">
        <v>377</v>
      </c>
    </row>
    <row r="191" spans="19:34">
      <c r="S191" s="562" t="s">
        <v>656</v>
      </c>
      <c r="T191" s="18" t="s">
        <v>568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313</v>
      </c>
    </row>
    <row r="193" spans="19:34">
      <c r="S193" s="562" t="s">
        <v>444</v>
      </c>
      <c r="T193" s="18" t="s">
        <v>569</v>
      </c>
      <c r="U193" s="18"/>
      <c r="V193" s="515"/>
      <c r="W193" s="515"/>
      <c r="AH193" t="s">
        <v>314</v>
      </c>
    </row>
    <row r="194" spans="19:34" ht="15.75">
      <c r="S194" s="562" t="s">
        <v>190</v>
      </c>
      <c r="T194" s="18">
        <v>96</v>
      </c>
      <c r="U194" s="18"/>
      <c r="V194" s="516"/>
      <c r="W194" s="516"/>
      <c r="AH194" t="s">
        <v>378</v>
      </c>
    </row>
    <row r="195" spans="19:34">
      <c r="S195" s="562" t="s">
        <v>657</v>
      </c>
      <c r="T195" s="18" t="s">
        <v>459</v>
      </c>
      <c r="U195" s="18"/>
      <c r="V195" s="515"/>
      <c r="W195" s="515"/>
      <c r="AH195">
        <v>63</v>
      </c>
    </row>
    <row r="196" spans="19:34" ht="15.75">
      <c r="S196" s="562" t="s">
        <v>658</v>
      </c>
      <c r="T196" s="18" t="s">
        <v>570</v>
      </c>
      <c r="U196" s="18"/>
      <c r="V196" s="516"/>
      <c r="W196" s="516"/>
      <c r="AH196" t="s">
        <v>315</v>
      </c>
    </row>
    <row r="197" spans="19:34">
      <c r="S197" s="562" t="s">
        <v>191</v>
      </c>
      <c r="T197" s="18" t="s">
        <v>571</v>
      </c>
      <c r="U197" s="18"/>
      <c r="V197" s="515"/>
      <c r="W197" s="515"/>
      <c r="AH197" t="s">
        <v>379</v>
      </c>
    </row>
    <row r="198" spans="19:34" ht="15.75">
      <c r="S198" s="562" t="s">
        <v>659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660</v>
      </c>
      <c r="T199" s="18" t="s">
        <v>572</v>
      </c>
      <c r="U199" s="18"/>
      <c r="V199" s="515"/>
      <c r="W199" s="515"/>
      <c r="AH199" t="s">
        <v>316</v>
      </c>
    </row>
    <row r="200" spans="19:34" ht="15.75">
      <c r="S200" s="562">
        <v>79</v>
      </c>
      <c r="T200" s="18" t="s">
        <v>573</v>
      </c>
      <c r="U200" s="18"/>
      <c r="V200" s="516"/>
      <c r="W200" s="516"/>
      <c r="AH200" t="s">
        <v>317</v>
      </c>
    </row>
    <row r="201" spans="19:34">
      <c r="S201" s="562" t="s">
        <v>190</v>
      </c>
      <c r="T201" s="18">
        <v>88</v>
      </c>
      <c r="U201" s="18"/>
      <c r="V201" s="515"/>
      <c r="W201" s="515"/>
      <c r="AH201" t="s">
        <v>380</v>
      </c>
    </row>
    <row r="202" spans="19:34" ht="15.75">
      <c r="S202" s="562" t="s">
        <v>661</v>
      </c>
      <c r="T202" s="18" t="s">
        <v>460</v>
      </c>
      <c r="U202" s="18"/>
      <c r="V202" s="516"/>
      <c r="W202" s="516"/>
      <c r="AH202">
        <v>67</v>
      </c>
    </row>
    <row r="203" spans="19:34">
      <c r="S203" s="562" t="s">
        <v>406</v>
      </c>
      <c r="T203" s="18" t="s">
        <v>574</v>
      </c>
      <c r="U203" s="18"/>
      <c r="V203" s="515"/>
      <c r="W203" s="515"/>
      <c r="AH203" t="s">
        <v>318</v>
      </c>
    </row>
    <row r="204" spans="19:34" ht="15.75">
      <c r="S204" s="562" t="s">
        <v>191</v>
      </c>
      <c r="T204" s="18" t="s">
        <v>575</v>
      </c>
      <c r="U204" s="18"/>
      <c r="V204" s="516"/>
      <c r="W204" s="516"/>
      <c r="AH204">
        <v>69</v>
      </c>
    </row>
    <row r="205" spans="19:34">
      <c r="S205" s="562" t="s">
        <v>411</v>
      </c>
      <c r="T205" s="18">
        <v>82</v>
      </c>
      <c r="U205" s="18"/>
      <c r="V205" s="515"/>
      <c r="W205" s="515"/>
    </row>
    <row r="206" spans="19:34" ht="15.75">
      <c r="S206" s="562" t="s">
        <v>397</v>
      </c>
      <c r="T206" s="18" t="s">
        <v>576</v>
      </c>
      <c r="U206" s="18"/>
      <c r="V206" s="516"/>
      <c r="W206" s="516"/>
    </row>
    <row r="207" spans="19:34">
      <c r="S207" s="562">
        <v>74</v>
      </c>
      <c r="T207" s="18" t="s">
        <v>577</v>
      </c>
      <c r="U207" s="18"/>
      <c r="V207" s="515"/>
      <c r="W207" s="515"/>
    </row>
    <row r="208" spans="19:34" ht="15.75">
      <c r="S208" s="562" t="s">
        <v>445</v>
      </c>
      <c r="T208" s="18">
        <v>76</v>
      </c>
      <c r="U208" s="18"/>
      <c r="V208" s="516"/>
      <c r="W208" s="516"/>
    </row>
    <row r="209" spans="19:23">
      <c r="S209" s="562" t="s">
        <v>190</v>
      </c>
      <c r="T209" s="18" t="s">
        <v>461</v>
      </c>
      <c r="U209" s="515"/>
      <c r="V209" s="515"/>
      <c r="W209" s="515"/>
    </row>
    <row r="210" spans="19:23" ht="15.75">
      <c r="S210" s="562" t="s">
        <v>662</v>
      </c>
      <c r="T210" s="18" t="s">
        <v>578</v>
      </c>
      <c r="U210" s="516"/>
      <c r="V210" s="516"/>
      <c r="W210" s="516"/>
    </row>
    <row r="211" spans="19:23">
      <c r="S211" s="562" t="s">
        <v>663</v>
      </c>
      <c r="T211" s="18" t="s">
        <v>579</v>
      </c>
      <c r="U211" s="515"/>
      <c r="V211" s="515"/>
      <c r="W211" s="515"/>
    </row>
    <row r="212" spans="19:23" ht="15.75">
      <c r="S212" s="562" t="s">
        <v>191</v>
      </c>
      <c r="T212" s="18">
        <v>69</v>
      </c>
      <c r="U212" s="516"/>
      <c r="V212" s="516"/>
      <c r="W212" s="516"/>
    </row>
    <row r="213" spans="19:23">
      <c r="S213" s="562" t="s">
        <v>664</v>
      </c>
      <c r="T213" s="18" t="s">
        <v>580</v>
      </c>
      <c r="U213" s="515"/>
      <c r="V213" s="515"/>
      <c r="W213" s="515"/>
    </row>
    <row r="214" spans="19:23" ht="15.75">
      <c r="S214" s="562" t="s">
        <v>665</v>
      </c>
      <c r="T214" s="18" t="s">
        <v>581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190</v>
      </c>
      <c r="T216" s="18"/>
      <c r="U216" s="516"/>
      <c r="V216" s="516"/>
      <c r="W216" s="516"/>
    </row>
    <row r="217" spans="19:23">
      <c r="S217" s="562" t="s">
        <v>666</v>
      </c>
      <c r="T217" s="18"/>
      <c r="U217" s="515"/>
      <c r="V217" s="515"/>
      <c r="W217" s="515"/>
    </row>
    <row r="218" spans="19:23" ht="15.75">
      <c r="S218" s="562" t="s">
        <v>667</v>
      </c>
      <c r="T218" s="18"/>
      <c r="U218" s="516"/>
      <c r="V218" s="516"/>
      <c r="W218" s="516"/>
    </row>
    <row r="219" spans="19:23">
      <c r="S219" s="562" t="s">
        <v>191</v>
      </c>
      <c r="T219" s="18"/>
      <c r="U219" s="515"/>
      <c r="V219" s="515"/>
      <c r="W219" s="515"/>
    </row>
    <row r="220" spans="19:23" ht="15.75">
      <c r="S220" s="562" t="s">
        <v>668</v>
      </c>
      <c r="T220" s="18"/>
      <c r="U220" s="516"/>
      <c r="V220" s="516"/>
      <c r="W220" s="516"/>
    </row>
    <row r="221" spans="19:23">
      <c r="S221" s="562" t="s">
        <v>669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446</v>
      </c>
      <c r="T223" s="18"/>
      <c r="U223" s="515"/>
      <c r="V223" s="515"/>
      <c r="W223" s="515"/>
    </row>
    <row r="224" spans="19:23" ht="15.75">
      <c r="S224" s="562" t="s">
        <v>190</v>
      </c>
      <c r="T224" s="18"/>
      <c r="U224" s="516"/>
      <c r="V224" s="516"/>
      <c r="W224" s="516"/>
    </row>
    <row r="225" spans="19:23">
      <c r="S225" s="562" t="s">
        <v>670</v>
      </c>
      <c r="T225" s="18"/>
      <c r="U225" s="515"/>
      <c r="V225" s="515"/>
      <c r="W225" s="515"/>
    </row>
    <row r="226" spans="19:23" ht="15.75">
      <c r="S226" s="562" t="s">
        <v>671</v>
      </c>
      <c r="T226" s="18"/>
      <c r="U226" s="516"/>
      <c r="V226" s="516"/>
      <c r="W226" s="516"/>
    </row>
    <row r="227" spans="19:23">
      <c r="S227" s="562" t="s">
        <v>191</v>
      </c>
      <c r="T227" s="18"/>
      <c r="U227" s="515"/>
      <c r="V227" s="515"/>
      <c r="W227" s="515"/>
    </row>
    <row r="228" spans="19:23" ht="15.75">
      <c r="S228" s="562" t="s">
        <v>672</v>
      </c>
      <c r="T228" s="18"/>
      <c r="U228" s="516"/>
      <c r="V228" s="516"/>
      <c r="W228" s="516"/>
    </row>
    <row r="229" spans="19:23">
      <c r="S229" s="562" t="s">
        <v>673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190</v>
      </c>
      <c r="T231" s="18"/>
      <c r="U231" s="515"/>
      <c r="V231" s="515"/>
      <c r="W231" s="515"/>
    </row>
    <row r="232" spans="19:23" ht="15.75">
      <c r="S232" s="562" t="s">
        <v>674</v>
      </c>
      <c r="T232" s="18"/>
      <c r="U232" s="516"/>
      <c r="V232" s="516"/>
      <c r="W232" s="516"/>
    </row>
    <row r="233" spans="19:23">
      <c r="S233" s="562" t="s">
        <v>675</v>
      </c>
      <c r="T233" s="18"/>
      <c r="U233" s="515"/>
      <c r="V233" s="515"/>
      <c r="W233" s="515"/>
    </row>
    <row r="234" spans="19:23" ht="15.75">
      <c r="S234" s="562" t="s">
        <v>191</v>
      </c>
      <c r="T234" s="18"/>
      <c r="U234" s="516"/>
      <c r="V234" s="516"/>
      <c r="W234" s="516"/>
    </row>
    <row r="235" spans="19:23">
      <c r="S235" s="562" t="s">
        <v>676</v>
      </c>
      <c r="T235" s="18"/>
      <c r="U235" s="515"/>
      <c r="V235" s="515"/>
      <c r="W235" s="515"/>
    </row>
    <row r="236" spans="19:23" ht="15.75">
      <c r="S236" s="562" t="s">
        <v>677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447</v>
      </c>
      <c r="T238" s="18"/>
      <c r="U238" s="516"/>
      <c r="V238" s="516"/>
      <c r="W238" s="516"/>
    </row>
    <row r="239" spans="19:23">
      <c r="S239" s="562" t="s">
        <v>190</v>
      </c>
      <c r="T239" s="18"/>
      <c r="U239" s="515"/>
      <c r="V239" s="515"/>
      <c r="W239" s="515"/>
    </row>
    <row r="240" spans="19:23" ht="15.75">
      <c r="S240" s="562" t="s">
        <v>398</v>
      </c>
      <c r="T240" s="18"/>
      <c r="U240" s="516"/>
      <c r="V240" s="516"/>
      <c r="W240" s="516"/>
    </row>
    <row r="241" spans="19:23">
      <c r="S241" s="562" t="s">
        <v>678</v>
      </c>
      <c r="T241" s="18"/>
      <c r="U241" s="515"/>
      <c r="V241" s="515"/>
      <c r="W241" s="515"/>
    </row>
    <row r="242" spans="19:23" ht="15.75">
      <c r="S242" s="562" t="s">
        <v>191</v>
      </c>
      <c r="T242" s="18"/>
      <c r="U242" s="516"/>
      <c r="V242" s="516"/>
      <c r="W242" s="516"/>
    </row>
    <row r="243" spans="19:23">
      <c r="S243" s="562" t="s">
        <v>679</v>
      </c>
      <c r="T243" s="18"/>
      <c r="U243" s="515"/>
      <c r="V243" s="515"/>
      <c r="W243" s="515"/>
    </row>
    <row r="244" spans="19:23" ht="15.75">
      <c r="S244" s="562" t="s">
        <v>680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190</v>
      </c>
      <c r="T246" s="18"/>
      <c r="U246" s="516"/>
      <c r="V246" s="516"/>
      <c r="W246" s="516"/>
    </row>
    <row r="247" spans="19:23">
      <c r="S247" s="562" t="s">
        <v>681</v>
      </c>
      <c r="T247" s="18"/>
      <c r="U247" s="515"/>
      <c r="V247" s="515"/>
      <c r="W247" s="515"/>
    </row>
    <row r="248" spans="19:23" ht="15.75">
      <c r="S248" s="562" t="s">
        <v>682</v>
      </c>
      <c r="T248" s="18"/>
      <c r="U248" s="516"/>
      <c r="V248" s="516"/>
      <c r="W248" s="516"/>
    </row>
    <row r="249" spans="19:23">
      <c r="S249" s="562" t="s">
        <v>191</v>
      </c>
      <c r="T249" s="18"/>
      <c r="U249" s="515"/>
      <c r="V249" s="515"/>
      <c r="W249" s="515"/>
    </row>
    <row r="250" spans="19:23" ht="15.75">
      <c r="S250" s="562" t="s">
        <v>683</v>
      </c>
      <c r="T250" s="18"/>
      <c r="U250" s="516"/>
      <c r="V250" s="516"/>
      <c r="W250" s="516"/>
    </row>
    <row r="251" spans="19:23">
      <c r="S251" s="562" t="s">
        <v>684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448</v>
      </c>
      <c r="T253" s="18"/>
      <c r="U253" s="515"/>
      <c r="V253" s="515"/>
      <c r="W253" s="515"/>
    </row>
    <row r="254" spans="19:23" ht="15.75">
      <c r="S254" s="562" t="s">
        <v>190</v>
      </c>
      <c r="T254" s="18"/>
      <c r="U254" s="516"/>
      <c r="V254" s="516"/>
      <c r="W254" s="516"/>
    </row>
    <row r="255" spans="19:23">
      <c r="S255" s="562" t="s">
        <v>685</v>
      </c>
      <c r="T255" s="18"/>
      <c r="U255" s="515"/>
      <c r="V255" s="515"/>
      <c r="W255" s="515"/>
    </row>
    <row r="256" spans="19:23" ht="15.75">
      <c r="S256" s="562" t="s">
        <v>686</v>
      </c>
      <c r="T256" s="18"/>
      <c r="U256" s="516"/>
      <c r="V256" s="516"/>
      <c r="W256" s="516"/>
    </row>
    <row r="257" spans="19:23">
      <c r="S257" s="562" t="s">
        <v>191</v>
      </c>
      <c r="T257" s="18"/>
      <c r="U257" s="515"/>
      <c r="V257" s="515"/>
      <c r="W257" s="515"/>
    </row>
    <row r="258" spans="19:23" ht="15.75">
      <c r="S258" s="562" t="s">
        <v>687</v>
      </c>
      <c r="T258" s="18"/>
      <c r="U258" s="516"/>
      <c r="V258" s="516"/>
      <c r="W258" s="516"/>
    </row>
    <row r="259" spans="19:23">
      <c r="S259" s="562" t="s">
        <v>688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190</v>
      </c>
      <c r="T261" s="18"/>
      <c r="U261" s="515"/>
      <c r="V261" s="515"/>
      <c r="W261" s="515"/>
    </row>
    <row r="262" spans="19:23" ht="15.75">
      <c r="S262" s="562" t="s">
        <v>689</v>
      </c>
      <c r="T262" s="18"/>
      <c r="U262" s="516"/>
      <c r="V262" s="516"/>
      <c r="W262" s="516"/>
    </row>
    <row r="263" spans="19:23">
      <c r="S263" s="562" t="s">
        <v>686</v>
      </c>
      <c r="T263" s="18"/>
      <c r="U263" s="515"/>
      <c r="V263" s="515"/>
      <c r="W263" s="515"/>
    </row>
    <row r="264" spans="19:23" ht="15.75">
      <c r="S264" s="562" t="s">
        <v>191</v>
      </c>
      <c r="T264" s="18"/>
      <c r="U264" s="516"/>
      <c r="V264" s="516"/>
      <c r="W264" s="516"/>
    </row>
    <row r="265" spans="19:23">
      <c r="S265" s="562" t="s">
        <v>690</v>
      </c>
      <c r="T265" s="18"/>
      <c r="U265" s="515"/>
      <c r="V265" s="515"/>
      <c r="W265" s="515"/>
    </row>
    <row r="266" spans="19:23" ht="15.75">
      <c r="S266" s="562" t="s">
        <v>691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449</v>
      </c>
      <c r="T268" s="18"/>
      <c r="U268" s="516"/>
      <c r="V268" s="516"/>
      <c r="W268" s="516"/>
    </row>
    <row r="269" spans="19:23">
      <c r="S269" s="562" t="s">
        <v>190</v>
      </c>
      <c r="T269" s="18"/>
      <c r="U269" s="515"/>
      <c r="V269" s="515"/>
      <c r="W269" s="515"/>
    </row>
    <row r="270" spans="19:23" ht="15.75">
      <c r="S270" s="562" t="s">
        <v>692</v>
      </c>
      <c r="T270" s="18"/>
      <c r="U270" s="516"/>
      <c r="V270" s="516"/>
      <c r="W270" s="516"/>
    </row>
    <row r="271" spans="19:23">
      <c r="S271" s="562" t="s">
        <v>693</v>
      </c>
      <c r="T271" s="18"/>
      <c r="U271" s="515"/>
      <c r="V271" s="515"/>
      <c r="W271" s="515"/>
    </row>
    <row r="272" spans="19:23" ht="15.75">
      <c r="S272" s="562" t="s">
        <v>191</v>
      </c>
      <c r="T272" s="18"/>
      <c r="U272" s="516"/>
      <c r="V272" s="516"/>
      <c r="W272" s="516"/>
    </row>
    <row r="273" spans="19:23">
      <c r="S273" s="562" t="s">
        <v>694</v>
      </c>
      <c r="T273" s="18"/>
      <c r="U273" s="515"/>
      <c r="V273" s="515"/>
      <c r="W273" s="515"/>
    </row>
    <row r="274" spans="19:23" ht="15.75">
      <c r="S274" s="562" t="s">
        <v>695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190</v>
      </c>
      <c r="T276" s="18"/>
      <c r="U276" s="516"/>
      <c r="V276" s="516"/>
      <c r="W276" s="516"/>
    </row>
    <row r="277" spans="19:23">
      <c r="S277" s="562" t="s">
        <v>696</v>
      </c>
      <c r="T277" s="18"/>
      <c r="U277" s="515"/>
      <c r="V277" s="515"/>
      <c r="W277" s="515"/>
    </row>
    <row r="278" spans="19:23" ht="15.75">
      <c r="S278" s="562" t="s">
        <v>697</v>
      </c>
      <c r="T278" s="18"/>
      <c r="U278" s="516"/>
      <c r="V278" s="516"/>
      <c r="W278" s="516"/>
    </row>
    <row r="279" spans="19:23">
      <c r="S279" s="562" t="s">
        <v>450</v>
      </c>
      <c r="T279" s="18"/>
      <c r="U279" s="515"/>
      <c r="V279" s="515"/>
      <c r="W279" s="515"/>
    </row>
    <row r="280" spans="19:23" ht="15.75">
      <c r="S280" s="562" t="s">
        <v>191</v>
      </c>
      <c r="T280" s="18"/>
      <c r="U280" s="516"/>
      <c r="V280" s="516"/>
      <c r="W280" s="516"/>
    </row>
    <row r="281" spans="19:23">
      <c r="S281" s="562" t="s">
        <v>698</v>
      </c>
      <c r="T281" s="18"/>
      <c r="U281" s="515"/>
      <c r="V281" s="515"/>
      <c r="W281" s="515"/>
    </row>
    <row r="282" spans="19:23" ht="15.75">
      <c r="S282" s="562" t="s">
        <v>413</v>
      </c>
      <c r="T282" s="18"/>
      <c r="U282" s="516"/>
      <c r="V282" s="516"/>
      <c r="W282" s="516"/>
    </row>
    <row r="283" spans="19:23">
      <c r="S283" s="562" t="s">
        <v>190</v>
      </c>
      <c r="T283" s="18"/>
      <c r="U283" s="515"/>
      <c r="V283" s="515"/>
      <c r="W283" s="515"/>
    </row>
    <row r="284" spans="19:23" ht="15.75">
      <c r="S284" s="562" t="s">
        <v>699</v>
      </c>
      <c r="T284" s="18"/>
      <c r="U284" s="516"/>
      <c r="V284" s="516"/>
      <c r="W284" s="516"/>
    </row>
    <row r="285" spans="19:23">
      <c r="S285" s="562" t="s">
        <v>700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191</v>
      </c>
      <c r="T287" s="18"/>
      <c r="U287" s="515"/>
      <c r="V287" s="515"/>
      <c r="W287" s="515"/>
    </row>
    <row r="288" spans="19:23" ht="15.75">
      <c r="S288" s="562" t="s">
        <v>701</v>
      </c>
      <c r="T288" s="18"/>
      <c r="U288" s="516"/>
      <c r="V288" s="516"/>
      <c r="W288" s="516"/>
    </row>
    <row r="289" spans="19:23">
      <c r="S289" s="562" t="s">
        <v>415</v>
      </c>
      <c r="T289" s="18"/>
      <c r="U289" s="515"/>
      <c r="V289" s="515"/>
      <c r="W289" s="515"/>
    </row>
    <row r="290" spans="19:23" ht="15.75">
      <c r="S290" s="562" t="s">
        <v>190</v>
      </c>
      <c r="T290" s="18"/>
      <c r="U290" s="516"/>
      <c r="V290" s="516"/>
      <c r="W290" s="516"/>
    </row>
    <row r="291" spans="19:23">
      <c r="S291" s="562" t="s">
        <v>402</v>
      </c>
      <c r="T291" s="18"/>
      <c r="U291" s="515"/>
      <c r="V291" s="515"/>
      <c r="W291" s="515"/>
    </row>
    <row r="292" spans="19:23" ht="15.75">
      <c r="S292" s="562" t="s">
        <v>686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451</v>
      </c>
      <c r="T294" s="18"/>
      <c r="U294" s="516"/>
      <c r="V294" s="516"/>
      <c r="W294" s="516"/>
    </row>
    <row r="295" spans="19:23">
      <c r="S295" s="562" t="s">
        <v>191</v>
      </c>
      <c r="T295" s="18"/>
      <c r="U295" s="515"/>
      <c r="V295" s="515"/>
      <c r="W295" s="515"/>
    </row>
    <row r="296" spans="19:23" ht="15.75">
      <c r="S296" s="562" t="s">
        <v>702</v>
      </c>
      <c r="T296" s="18"/>
      <c r="U296" s="516"/>
      <c r="V296" s="516"/>
      <c r="W296" s="516"/>
    </row>
    <row r="297" spans="19:23">
      <c r="S297" s="562" t="s">
        <v>416</v>
      </c>
      <c r="T297" s="18"/>
      <c r="U297" s="515"/>
      <c r="V297" s="515"/>
      <c r="W297" s="515"/>
    </row>
    <row r="298" spans="19:23" ht="15.75">
      <c r="S298" s="562" t="s">
        <v>190</v>
      </c>
      <c r="T298" s="18"/>
      <c r="U298" s="516"/>
      <c r="V298" s="516"/>
      <c r="W298" s="516"/>
    </row>
    <row r="299" spans="19:23">
      <c r="S299" s="562" t="s">
        <v>703</v>
      </c>
      <c r="T299" s="18"/>
      <c r="U299" s="515"/>
      <c r="V299" s="515"/>
      <c r="W299" s="515"/>
    </row>
    <row r="300" spans="19:23" ht="15.75">
      <c r="S300" s="562" t="s">
        <v>704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191</v>
      </c>
      <c r="T302" s="18"/>
      <c r="U302" s="516"/>
      <c r="V302" s="516"/>
      <c r="W302" s="516"/>
    </row>
    <row r="303" spans="19:23">
      <c r="S303" s="562" t="s">
        <v>414</v>
      </c>
      <c r="T303" s="18"/>
      <c r="U303" s="515"/>
      <c r="V303" s="515"/>
      <c r="W303" s="515"/>
    </row>
    <row r="304" spans="19:23" ht="15.75">
      <c r="S304" s="562" t="s">
        <v>705</v>
      </c>
      <c r="T304" s="18"/>
      <c r="U304" s="516"/>
      <c r="V304" s="516"/>
      <c r="W304" s="516"/>
    </row>
    <row r="305" spans="19:23">
      <c r="S305" s="562" t="s">
        <v>190</v>
      </c>
      <c r="T305" s="18"/>
      <c r="U305" s="515"/>
      <c r="V305" s="515"/>
      <c r="W305" s="515"/>
    </row>
    <row r="306" spans="19:23" ht="15.75">
      <c r="S306" s="562" t="s">
        <v>706</v>
      </c>
      <c r="T306" s="18"/>
      <c r="U306" s="516"/>
      <c r="V306" s="516"/>
      <c r="W306" s="516"/>
    </row>
    <row r="307" spans="19:23">
      <c r="S307" s="562" t="s">
        <v>707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452</v>
      </c>
      <c r="T309" s="18"/>
      <c r="U309" s="515"/>
      <c r="V309" s="515"/>
      <c r="W309" s="515"/>
    </row>
    <row r="310" spans="19:23" ht="15.75">
      <c r="S310" s="562" t="s">
        <v>191</v>
      </c>
      <c r="T310" s="18"/>
      <c r="U310" s="516"/>
      <c r="V310" s="516"/>
      <c r="W310" s="516"/>
    </row>
    <row r="311" spans="19:23">
      <c r="S311" s="562" t="s">
        <v>708</v>
      </c>
      <c r="T311" s="18"/>
      <c r="U311" s="515"/>
      <c r="V311" s="515"/>
      <c r="W311" s="515"/>
    </row>
    <row r="312" spans="19:23" ht="15.75">
      <c r="S312" s="562" t="s">
        <v>419</v>
      </c>
      <c r="T312" s="18"/>
      <c r="U312" s="516"/>
      <c r="V312" s="516"/>
      <c r="W312" s="516"/>
    </row>
    <row r="313" spans="19:23">
      <c r="S313" s="562" t="s">
        <v>190</v>
      </c>
      <c r="T313" s="18"/>
      <c r="U313" s="515"/>
      <c r="V313" s="515"/>
      <c r="W313" s="515"/>
    </row>
    <row r="314" spans="19:23" ht="15.75">
      <c r="S314" s="562" t="s">
        <v>709</v>
      </c>
      <c r="T314" s="18"/>
      <c r="U314" s="516"/>
      <c r="V314" s="516"/>
      <c r="W314" s="516"/>
    </row>
    <row r="315" spans="19:23">
      <c r="S315" s="562" t="s">
        <v>403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191</v>
      </c>
      <c r="T317" s="18"/>
      <c r="U317" s="515"/>
      <c r="V317" s="515"/>
      <c r="W317" s="515"/>
    </row>
    <row r="318" spans="19:23" ht="15.75">
      <c r="S318" s="562" t="s">
        <v>710</v>
      </c>
      <c r="T318" s="18"/>
      <c r="U318" s="516"/>
      <c r="V318" s="516"/>
      <c r="W318" s="516"/>
    </row>
    <row r="319" spans="19:23">
      <c r="S319" s="562" t="s">
        <v>711</v>
      </c>
      <c r="T319" s="18"/>
      <c r="U319" s="515"/>
      <c r="V319" s="515"/>
      <c r="W319" s="515"/>
    </row>
    <row r="320" spans="19:23" ht="15.75">
      <c r="S320" s="562" t="s">
        <v>190</v>
      </c>
      <c r="T320" s="18"/>
      <c r="U320" s="516"/>
      <c r="V320" s="516"/>
      <c r="W320" s="516"/>
    </row>
    <row r="321" spans="19:23">
      <c r="S321" s="562" t="s">
        <v>712</v>
      </c>
      <c r="T321" s="18"/>
      <c r="U321" s="515"/>
      <c r="V321" s="515"/>
      <c r="W321" s="515"/>
    </row>
    <row r="322" spans="19:23" ht="15.75">
      <c r="S322" s="562" t="s">
        <v>713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453</v>
      </c>
      <c r="T324" s="18"/>
      <c r="U324" s="516"/>
      <c r="V324" s="516"/>
      <c r="W324" s="516"/>
    </row>
    <row r="325" spans="19:23">
      <c r="S325" s="562" t="s">
        <v>191</v>
      </c>
      <c r="T325" s="18"/>
      <c r="U325" s="515"/>
      <c r="V325" s="515"/>
      <c r="W325" s="515"/>
    </row>
    <row r="326" spans="19:23" ht="15.75">
      <c r="S326" s="562" t="s">
        <v>714</v>
      </c>
      <c r="T326" s="18"/>
      <c r="U326" s="516"/>
      <c r="V326" s="516"/>
      <c r="W326" s="516"/>
    </row>
    <row r="327" spans="19:23">
      <c r="S327" s="562" t="s">
        <v>715</v>
      </c>
      <c r="T327" s="18"/>
      <c r="U327" s="515"/>
      <c r="V327" s="515"/>
      <c r="W327" s="515"/>
    </row>
    <row r="328" spans="19:23" ht="15.75">
      <c r="S328" s="562" t="s">
        <v>190</v>
      </c>
      <c r="T328" s="18"/>
      <c r="U328" s="516"/>
      <c r="V328" s="516"/>
      <c r="W328" s="516"/>
    </row>
    <row r="329" spans="19:23">
      <c r="S329" s="562" t="s">
        <v>716</v>
      </c>
      <c r="T329" s="18"/>
      <c r="U329" s="515"/>
      <c r="V329" s="515"/>
      <c r="W329" s="515"/>
    </row>
    <row r="330" spans="19:23" ht="15.75">
      <c r="S330" s="562" t="s">
        <v>717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191</v>
      </c>
      <c r="T332" s="18"/>
      <c r="U332" s="516"/>
      <c r="V332" s="516"/>
      <c r="W332" s="516"/>
    </row>
    <row r="333" spans="19:23">
      <c r="S333" s="562" t="s">
        <v>620</v>
      </c>
      <c r="T333" s="18"/>
      <c r="U333" s="515"/>
      <c r="V333" s="515"/>
      <c r="W333" s="515"/>
    </row>
    <row r="334" spans="19:23" ht="15.75">
      <c r="S334" s="562" t="s">
        <v>718</v>
      </c>
      <c r="T334" s="18"/>
      <c r="U334" s="516"/>
      <c r="V334" s="516"/>
      <c r="W334" s="516"/>
    </row>
    <row r="335" spans="19:23">
      <c r="S335" s="562" t="s">
        <v>190</v>
      </c>
      <c r="T335" s="18"/>
      <c r="U335" s="515"/>
      <c r="V335" s="515"/>
      <c r="W335" s="515"/>
    </row>
    <row r="336" spans="19:23" ht="15.75">
      <c r="S336" s="562" t="s">
        <v>719</v>
      </c>
      <c r="T336" s="18"/>
      <c r="U336" s="516"/>
      <c r="V336" s="516"/>
      <c r="W336" s="516"/>
    </row>
    <row r="337" spans="19:23">
      <c r="S337" s="562" t="s">
        <v>720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454</v>
      </c>
      <c r="T339" s="18"/>
      <c r="U339" s="515"/>
      <c r="V339" s="515"/>
      <c r="W339" s="515"/>
    </row>
    <row r="340" spans="19:23" ht="15.75">
      <c r="S340" s="562" t="s">
        <v>191</v>
      </c>
      <c r="T340" s="18"/>
      <c r="U340" s="516"/>
      <c r="V340" s="516"/>
      <c r="W340" s="516"/>
    </row>
    <row r="341" spans="19:23">
      <c r="S341" s="562" t="s">
        <v>721</v>
      </c>
      <c r="T341" s="18"/>
      <c r="U341" s="515"/>
      <c r="V341" s="515"/>
      <c r="W341" s="515"/>
    </row>
    <row r="342" spans="19:23" ht="15.75">
      <c r="S342" s="562" t="s">
        <v>722</v>
      </c>
      <c r="T342" s="18"/>
      <c r="U342" s="516"/>
      <c r="V342" s="516"/>
      <c r="W342" s="516"/>
    </row>
    <row r="343" spans="19:23">
      <c r="S343" s="562" t="s">
        <v>190</v>
      </c>
      <c r="T343" s="18"/>
      <c r="U343" s="515"/>
      <c r="V343" s="515"/>
      <c r="W343" s="515"/>
    </row>
    <row r="344" spans="19:23" ht="15.75">
      <c r="S344" s="562" t="s">
        <v>723</v>
      </c>
      <c r="T344" s="18"/>
      <c r="U344" s="516"/>
      <c r="V344" s="516"/>
      <c r="W344" s="516"/>
    </row>
    <row r="345" spans="19:23">
      <c r="S345" s="562" t="s">
        <v>724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191</v>
      </c>
      <c r="T347" s="18"/>
      <c r="U347" s="515"/>
      <c r="V347" s="515"/>
      <c r="W347" s="515"/>
    </row>
    <row r="348" spans="19:23" ht="15.75">
      <c r="S348" s="562" t="s">
        <v>725</v>
      </c>
      <c r="T348" s="18"/>
      <c r="U348" s="516"/>
      <c r="V348" s="516"/>
      <c r="W348" s="516"/>
    </row>
    <row r="349" spans="19:23">
      <c r="S349" s="562" t="s">
        <v>726</v>
      </c>
      <c r="T349" s="18"/>
      <c r="U349" s="515"/>
      <c r="V349" s="515"/>
      <c r="W349" s="515"/>
    </row>
    <row r="350" spans="19:23" ht="15.75">
      <c r="S350" s="562" t="s">
        <v>190</v>
      </c>
      <c r="T350" s="18"/>
      <c r="U350" s="516"/>
      <c r="V350" s="516"/>
      <c r="W350" s="516"/>
    </row>
    <row r="351" spans="19:23">
      <c r="S351" s="562" t="s">
        <v>727</v>
      </c>
      <c r="T351" s="18"/>
      <c r="U351" s="515"/>
      <c r="V351" s="515"/>
      <c r="W351" s="515"/>
    </row>
    <row r="352" spans="19:23" ht="15.75">
      <c r="S352" s="562" t="s">
        <v>728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455</v>
      </c>
      <c r="T354" s="18"/>
      <c r="U354" s="516"/>
      <c r="V354" s="516"/>
      <c r="W354" s="516"/>
    </row>
    <row r="355" spans="19:23">
      <c r="S355" s="562" t="s">
        <v>191</v>
      </c>
      <c r="T355" s="18"/>
      <c r="U355" s="515"/>
      <c r="V355" s="515"/>
      <c r="W355" s="515"/>
    </row>
    <row r="356" spans="19:23" ht="15.75">
      <c r="S356" s="562" t="s">
        <v>404</v>
      </c>
      <c r="T356" s="18"/>
      <c r="U356" s="516"/>
      <c r="V356" s="516"/>
      <c r="W356" s="516"/>
    </row>
    <row r="357" spans="19:23">
      <c r="S357" s="562" t="s">
        <v>387</v>
      </c>
      <c r="T357" s="18"/>
      <c r="U357" s="515"/>
      <c r="V357" s="515"/>
      <c r="W357" s="515"/>
    </row>
    <row r="358" spans="19:23" ht="15.75">
      <c r="S358" s="562" t="s">
        <v>190</v>
      </c>
      <c r="T358" s="18"/>
      <c r="U358" s="516"/>
      <c r="V358" s="516"/>
      <c r="W358" s="516"/>
    </row>
    <row r="359" spans="19:23">
      <c r="S359" s="562" t="s">
        <v>729</v>
      </c>
      <c r="T359" s="18"/>
      <c r="U359" s="515"/>
      <c r="V359" s="515"/>
      <c r="W359" s="515"/>
    </row>
    <row r="360" spans="19:23" ht="15.75">
      <c r="S360" s="562" t="s">
        <v>730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191</v>
      </c>
      <c r="T362" s="18"/>
      <c r="U362" s="516"/>
      <c r="V362" s="516"/>
      <c r="W362" s="516"/>
    </row>
    <row r="363" spans="19:23">
      <c r="S363" s="562" t="s">
        <v>731</v>
      </c>
      <c r="T363" s="18"/>
      <c r="U363" s="515"/>
      <c r="V363" s="515"/>
      <c r="W363" s="515"/>
    </row>
    <row r="364" spans="19:23" ht="15.75">
      <c r="S364" s="562" t="s">
        <v>425</v>
      </c>
      <c r="T364" s="18"/>
      <c r="U364" s="516"/>
      <c r="V364" s="516"/>
      <c r="W364" s="516"/>
    </row>
    <row r="365" spans="19:23">
      <c r="S365" s="562" t="s">
        <v>190</v>
      </c>
      <c r="T365" s="18"/>
      <c r="U365" s="515"/>
      <c r="V365" s="515"/>
      <c r="W365" s="515"/>
    </row>
    <row r="366" spans="19:23" ht="15.75">
      <c r="S366" s="562" t="s">
        <v>732</v>
      </c>
      <c r="T366" s="18"/>
      <c r="U366" s="516"/>
      <c r="V366" s="516"/>
      <c r="W366" s="516"/>
    </row>
    <row r="367" spans="19:23">
      <c r="S367" s="562" t="s">
        <v>395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456</v>
      </c>
      <c r="T369" s="18"/>
      <c r="U369" s="515"/>
      <c r="V369" s="515"/>
      <c r="W369" s="515"/>
    </row>
    <row r="370" spans="19:23" ht="15.75">
      <c r="S370" s="562" t="s">
        <v>191</v>
      </c>
      <c r="T370" s="18"/>
      <c r="U370" s="516"/>
      <c r="V370" s="516"/>
      <c r="W370" s="516"/>
    </row>
    <row r="371" spans="19:23">
      <c r="S371" s="562" t="s">
        <v>733</v>
      </c>
      <c r="T371" s="18"/>
      <c r="U371" s="515"/>
      <c r="V371" s="515"/>
      <c r="W371" s="515"/>
    </row>
    <row r="372" spans="19:23" ht="15.75">
      <c r="S372" s="562" t="s">
        <v>632</v>
      </c>
      <c r="T372" s="18"/>
      <c r="U372" s="516"/>
      <c r="V372" s="516"/>
      <c r="W372" s="516"/>
    </row>
    <row r="373" spans="19:23">
      <c r="S373" s="562" t="s">
        <v>190</v>
      </c>
      <c r="T373" s="18"/>
      <c r="U373" s="515"/>
      <c r="V373" s="515"/>
      <c r="W373" s="515"/>
    </row>
    <row r="374" spans="19:23" ht="15.75">
      <c r="S374" s="562" t="s">
        <v>734</v>
      </c>
      <c r="T374" s="18"/>
      <c r="U374" s="516"/>
      <c r="V374" s="516"/>
      <c r="W374" s="516"/>
    </row>
    <row r="375" spans="19:23">
      <c r="S375" s="562" t="s">
        <v>735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191</v>
      </c>
      <c r="T377" s="18"/>
      <c r="U377" s="515"/>
      <c r="V377" s="515"/>
      <c r="W377" s="515"/>
    </row>
    <row r="378" spans="19:23" ht="15.75">
      <c r="S378" s="562" t="s">
        <v>689</v>
      </c>
      <c r="T378" s="18"/>
      <c r="U378" s="516"/>
      <c r="V378" s="516"/>
      <c r="W378" s="516"/>
    </row>
    <row r="379" spans="19:23">
      <c r="S379" s="562" t="s">
        <v>736</v>
      </c>
      <c r="T379" s="18"/>
      <c r="U379" s="515"/>
      <c r="V379" s="515"/>
      <c r="W379" s="515"/>
    </row>
    <row r="380" spans="19:23" ht="15.75">
      <c r="S380" s="562" t="s">
        <v>190</v>
      </c>
      <c r="T380" s="18"/>
      <c r="U380" s="516"/>
      <c r="V380" s="516"/>
      <c r="W380" s="516"/>
    </row>
    <row r="381" spans="19:23">
      <c r="S381" s="562" t="s">
        <v>737</v>
      </c>
      <c r="T381" s="18"/>
      <c r="U381" s="515"/>
      <c r="V381" s="515"/>
      <c r="W381" s="515"/>
    </row>
    <row r="382" spans="19:23" ht="15.75">
      <c r="S382" s="562" t="s">
        <v>738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457</v>
      </c>
      <c r="T384" s="18"/>
      <c r="U384" s="516"/>
      <c r="V384" s="516"/>
      <c r="W384" s="516"/>
    </row>
    <row r="385" spans="19:23">
      <c r="S385" s="562" t="s">
        <v>191</v>
      </c>
      <c r="T385" s="18"/>
      <c r="U385" s="515"/>
      <c r="V385" s="515"/>
      <c r="W385" s="515"/>
    </row>
    <row r="386" spans="19:23" ht="15.75">
      <c r="S386" s="562" t="s">
        <v>739</v>
      </c>
      <c r="T386" s="18"/>
      <c r="U386" s="516"/>
      <c r="V386" s="516"/>
      <c r="W386" s="516"/>
    </row>
    <row r="387" spans="19:23">
      <c r="S387" s="562" t="s">
        <v>740</v>
      </c>
      <c r="T387" s="18"/>
      <c r="U387" s="515"/>
      <c r="V387" s="515"/>
      <c r="W387" s="515"/>
    </row>
    <row r="388" spans="19:23" ht="15.75">
      <c r="S388" s="562" t="s">
        <v>190</v>
      </c>
      <c r="T388" s="18"/>
      <c r="U388" s="516"/>
      <c r="V388" s="516"/>
      <c r="W388" s="516"/>
    </row>
    <row r="389" spans="19:23">
      <c r="S389" s="562" t="s">
        <v>741</v>
      </c>
      <c r="T389" s="18"/>
      <c r="U389" s="515"/>
      <c r="V389" s="515"/>
      <c r="W389" s="515"/>
    </row>
    <row r="390" spans="19:23" ht="15.75">
      <c r="S390" s="562" t="s">
        <v>738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191</v>
      </c>
      <c r="T392" s="18"/>
      <c r="U392" s="516"/>
      <c r="V392" s="516"/>
      <c r="W392" s="516"/>
    </row>
    <row r="393" spans="19:23">
      <c r="S393" s="562" t="s">
        <v>742</v>
      </c>
      <c r="T393" s="18"/>
      <c r="U393" s="515"/>
      <c r="V393" s="515"/>
      <c r="W393" s="515"/>
    </row>
    <row r="394" spans="19:23" ht="15.75">
      <c r="S394" s="562" t="s">
        <v>743</v>
      </c>
      <c r="T394" s="18"/>
      <c r="U394" s="516"/>
      <c r="V394" s="516"/>
      <c r="W394" s="516"/>
    </row>
    <row r="395" spans="19:23">
      <c r="S395" s="562" t="s">
        <v>190</v>
      </c>
      <c r="T395" s="18"/>
      <c r="U395" s="515"/>
      <c r="V395" s="515"/>
      <c r="W395" s="515"/>
    </row>
    <row r="396" spans="19:23" ht="15.75">
      <c r="S396" s="562" t="s">
        <v>744</v>
      </c>
      <c r="T396" s="18"/>
      <c r="U396" s="516"/>
      <c r="V396" s="516"/>
      <c r="W396" s="516"/>
    </row>
    <row r="397" spans="19:23">
      <c r="S397" s="562" t="s">
        <v>745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458</v>
      </c>
      <c r="T399" s="18"/>
      <c r="U399" s="515"/>
      <c r="V399" s="515"/>
      <c r="W399" s="515"/>
    </row>
    <row r="400" spans="19:23" ht="15.75">
      <c r="S400" s="562" t="s">
        <v>191</v>
      </c>
      <c r="T400" s="18"/>
      <c r="U400" s="516"/>
      <c r="V400" s="516"/>
      <c r="W400" s="516"/>
    </row>
    <row r="401" spans="19:23">
      <c r="S401" s="562" t="s">
        <v>746</v>
      </c>
      <c r="T401" s="18"/>
      <c r="U401" s="515"/>
      <c r="V401" s="515"/>
      <c r="W401" s="515"/>
    </row>
    <row r="402" spans="19:23" ht="15.75">
      <c r="S402" s="562" t="s">
        <v>425</v>
      </c>
      <c r="T402" s="18"/>
      <c r="U402" s="516"/>
      <c r="V402" s="516"/>
      <c r="W402" s="516"/>
    </row>
    <row r="403" spans="19:23">
      <c r="S403" s="562" t="s">
        <v>190</v>
      </c>
      <c r="T403" s="18"/>
      <c r="U403" s="515"/>
      <c r="V403" s="515"/>
      <c r="W403" s="515"/>
    </row>
    <row r="404" spans="19:23" ht="15.75">
      <c r="S404" s="562" t="s">
        <v>747</v>
      </c>
      <c r="T404" s="18"/>
      <c r="U404" s="516"/>
      <c r="V404" s="516"/>
      <c r="W404" s="516"/>
    </row>
    <row r="405" spans="19:23">
      <c r="S405" s="562" t="s">
        <v>409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191</v>
      </c>
      <c r="T407" s="18"/>
      <c r="U407" s="515"/>
      <c r="V407" s="515"/>
      <c r="W407" s="515"/>
    </row>
    <row r="408" spans="19:23" ht="15.75">
      <c r="S408" s="562" t="s">
        <v>748</v>
      </c>
      <c r="T408" s="18"/>
      <c r="U408" s="516"/>
      <c r="V408" s="516"/>
      <c r="W408" s="516"/>
    </row>
    <row r="409" spans="19:23">
      <c r="S409" s="562" t="s">
        <v>632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459</v>
      </c>
      <c r="T411" s="18"/>
      <c r="U411" s="515"/>
      <c r="V411" s="515"/>
      <c r="W411" s="515"/>
    </row>
    <row r="412" spans="19:23" ht="15.75">
      <c r="S412" s="562" t="s">
        <v>190</v>
      </c>
      <c r="T412" s="18"/>
      <c r="U412" s="516"/>
      <c r="V412" s="516"/>
      <c r="W412" s="516"/>
    </row>
    <row r="413" spans="19:23">
      <c r="S413" s="562" t="s">
        <v>749</v>
      </c>
      <c r="T413" s="18"/>
      <c r="U413" s="515"/>
      <c r="V413" s="515"/>
      <c r="W413" s="515"/>
    </row>
    <row r="414" spans="19:23" ht="15.75">
      <c r="S414" s="562" t="s">
        <v>735</v>
      </c>
      <c r="T414" s="18"/>
      <c r="U414" s="516"/>
      <c r="V414" s="516"/>
      <c r="W414" s="516"/>
    </row>
    <row r="415" spans="19:23">
      <c r="S415" s="562" t="s">
        <v>191</v>
      </c>
      <c r="T415" s="18"/>
      <c r="U415" s="515"/>
      <c r="V415" s="515"/>
      <c r="W415" s="515"/>
    </row>
    <row r="416" spans="19:23" ht="15.75">
      <c r="S416" s="562" t="s">
        <v>750</v>
      </c>
      <c r="T416" s="18"/>
      <c r="U416" s="516"/>
      <c r="V416" s="516"/>
      <c r="W416" s="516"/>
    </row>
    <row r="417" spans="19:23">
      <c r="S417" s="562" t="s">
        <v>751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190</v>
      </c>
      <c r="T419" s="18"/>
      <c r="U419" s="515"/>
      <c r="V419" s="515"/>
      <c r="W419" s="515"/>
    </row>
    <row r="420" spans="19:23" ht="15.75">
      <c r="S420" s="562" t="s">
        <v>389</v>
      </c>
      <c r="T420" s="18"/>
      <c r="U420" s="516"/>
      <c r="V420" s="516"/>
      <c r="W420" s="516"/>
    </row>
    <row r="421" spans="19:23">
      <c r="S421" s="562" t="s">
        <v>410</v>
      </c>
      <c r="T421" s="18"/>
      <c r="U421" s="515"/>
      <c r="V421" s="515"/>
      <c r="W421" s="515"/>
    </row>
    <row r="422" spans="19:23" ht="15.75">
      <c r="S422" s="562" t="s">
        <v>191</v>
      </c>
      <c r="T422" s="18"/>
      <c r="U422" s="516"/>
      <c r="V422" s="516"/>
      <c r="W422" s="516"/>
    </row>
    <row r="423" spans="19:23">
      <c r="S423" s="562" t="s">
        <v>752</v>
      </c>
      <c r="T423" s="18"/>
      <c r="U423" s="515"/>
      <c r="V423" s="515"/>
      <c r="W423" s="515"/>
    </row>
    <row r="424" spans="19:23" ht="15.75">
      <c r="S424" s="562" t="s">
        <v>656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460</v>
      </c>
      <c r="T426" s="18"/>
      <c r="U426" s="516"/>
      <c r="V426" s="516"/>
      <c r="W426" s="516"/>
    </row>
    <row r="427" spans="19:23">
      <c r="S427" s="562" t="s">
        <v>190</v>
      </c>
      <c r="T427" s="18"/>
      <c r="U427" s="515"/>
      <c r="V427" s="515"/>
      <c r="W427" s="515"/>
    </row>
    <row r="428" spans="19:23" ht="15.75">
      <c r="S428" s="562" t="s">
        <v>753</v>
      </c>
      <c r="T428" s="18"/>
      <c r="U428" s="516"/>
      <c r="V428" s="516"/>
      <c r="W428" s="516"/>
    </row>
    <row r="429" spans="19:23">
      <c r="S429" s="562" t="s">
        <v>754</v>
      </c>
      <c r="T429" s="18"/>
      <c r="U429" s="515"/>
      <c r="V429" s="515"/>
      <c r="W429" s="515"/>
    </row>
    <row r="430" spans="19:23" ht="15.75">
      <c r="S430" s="562" t="s">
        <v>191</v>
      </c>
      <c r="T430" s="18"/>
      <c r="U430" s="516"/>
      <c r="V430" s="516"/>
      <c r="W430" s="516"/>
    </row>
    <row r="431" spans="19:23">
      <c r="S431" s="562" t="s">
        <v>755</v>
      </c>
      <c r="T431" s="18"/>
      <c r="U431" s="515"/>
      <c r="V431" s="515"/>
      <c r="W431" s="515"/>
    </row>
    <row r="432" spans="19:23" ht="15.75">
      <c r="S432" s="562" t="s">
        <v>756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190</v>
      </c>
      <c r="T434" s="18"/>
      <c r="U434" s="516"/>
      <c r="V434" s="516"/>
      <c r="W434" s="516"/>
    </row>
    <row r="435" spans="19:23">
      <c r="S435" s="562" t="s">
        <v>757</v>
      </c>
      <c r="T435" s="18"/>
      <c r="U435" s="515"/>
      <c r="V435" s="515"/>
      <c r="W435" s="515"/>
    </row>
    <row r="436" spans="19:23" ht="15.75">
      <c r="S436" s="562" t="s">
        <v>758</v>
      </c>
      <c r="T436" s="18"/>
      <c r="U436" s="516"/>
      <c r="V436" s="516"/>
      <c r="W436" s="516"/>
    </row>
    <row r="437" spans="19:23">
      <c r="S437" s="562" t="s">
        <v>191</v>
      </c>
      <c r="T437" s="18"/>
      <c r="U437" s="515"/>
      <c r="V437" s="515"/>
      <c r="W437" s="515"/>
    </row>
    <row r="438" spans="19:23" ht="15.75">
      <c r="S438" s="562" t="s">
        <v>759</v>
      </c>
      <c r="T438" s="18"/>
      <c r="U438" s="516"/>
      <c r="V438" s="516"/>
      <c r="W438" s="516"/>
    </row>
    <row r="439" spans="19:23">
      <c r="S439" s="562" t="s">
        <v>420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461</v>
      </c>
      <c r="T441" s="18"/>
      <c r="U441" s="515"/>
      <c r="V441" s="515"/>
      <c r="W441" s="515"/>
    </row>
    <row r="442" spans="19:23" ht="15.75">
      <c r="S442" s="562" t="s">
        <v>190</v>
      </c>
      <c r="T442" s="18"/>
      <c r="U442" s="516"/>
      <c r="V442" s="516"/>
      <c r="W442" s="516"/>
    </row>
    <row r="443" spans="19:23">
      <c r="S443" s="562" t="s">
        <v>760</v>
      </c>
      <c r="T443" s="18"/>
      <c r="U443" s="515"/>
      <c r="V443" s="515"/>
      <c r="W443" s="515"/>
    </row>
    <row r="444" spans="19:23" ht="15.75">
      <c r="S444" s="562" t="s">
        <v>720</v>
      </c>
      <c r="T444" s="18"/>
      <c r="U444" s="516"/>
      <c r="V444" s="516"/>
      <c r="W444" s="516"/>
    </row>
    <row r="445" spans="19:23">
      <c r="S445" s="562" t="s">
        <v>191</v>
      </c>
      <c r="T445" s="18"/>
      <c r="U445" s="515"/>
      <c r="V445" s="515"/>
      <c r="W445" s="515"/>
    </row>
    <row r="446" spans="19:23" ht="15.75">
      <c r="S446" s="562" t="s">
        <v>613</v>
      </c>
      <c r="T446" s="18"/>
      <c r="U446" s="516"/>
      <c r="V446" s="516"/>
      <c r="W446" s="516"/>
    </row>
    <row r="447" spans="19:23">
      <c r="S447" s="562" t="s">
        <v>405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190</v>
      </c>
      <c r="T449" s="18"/>
      <c r="U449" s="515"/>
      <c r="V449" s="515"/>
      <c r="W449" s="515"/>
    </row>
    <row r="450" spans="19:23" ht="15.75">
      <c r="S450" s="562" t="s">
        <v>761</v>
      </c>
      <c r="T450" s="18"/>
      <c r="U450" s="516"/>
      <c r="V450" s="516"/>
      <c r="W450" s="516"/>
    </row>
    <row r="451" spans="19:23">
      <c r="S451" s="562" t="s">
        <v>762</v>
      </c>
      <c r="T451" s="18"/>
      <c r="U451" s="515"/>
      <c r="V451" s="515"/>
      <c r="W451" s="515"/>
    </row>
    <row r="452" spans="19:23" ht="15.75">
      <c r="S452" s="562" t="s">
        <v>191</v>
      </c>
      <c r="T452" s="18"/>
      <c r="U452" s="516"/>
      <c r="V452" s="516"/>
      <c r="W452" s="516"/>
    </row>
    <row r="453" spans="19:23">
      <c r="S453" s="562" t="s">
        <v>763</v>
      </c>
      <c r="T453" s="18"/>
      <c r="U453" s="515"/>
      <c r="V453" s="515"/>
      <c r="W453" s="515"/>
    </row>
    <row r="454" spans="19:23" ht="15.75">
      <c r="S454" s="562" t="s">
        <v>764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183</v>
      </c>
      <c r="B1" s="416" t="s">
        <v>187</v>
      </c>
      <c r="C1" s="418"/>
      <c r="D1" s="413">
        <f ca="1">NOW()</f>
        <v>46321.667842592593</v>
      </c>
      <c r="E1" s="417" t="s">
        <v>183</v>
      </c>
      <c r="F1" s="416" t="s">
        <v>186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225</v>
      </c>
      <c r="C3" s="411"/>
      <c r="D3" s="213"/>
      <c r="E3" s="398"/>
      <c r="F3" s="399" t="s">
        <v>180</v>
      </c>
      <c r="G3" s="542" t="s">
        <v>213</v>
      </c>
      <c r="H3" s="213"/>
      <c r="I3" s="64" t="s">
        <v>212</v>
      </c>
      <c r="J3" s="64"/>
    </row>
    <row r="4" spans="1:10" ht="174.75" customHeight="1">
      <c r="A4" s="398"/>
      <c r="B4" s="406"/>
      <c r="C4" s="397"/>
      <c r="D4" s="213" t="s">
        <v>183</v>
      </c>
      <c r="E4" s="398"/>
      <c r="F4" s="213"/>
      <c r="G4" s="397"/>
      <c r="H4" s="213"/>
    </row>
    <row r="5" spans="1:10" ht="31.5" customHeight="1">
      <c r="A5" s="398"/>
      <c r="B5" s="410" t="s">
        <v>185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184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183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182</v>
      </c>
      <c r="F10" s="399" t="s">
        <v>175</v>
      </c>
      <c r="G10" s="397"/>
      <c r="H10" s="213"/>
    </row>
    <row r="11" spans="1:10" ht="22.5" customHeight="1">
      <c r="A11" s="398"/>
      <c r="B11" s="406" t="s">
        <v>429</v>
      </c>
      <c r="C11" s="404"/>
      <c r="D11" s="403" t="s">
        <v>183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181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180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205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206</v>
      </c>
      <c r="C4" s="2" t="s">
        <v>207</v>
      </c>
      <c r="D4" t="s">
        <v>208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2026-10-26T15:01:50Z</dcterms:modified>
</cp:coreProperties>
</file>